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2795" yWindow="0" windowWidth="12795" windowHeight="15465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39" i="1" l="1"/>
  <c r="J140" i="1"/>
  <c r="J141" i="1"/>
  <c r="J142" i="1"/>
  <c r="B153" i="1"/>
  <c r="J152" i="1"/>
  <c r="J153" i="1"/>
  <c r="J122" i="1"/>
  <c r="J123" i="1"/>
  <c r="J124" i="1"/>
  <c r="B129" i="1"/>
  <c r="J135" i="1"/>
  <c r="J136" i="1"/>
  <c r="J112" i="1"/>
  <c r="J113" i="1"/>
  <c r="J114" i="1"/>
  <c r="J115" i="1"/>
  <c r="J116" i="1"/>
  <c r="B110" i="1"/>
  <c r="J118" i="1"/>
  <c r="J119" i="1"/>
  <c r="J89" i="1"/>
  <c r="J90" i="1"/>
  <c r="J91" i="1"/>
  <c r="B99" i="1"/>
  <c r="J101" i="1"/>
  <c r="J102" i="1"/>
  <c r="B86" i="1"/>
  <c r="J69" i="1"/>
  <c r="J70" i="1"/>
  <c r="J71" i="1"/>
  <c r="J72" i="1"/>
  <c r="J73" i="1"/>
  <c r="J80" i="1"/>
  <c r="J81" i="1"/>
  <c r="J82" i="1"/>
  <c r="J52" i="1"/>
  <c r="J53" i="1"/>
  <c r="J54" i="1"/>
  <c r="J56" i="1"/>
  <c r="J58" i="1"/>
  <c r="B64" i="1"/>
  <c r="J65" i="1"/>
  <c r="J66" i="1"/>
  <c r="J36" i="1"/>
  <c r="J37" i="1"/>
  <c r="J38" i="1"/>
  <c r="J43" i="1"/>
  <c r="J48" i="1"/>
  <c r="J49" i="1"/>
  <c r="B46" i="1"/>
  <c r="J20" i="1"/>
  <c r="J21" i="1"/>
  <c r="J22" i="1"/>
  <c r="J28" i="1"/>
  <c r="J31" i="1"/>
  <c r="B33" i="1"/>
  <c r="J32" i="1"/>
  <c r="J33" i="1"/>
  <c r="J4" i="1"/>
  <c r="J5" i="1"/>
  <c r="J6" i="1"/>
  <c r="J7" i="1"/>
  <c r="J8" i="1"/>
  <c r="J9" i="1"/>
  <c r="J10" i="1"/>
  <c r="B17" i="1"/>
  <c r="J16" i="1"/>
  <c r="J17" i="1"/>
</calcChain>
</file>

<file path=xl/sharedStrings.xml><?xml version="1.0" encoding="utf-8"?>
<sst xmlns="http://schemas.openxmlformats.org/spreadsheetml/2006/main" count="338" uniqueCount="48">
  <si>
    <t>Arms</t>
  </si>
  <si>
    <t>Bisecting</t>
  </si>
  <si>
    <t>Galactose or GalNAc</t>
  </si>
  <si>
    <t>Sialylation</t>
  </si>
  <si>
    <t>Oligomannose</t>
  </si>
  <si>
    <t>Hybrid</t>
  </si>
  <si>
    <t>2s (biantennary sialylated)
2g (biantennary galactosylated/GalNac)
2g0 (biantennary non-galactosylated/GalNac)
3s (triantennary sialylated)
3g (triantennary galactosylated/GalNac)
4s (tetraantennary sialylated)
4g (tetraantennary galactosylated/GalNac)</t>
  </si>
  <si>
    <t>mIgE N166</t>
  </si>
  <si>
    <t>Area-%</t>
  </si>
  <si>
    <t>A</t>
  </si>
  <si>
    <t>B</t>
  </si>
  <si>
    <t>G</t>
  </si>
  <si>
    <t>S</t>
  </si>
  <si>
    <t>O</t>
  </si>
  <si>
    <t>H</t>
  </si>
  <si>
    <t>n</t>
  </si>
  <si>
    <t>2s</t>
  </si>
  <si>
    <t>2g</t>
  </si>
  <si>
    <t>y</t>
  </si>
  <si>
    <t>2g0</t>
  </si>
  <si>
    <t>3s</t>
  </si>
  <si>
    <t>3g</t>
  </si>
  <si>
    <t>4s</t>
  </si>
  <si>
    <t>4g</t>
  </si>
  <si>
    <t>oligo 5</t>
  </si>
  <si>
    <t>oligo 6</t>
  </si>
  <si>
    <t>oligo 7</t>
  </si>
  <si>
    <t>oligo 8</t>
  </si>
  <si>
    <t>hybrid</t>
  </si>
  <si>
    <t>others</t>
  </si>
  <si>
    <t>Others</t>
  </si>
  <si>
    <t>sum</t>
  </si>
  <si>
    <t>mIgE N195</t>
  </si>
  <si>
    <t>O6</t>
  </si>
  <si>
    <t>mIgE N207</t>
  </si>
  <si>
    <t>N207</t>
  </si>
  <si>
    <t>O5</t>
  </si>
  <si>
    <t>mIgE N218</t>
  </si>
  <si>
    <t>oligo 9</t>
  </si>
  <si>
    <t>mIgE N289</t>
  </si>
  <si>
    <t>mIgE N361</t>
  </si>
  <si>
    <t>mIgE N384</t>
  </si>
  <si>
    <t>O9</t>
  </si>
  <si>
    <t>O8</t>
  </si>
  <si>
    <t>O7</t>
  </si>
  <si>
    <t>mIgE N488</t>
  </si>
  <si>
    <t>N538</t>
  </si>
  <si>
    <r>
      <t xml:space="preserve">Table S1. </t>
    </r>
    <r>
      <rPr>
        <sz val="14"/>
        <color theme="1"/>
        <rFont val="Arial"/>
        <family val="2"/>
      </rPr>
      <t>Primary glycopeptide mass spectrometry data from mIgE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</si>
</sst>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0"/>
      <color theme="1"/>
      <name val="Arial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center"/>
    </xf>
    <xf numFmtId="0" fontId="2" fillId="0" borderId="0" xfId="0" applyFont="1" applyBorder="1" applyAlignment="1"/>
    <xf numFmtId="0" fontId="2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5</xdr:row>
      <xdr:rowOff>25400</xdr:rowOff>
    </xdr:from>
    <xdr:to>
      <xdr:col>0</xdr:col>
      <xdr:colOff>412750</xdr:colOff>
      <xdr:row>5</xdr:row>
      <xdr:rowOff>196850</xdr:rowOff>
    </xdr:to>
    <xdr:pic>
      <xdr:nvPicPr>
        <xdr:cNvPr id="2" name="Picture 29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220980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8</xdr:row>
      <xdr:rowOff>19050</xdr:rowOff>
    </xdr:from>
    <xdr:to>
      <xdr:col>0</xdr:col>
      <xdr:colOff>438150</xdr:colOff>
      <xdr:row>8</xdr:row>
      <xdr:rowOff>190500</xdr:rowOff>
    </xdr:to>
    <xdr:pic>
      <xdr:nvPicPr>
        <xdr:cNvPr id="3" name="Picture 2972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927350"/>
          <a:ext cx="3619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82551</xdr:colOff>
      <xdr:row>9</xdr:row>
      <xdr:rowOff>6350</xdr:rowOff>
    </xdr:from>
    <xdr:to>
      <xdr:col>0</xdr:col>
      <xdr:colOff>387351</xdr:colOff>
      <xdr:row>9</xdr:row>
      <xdr:rowOff>226967</xdr:rowOff>
    </xdr:to>
    <xdr:pic>
      <xdr:nvPicPr>
        <xdr:cNvPr id="4" name="Picture 2970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1" y="3155950"/>
          <a:ext cx="304800" cy="220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6</xdr:row>
      <xdr:rowOff>31750</xdr:rowOff>
    </xdr:from>
    <xdr:to>
      <xdr:col>0</xdr:col>
      <xdr:colOff>400050</xdr:colOff>
      <xdr:row>6</xdr:row>
      <xdr:rowOff>203200</xdr:rowOff>
    </xdr:to>
    <xdr:pic>
      <xdr:nvPicPr>
        <xdr:cNvPr id="5" name="Picture 2971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45745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107951</xdr:colOff>
      <xdr:row>10</xdr:row>
      <xdr:rowOff>6350</xdr:rowOff>
    </xdr:from>
    <xdr:to>
      <xdr:col>0</xdr:col>
      <xdr:colOff>419101</xdr:colOff>
      <xdr:row>10</xdr:row>
      <xdr:rowOff>231563</xdr:rowOff>
    </xdr:to>
    <xdr:pic>
      <xdr:nvPicPr>
        <xdr:cNvPr id="6" name="Picture 2970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1" y="3397250"/>
          <a:ext cx="311150" cy="225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69850</xdr:colOff>
      <xdr:row>7</xdr:row>
      <xdr:rowOff>19050</xdr:rowOff>
    </xdr:from>
    <xdr:to>
      <xdr:col>0</xdr:col>
      <xdr:colOff>450850</xdr:colOff>
      <xdr:row>7</xdr:row>
      <xdr:rowOff>171450</xdr:rowOff>
    </xdr:to>
    <xdr:pic>
      <xdr:nvPicPr>
        <xdr:cNvPr id="7" name="Picture 2972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2686050"/>
          <a:ext cx="381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12</xdr:row>
      <xdr:rowOff>228600</xdr:rowOff>
    </xdr:from>
    <xdr:to>
      <xdr:col>0</xdr:col>
      <xdr:colOff>460375</xdr:colOff>
      <xdr:row>13</xdr:row>
      <xdr:rowOff>228600</xdr:rowOff>
    </xdr:to>
    <xdr:pic>
      <xdr:nvPicPr>
        <xdr:cNvPr id="8" name="Picture 2971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4102100"/>
          <a:ext cx="333375" cy="2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146050</xdr:colOff>
      <xdr:row>14</xdr:row>
      <xdr:rowOff>9979</xdr:rowOff>
    </xdr:from>
    <xdr:to>
      <xdr:col>0</xdr:col>
      <xdr:colOff>431800</xdr:colOff>
      <xdr:row>15</xdr:row>
      <xdr:rowOff>0</xdr:rowOff>
    </xdr:to>
    <xdr:pic>
      <xdr:nvPicPr>
        <xdr:cNvPr id="9" name="Picture 2970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4366079"/>
          <a:ext cx="285750" cy="2313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130176</xdr:colOff>
      <xdr:row>12</xdr:row>
      <xdr:rowOff>6804</xdr:rowOff>
    </xdr:from>
    <xdr:to>
      <xdr:col>0</xdr:col>
      <xdr:colOff>457200</xdr:colOff>
      <xdr:row>12</xdr:row>
      <xdr:rowOff>221326</xdr:rowOff>
    </xdr:to>
    <xdr:pic>
      <xdr:nvPicPr>
        <xdr:cNvPr id="10" name="Picture 2972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6" y="3880304"/>
          <a:ext cx="327024" cy="214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95407</xdr:colOff>
      <xdr:row>15</xdr:row>
      <xdr:rowOff>22225</xdr:rowOff>
    </xdr:from>
    <xdr:to>
      <xdr:col>0</xdr:col>
      <xdr:colOff>571500</xdr:colOff>
      <xdr:row>15</xdr:row>
      <xdr:rowOff>228600</xdr:rowOff>
    </xdr:to>
    <xdr:pic>
      <xdr:nvPicPr>
        <xdr:cNvPr id="11" name="Picture 10240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07" y="4619625"/>
          <a:ext cx="476093" cy="20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4</xdr:row>
      <xdr:rowOff>34925</xdr:rowOff>
    </xdr:from>
    <xdr:to>
      <xdr:col>0</xdr:col>
      <xdr:colOff>390525</xdr:colOff>
      <xdr:row>4</xdr:row>
      <xdr:rowOff>187325</xdr:rowOff>
    </xdr:to>
    <xdr:pic>
      <xdr:nvPicPr>
        <xdr:cNvPr id="12" name="Picture 2971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8025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11</xdr:row>
      <xdr:rowOff>19050</xdr:rowOff>
    </xdr:from>
    <xdr:to>
      <xdr:col>0</xdr:col>
      <xdr:colOff>438151</xdr:colOff>
      <xdr:row>12</xdr:row>
      <xdr:rowOff>2963</xdr:rowOff>
    </xdr:to>
    <xdr:pic>
      <xdr:nvPicPr>
        <xdr:cNvPr id="13" name="Picture 29709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3651250"/>
          <a:ext cx="311150" cy="225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88900</xdr:colOff>
      <xdr:row>3</xdr:row>
      <xdr:rowOff>19050</xdr:rowOff>
    </xdr:from>
    <xdr:to>
      <xdr:col>0</xdr:col>
      <xdr:colOff>374650</xdr:colOff>
      <xdr:row>3</xdr:row>
      <xdr:rowOff>171450</xdr:rowOff>
    </xdr:to>
    <xdr:pic>
      <xdr:nvPicPr>
        <xdr:cNvPr id="14" name="Picture 2972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1720850"/>
          <a:ext cx="2857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241300</xdr:colOff>
      <xdr:row>35</xdr:row>
      <xdr:rowOff>25400</xdr:rowOff>
    </xdr:from>
    <xdr:to>
      <xdr:col>0</xdr:col>
      <xdr:colOff>565150</xdr:colOff>
      <xdr:row>35</xdr:row>
      <xdr:rowOff>196850</xdr:rowOff>
    </xdr:to>
    <xdr:pic>
      <xdr:nvPicPr>
        <xdr:cNvPr id="28" name="Picture 10240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944880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260350</xdr:colOff>
      <xdr:row>36</xdr:row>
      <xdr:rowOff>38100</xdr:rowOff>
    </xdr:from>
    <xdr:to>
      <xdr:col>0</xdr:col>
      <xdr:colOff>536575</xdr:colOff>
      <xdr:row>36</xdr:row>
      <xdr:rowOff>209550</xdr:rowOff>
    </xdr:to>
    <xdr:pic>
      <xdr:nvPicPr>
        <xdr:cNvPr id="29" name="Picture 1024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0" y="9702800"/>
          <a:ext cx="2762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254000</xdr:colOff>
      <xdr:row>37</xdr:row>
      <xdr:rowOff>44450</xdr:rowOff>
    </xdr:from>
    <xdr:to>
      <xdr:col>0</xdr:col>
      <xdr:colOff>577850</xdr:colOff>
      <xdr:row>37</xdr:row>
      <xdr:rowOff>215900</xdr:rowOff>
    </xdr:to>
    <xdr:pic>
      <xdr:nvPicPr>
        <xdr:cNvPr id="30" name="Picture 102407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995045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196850</xdr:colOff>
      <xdr:row>38</xdr:row>
      <xdr:rowOff>19050</xdr:rowOff>
    </xdr:from>
    <xdr:to>
      <xdr:col>0</xdr:col>
      <xdr:colOff>577850</xdr:colOff>
      <xdr:row>38</xdr:row>
      <xdr:rowOff>215900</xdr:rowOff>
    </xdr:to>
    <xdr:pic>
      <xdr:nvPicPr>
        <xdr:cNvPr id="3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10166350"/>
          <a:ext cx="381000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254000</xdr:colOff>
      <xdr:row>39</xdr:row>
      <xdr:rowOff>9692</xdr:rowOff>
    </xdr:from>
    <xdr:to>
      <xdr:col>0</xdr:col>
      <xdr:colOff>587375</xdr:colOff>
      <xdr:row>39</xdr:row>
      <xdr:rowOff>209550</xdr:rowOff>
    </xdr:to>
    <xdr:pic>
      <xdr:nvPicPr>
        <xdr:cNvPr id="3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0398292"/>
          <a:ext cx="333375" cy="199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254000</xdr:colOff>
      <xdr:row>40</xdr:row>
      <xdr:rowOff>3342</xdr:rowOff>
    </xdr:from>
    <xdr:to>
      <xdr:col>0</xdr:col>
      <xdr:colOff>587375</xdr:colOff>
      <xdr:row>40</xdr:row>
      <xdr:rowOff>203200</xdr:rowOff>
    </xdr:to>
    <xdr:pic>
      <xdr:nvPicPr>
        <xdr:cNvPr id="3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0633242"/>
          <a:ext cx="333375" cy="199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215900</xdr:colOff>
      <xdr:row>41</xdr:row>
      <xdr:rowOff>25400</xdr:rowOff>
    </xdr:from>
    <xdr:to>
      <xdr:col>0</xdr:col>
      <xdr:colOff>565150</xdr:colOff>
      <xdr:row>42</xdr:row>
      <xdr:rowOff>0</xdr:rowOff>
    </xdr:to>
    <xdr:pic>
      <xdr:nvPicPr>
        <xdr:cNvPr id="3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10896600"/>
          <a:ext cx="349250" cy="21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232569</xdr:colOff>
      <xdr:row>42</xdr:row>
      <xdr:rowOff>38100</xdr:rowOff>
    </xdr:from>
    <xdr:to>
      <xdr:col>0</xdr:col>
      <xdr:colOff>577850</xdr:colOff>
      <xdr:row>42</xdr:row>
      <xdr:rowOff>222250</xdr:rowOff>
    </xdr:to>
    <xdr:pic>
      <xdr:nvPicPr>
        <xdr:cNvPr id="35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69" y="11150600"/>
          <a:ext cx="345281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43</xdr:row>
      <xdr:rowOff>44450</xdr:rowOff>
    </xdr:from>
    <xdr:to>
      <xdr:col>0</xdr:col>
      <xdr:colOff>654050</xdr:colOff>
      <xdr:row>43</xdr:row>
      <xdr:rowOff>237490</xdr:rowOff>
    </xdr:to>
    <xdr:pic>
      <xdr:nvPicPr>
        <xdr:cNvPr id="3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398250"/>
          <a:ext cx="482600" cy="193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254000</xdr:colOff>
      <xdr:row>43</xdr:row>
      <xdr:rowOff>240453</xdr:rowOff>
    </xdr:from>
    <xdr:to>
      <xdr:col>0</xdr:col>
      <xdr:colOff>660400</xdr:colOff>
      <xdr:row>44</xdr:row>
      <xdr:rowOff>215900</xdr:rowOff>
    </xdr:to>
    <xdr:pic>
      <xdr:nvPicPr>
        <xdr:cNvPr id="3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1594253"/>
          <a:ext cx="406400" cy="216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51</xdr:row>
      <xdr:rowOff>6351</xdr:rowOff>
    </xdr:from>
    <xdr:to>
      <xdr:col>0</xdr:col>
      <xdr:colOff>323440</xdr:colOff>
      <xdr:row>52</xdr:row>
      <xdr:rowOff>3330</xdr:rowOff>
    </xdr:to>
    <xdr:pic>
      <xdr:nvPicPr>
        <xdr:cNvPr id="38" name="Picture 89" descr="clip_image006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90551"/>
          <a:ext cx="266290" cy="238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46294</xdr:colOff>
      <xdr:row>52</xdr:row>
      <xdr:rowOff>19664</xdr:rowOff>
    </xdr:from>
    <xdr:to>
      <xdr:col>0</xdr:col>
      <xdr:colOff>320778</xdr:colOff>
      <xdr:row>52</xdr:row>
      <xdr:rowOff>184549</xdr:rowOff>
    </xdr:to>
    <xdr:pic>
      <xdr:nvPicPr>
        <xdr:cNvPr id="39" name="Picture 91" descr="clip_image010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4" y="13545164"/>
          <a:ext cx="274484" cy="202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50595</xdr:colOff>
      <xdr:row>53</xdr:row>
      <xdr:rowOff>18640</xdr:rowOff>
    </xdr:from>
    <xdr:to>
      <xdr:col>0</xdr:col>
      <xdr:colOff>341466</xdr:colOff>
      <xdr:row>54</xdr:row>
      <xdr:rowOff>95</xdr:rowOff>
    </xdr:to>
    <xdr:pic>
      <xdr:nvPicPr>
        <xdr:cNvPr id="40" name="Picture 92" descr="clip_image012.png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95" y="13785440"/>
          <a:ext cx="290871" cy="2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54</xdr:row>
      <xdr:rowOff>21098</xdr:rowOff>
    </xdr:from>
    <xdr:to>
      <xdr:col>0</xdr:col>
      <xdr:colOff>358877</xdr:colOff>
      <xdr:row>55</xdr:row>
      <xdr:rowOff>2538</xdr:rowOff>
    </xdr:to>
    <xdr:pic>
      <xdr:nvPicPr>
        <xdr:cNvPr id="41" name="Picture 93" descr="clip_image014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029198"/>
          <a:ext cx="282677" cy="22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55</xdr:row>
      <xdr:rowOff>6350</xdr:rowOff>
    </xdr:from>
    <xdr:to>
      <xdr:col>0</xdr:col>
      <xdr:colOff>388989</xdr:colOff>
      <xdr:row>55</xdr:row>
      <xdr:rowOff>185259</xdr:rowOff>
    </xdr:to>
    <xdr:pic>
      <xdr:nvPicPr>
        <xdr:cNvPr id="42" name="Picture 95" descr="clip_image018.png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55750"/>
          <a:ext cx="331839" cy="229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69850</xdr:colOff>
      <xdr:row>56</xdr:row>
      <xdr:rowOff>12700</xdr:rowOff>
    </xdr:from>
    <xdr:to>
      <xdr:col>0</xdr:col>
      <xdr:colOff>344334</xdr:colOff>
      <xdr:row>57</xdr:row>
      <xdr:rowOff>4652</xdr:rowOff>
    </xdr:to>
    <xdr:pic>
      <xdr:nvPicPr>
        <xdr:cNvPr id="43" name="Picture 96" descr="clip_image020.png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14503400"/>
          <a:ext cx="274484" cy="233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63500</xdr:colOff>
      <xdr:row>57</xdr:row>
      <xdr:rowOff>19050</xdr:rowOff>
    </xdr:from>
    <xdr:to>
      <xdr:col>0</xdr:col>
      <xdr:colOff>374855</xdr:colOff>
      <xdr:row>58</xdr:row>
      <xdr:rowOff>5429</xdr:rowOff>
    </xdr:to>
    <xdr:pic>
      <xdr:nvPicPr>
        <xdr:cNvPr id="44" name="Picture 97" descr="clip_image022.png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751050"/>
          <a:ext cx="311355" cy="214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63500</xdr:colOff>
      <xdr:row>58</xdr:row>
      <xdr:rowOff>6350</xdr:rowOff>
    </xdr:from>
    <xdr:to>
      <xdr:col>0</xdr:col>
      <xdr:colOff>383048</xdr:colOff>
      <xdr:row>58</xdr:row>
      <xdr:rowOff>186598</xdr:rowOff>
    </xdr:to>
    <xdr:pic>
      <xdr:nvPicPr>
        <xdr:cNvPr id="45" name="Picture 98" descr="clip_image024.png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979650"/>
          <a:ext cx="319548" cy="231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58</xdr:row>
      <xdr:rowOff>227371</xdr:rowOff>
    </xdr:from>
    <xdr:to>
      <xdr:col>0</xdr:col>
      <xdr:colOff>374650</xdr:colOff>
      <xdr:row>60</xdr:row>
      <xdr:rowOff>13353</xdr:rowOff>
    </xdr:to>
    <xdr:pic>
      <xdr:nvPicPr>
        <xdr:cNvPr id="46" name="Picture 99" descr="clip_image026.pn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5200671"/>
          <a:ext cx="298450" cy="268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50800</xdr:colOff>
      <xdr:row>60</xdr:row>
      <xdr:rowOff>25400</xdr:rowOff>
    </xdr:from>
    <xdr:to>
      <xdr:col>0</xdr:col>
      <xdr:colOff>345768</xdr:colOff>
      <xdr:row>61</xdr:row>
      <xdr:rowOff>317</xdr:rowOff>
    </xdr:to>
    <xdr:pic>
      <xdr:nvPicPr>
        <xdr:cNvPr id="47" name="Picture 101" descr="clip_image030.pn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5481300"/>
          <a:ext cx="294968" cy="216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60</xdr:row>
      <xdr:rowOff>215901</xdr:rowOff>
    </xdr:from>
    <xdr:to>
      <xdr:col>0</xdr:col>
      <xdr:colOff>363589</xdr:colOff>
      <xdr:row>62</xdr:row>
      <xdr:rowOff>2265</xdr:rowOff>
    </xdr:to>
    <xdr:pic>
      <xdr:nvPicPr>
        <xdr:cNvPr id="48" name="Picture 102" descr="clip_image032.pn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15671801"/>
          <a:ext cx="331839" cy="243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50800</xdr:colOff>
      <xdr:row>61</xdr:row>
      <xdr:rowOff>236998</xdr:rowOff>
    </xdr:from>
    <xdr:to>
      <xdr:col>0</xdr:col>
      <xdr:colOff>457200</xdr:colOff>
      <xdr:row>62</xdr:row>
      <xdr:rowOff>189238</xdr:rowOff>
    </xdr:to>
    <xdr:pic>
      <xdr:nvPicPr>
        <xdr:cNvPr id="49" name="Picture 104" descr="clip_image036.pn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5934198"/>
          <a:ext cx="406400" cy="218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203200</xdr:colOff>
      <xdr:row>68</xdr:row>
      <xdr:rowOff>50800</xdr:rowOff>
    </xdr:from>
    <xdr:to>
      <xdr:col>0</xdr:col>
      <xdr:colOff>536575</xdr:colOff>
      <xdr:row>68</xdr:row>
      <xdr:rowOff>203200</xdr:rowOff>
    </xdr:to>
    <xdr:pic>
      <xdr:nvPicPr>
        <xdr:cNvPr id="50" name="Picture 145428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17437100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222250</xdr:colOff>
      <xdr:row>84</xdr:row>
      <xdr:rowOff>2189</xdr:rowOff>
    </xdr:from>
    <xdr:to>
      <xdr:col>0</xdr:col>
      <xdr:colOff>498475</xdr:colOff>
      <xdr:row>84</xdr:row>
      <xdr:rowOff>222250</xdr:rowOff>
    </xdr:to>
    <xdr:pic>
      <xdr:nvPicPr>
        <xdr:cNvPr id="5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21249289"/>
          <a:ext cx="276225" cy="220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177800</xdr:colOff>
      <xdr:row>69</xdr:row>
      <xdr:rowOff>25400</xdr:rowOff>
    </xdr:from>
    <xdr:to>
      <xdr:col>0</xdr:col>
      <xdr:colOff>511175</xdr:colOff>
      <xdr:row>69</xdr:row>
      <xdr:rowOff>177800</xdr:rowOff>
    </xdr:to>
    <xdr:pic>
      <xdr:nvPicPr>
        <xdr:cNvPr id="52" name="Picture 145430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7653000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186266</xdr:colOff>
      <xdr:row>70</xdr:row>
      <xdr:rowOff>25400</xdr:rowOff>
    </xdr:from>
    <xdr:to>
      <xdr:col>0</xdr:col>
      <xdr:colOff>472016</xdr:colOff>
      <xdr:row>70</xdr:row>
      <xdr:rowOff>206375</xdr:rowOff>
    </xdr:to>
    <xdr:pic>
      <xdr:nvPicPr>
        <xdr:cNvPr id="53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66" y="17894300"/>
          <a:ext cx="28575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135466</xdr:colOff>
      <xdr:row>71</xdr:row>
      <xdr:rowOff>33867</xdr:rowOff>
    </xdr:from>
    <xdr:to>
      <xdr:col>0</xdr:col>
      <xdr:colOff>664631</xdr:colOff>
      <xdr:row>72</xdr:row>
      <xdr:rowOff>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66" y="18144067"/>
          <a:ext cx="529165" cy="207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196850</xdr:colOff>
      <xdr:row>72</xdr:row>
      <xdr:rowOff>44450</xdr:rowOff>
    </xdr:from>
    <xdr:to>
      <xdr:col>0</xdr:col>
      <xdr:colOff>539750</xdr:colOff>
      <xdr:row>72</xdr:row>
      <xdr:rowOff>225425</xdr:rowOff>
    </xdr:to>
    <xdr:pic>
      <xdr:nvPicPr>
        <xdr:cNvPr id="55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18395950"/>
          <a:ext cx="3429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184149</xdr:colOff>
      <xdr:row>73</xdr:row>
      <xdr:rowOff>44450</xdr:rowOff>
    </xdr:from>
    <xdr:to>
      <xdr:col>0</xdr:col>
      <xdr:colOff>517524</xdr:colOff>
      <xdr:row>73</xdr:row>
      <xdr:rowOff>222250</xdr:rowOff>
    </xdr:to>
    <xdr:pic>
      <xdr:nvPicPr>
        <xdr:cNvPr id="56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49" y="18637250"/>
          <a:ext cx="333375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177800</xdr:colOff>
      <xdr:row>74</xdr:row>
      <xdr:rowOff>25400</xdr:rowOff>
    </xdr:from>
    <xdr:to>
      <xdr:col>0</xdr:col>
      <xdr:colOff>514350</xdr:colOff>
      <xdr:row>74</xdr:row>
      <xdr:rowOff>238548</xdr:rowOff>
    </xdr:to>
    <xdr:pic>
      <xdr:nvPicPr>
        <xdr:cNvPr id="57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8859500"/>
          <a:ext cx="336550" cy="213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120650</xdr:colOff>
      <xdr:row>79</xdr:row>
      <xdr:rowOff>17699</xdr:rowOff>
    </xdr:from>
    <xdr:to>
      <xdr:col>0</xdr:col>
      <xdr:colOff>482600</xdr:colOff>
      <xdr:row>80</xdr:row>
      <xdr:rowOff>0</xdr:rowOff>
    </xdr:to>
    <xdr:pic>
      <xdr:nvPicPr>
        <xdr:cNvPr id="58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20058299"/>
          <a:ext cx="361950" cy="22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146049</xdr:colOff>
      <xdr:row>75</xdr:row>
      <xdr:rowOff>31750</xdr:rowOff>
    </xdr:from>
    <xdr:to>
      <xdr:col>0</xdr:col>
      <xdr:colOff>638174</xdr:colOff>
      <xdr:row>75</xdr:row>
      <xdr:rowOff>228600</xdr:rowOff>
    </xdr:to>
    <xdr:pic>
      <xdr:nvPicPr>
        <xdr:cNvPr id="59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49" y="19107150"/>
          <a:ext cx="492125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120650</xdr:colOff>
      <xdr:row>83</xdr:row>
      <xdr:rowOff>25400</xdr:rowOff>
    </xdr:from>
    <xdr:to>
      <xdr:col>0</xdr:col>
      <xdr:colOff>650631</xdr:colOff>
      <xdr:row>83</xdr:row>
      <xdr:rowOff>222250</xdr:rowOff>
    </xdr:to>
    <xdr:pic>
      <xdr:nvPicPr>
        <xdr:cNvPr id="60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21031200"/>
          <a:ext cx="529981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165100</xdr:colOff>
      <xdr:row>80</xdr:row>
      <xdr:rowOff>44450</xdr:rowOff>
    </xdr:from>
    <xdr:to>
      <xdr:col>0</xdr:col>
      <xdr:colOff>527050</xdr:colOff>
      <xdr:row>80</xdr:row>
      <xdr:rowOff>215900</xdr:rowOff>
    </xdr:to>
    <xdr:pic>
      <xdr:nvPicPr>
        <xdr:cNvPr id="61" name="Picture 145439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20326350"/>
          <a:ext cx="3619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165100</xdr:colOff>
      <xdr:row>76</xdr:row>
      <xdr:rowOff>12700</xdr:rowOff>
    </xdr:from>
    <xdr:to>
      <xdr:col>0</xdr:col>
      <xdr:colOff>571500</xdr:colOff>
      <xdr:row>76</xdr:row>
      <xdr:rowOff>227189</xdr:rowOff>
    </xdr:to>
    <xdr:pic>
      <xdr:nvPicPr>
        <xdr:cNvPr id="62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19329400"/>
          <a:ext cx="406400" cy="214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171451</xdr:colOff>
      <xdr:row>81</xdr:row>
      <xdr:rowOff>7760</xdr:rowOff>
    </xdr:from>
    <xdr:to>
      <xdr:col>0</xdr:col>
      <xdr:colOff>501651</xdr:colOff>
      <xdr:row>81</xdr:row>
      <xdr:rowOff>222249</xdr:rowOff>
    </xdr:to>
    <xdr:pic>
      <xdr:nvPicPr>
        <xdr:cNvPr id="63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20530960"/>
          <a:ext cx="330200" cy="214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146050</xdr:colOff>
      <xdr:row>77</xdr:row>
      <xdr:rowOff>38100</xdr:rowOff>
    </xdr:from>
    <xdr:to>
      <xdr:col>0</xdr:col>
      <xdr:colOff>590550</xdr:colOff>
      <xdr:row>77</xdr:row>
      <xdr:rowOff>203200</xdr:rowOff>
    </xdr:to>
    <xdr:pic>
      <xdr:nvPicPr>
        <xdr:cNvPr id="64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9596100"/>
          <a:ext cx="4445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82</xdr:row>
      <xdr:rowOff>12700</xdr:rowOff>
    </xdr:from>
    <xdr:to>
      <xdr:col>0</xdr:col>
      <xdr:colOff>501650</xdr:colOff>
      <xdr:row>82</xdr:row>
      <xdr:rowOff>230083</xdr:rowOff>
    </xdr:to>
    <xdr:pic>
      <xdr:nvPicPr>
        <xdr:cNvPr id="65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777200"/>
          <a:ext cx="330200" cy="217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228600</xdr:colOff>
      <xdr:row>88</xdr:row>
      <xdr:rowOff>38100</xdr:rowOff>
    </xdr:from>
    <xdr:to>
      <xdr:col>0</xdr:col>
      <xdr:colOff>504825</xdr:colOff>
      <xdr:row>88</xdr:row>
      <xdr:rowOff>209550</xdr:rowOff>
    </xdr:to>
    <xdr:pic>
      <xdr:nvPicPr>
        <xdr:cNvPr id="67" name="Picture 31761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250400"/>
          <a:ext cx="2762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215900</xdr:colOff>
      <xdr:row>89</xdr:row>
      <xdr:rowOff>38100</xdr:rowOff>
    </xdr:from>
    <xdr:to>
      <xdr:col>0</xdr:col>
      <xdr:colOff>539750</xdr:colOff>
      <xdr:row>89</xdr:row>
      <xdr:rowOff>209550</xdr:rowOff>
    </xdr:to>
    <xdr:pic>
      <xdr:nvPicPr>
        <xdr:cNvPr id="68" name="Picture 317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2249170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90</xdr:row>
      <xdr:rowOff>38100</xdr:rowOff>
    </xdr:from>
    <xdr:to>
      <xdr:col>0</xdr:col>
      <xdr:colOff>514350</xdr:colOff>
      <xdr:row>90</xdr:row>
      <xdr:rowOff>209550</xdr:rowOff>
    </xdr:to>
    <xdr:pic>
      <xdr:nvPicPr>
        <xdr:cNvPr id="69" name="Picture 31763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73300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139700</xdr:colOff>
      <xdr:row>91</xdr:row>
      <xdr:rowOff>19050</xdr:rowOff>
    </xdr:from>
    <xdr:to>
      <xdr:col>0</xdr:col>
      <xdr:colOff>520700</xdr:colOff>
      <xdr:row>91</xdr:row>
      <xdr:rowOff>171450</xdr:rowOff>
    </xdr:to>
    <xdr:pic>
      <xdr:nvPicPr>
        <xdr:cNvPr id="70" name="Picture 31764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2955250"/>
          <a:ext cx="381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177800</xdr:colOff>
      <xdr:row>92</xdr:row>
      <xdr:rowOff>44450</xdr:rowOff>
    </xdr:from>
    <xdr:to>
      <xdr:col>0</xdr:col>
      <xdr:colOff>501650</xdr:colOff>
      <xdr:row>92</xdr:row>
      <xdr:rowOff>215900</xdr:rowOff>
    </xdr:to>
    <xdr:pic>
      <xdr:nvPicPr>
        <xdr:cNvPr id="71" name="Picture 31765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2322195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152400</xdr:colOff>
      <xdr:row>93</xdr:row>
      <xdr:rowOff>38100</xdr:rowOff>
    </xdr:from>
    <xdr:to>
      <xdr:col>0</xdr:col>
      <xdr:colOff>438150</xdr:colOff>
      <xdr:row>93</xdr:row>
      <xdr:rowOff>190500</xdr:rowOff>
    </xdr:to>
    <xdr:pic>
      <xdr:nvPicPr>
        <xdr:cNvPr id="72" name="Picture 31767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3456900"/>
          <a:ext cx="2857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94</xdr:row>
      <xdr:rowOff>31750</xdr:rowOff>
    </xdr:from>
    <xdr:to>
      <xdr:col>0</xdr:col>
      <xdr:colOff>603250</xdr:colOff>
      <xdr:row>94</xdr:row>
      <xdr:rowOff>222250</xdr:rowOff>
    </xdr:to>
    <xdr:pic>
      <xdr:nvPicPr>
        <xdr:cNvPr id="73" name="Picture 31766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23691850"/>
          <a:ext cx="4762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177800</xdr:colOff>
      <xdr:row>95</xdr:row>
      <xdr:rowOff>31750</xdr:rowOff>
    </xdr:from>
    <xdr:to>
      <xdr:col>0</xdr:col>
      <xdr:colOff>539750</xdr:colOff>
      <xdr:row>95</xdr:row>
      <xdr:rowOff>203200</xdr:rowOff>
    </xdr:to>
    <xdr:pic>
      <xdr:nvPicPr>
        <xdr:cNvPr id="74" name="Picture 31768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23933150"/>
          <a:ext cx="3619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152400</xdr:colOff>
      <xdr:row>96</xdr:row>
      <xdr:rowOff>19050</xdr:rowOff>
    </xdr:from>
    <xdr:to>
      <xdr:col>0</xdr:col>
      <xdr:colOff>624681</xdr:colOff>
      <xdr:row>96</xdr:row>
      <xdr:rowOff>234950</xdr:rowOff>
    </xdr:to>
    <xdr:pic>
      <xdr:nvPicPr>
        <xdr:cNvPr id="75" name="Picture 31769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161750"/>
          <a:ext cx="472281" cy="21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196850</xdr:colOff>
      <xdr:row>97</xdr:row>
      <xdr:rowOff>44450</xdr:rowOff>
    </xdr:from>
    <xdr:to>
      <xdr:col>0</xdr:col>
      <xdr:colOff>585788</xdr:colOff>
      <xdr:row>97</xdr:row>
      <xdr:rowOff>222250</xdr:rowOff>
    </xdr:to>
    <xdr:pic>
      <xdr:nvPicPr>
        <xdr:cNvPr id="76" name="Picture 3177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24428450"/>
          <a:ext cx="388938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209550</xdr:colOff>
      <xdr:row>104</xdr:row>
      <xdr:rowOff>6350</xdr:rowOff>
    </xdr:from>
    <xdr:to>
      <xdr:col>0</xdr:col>
      <xdr:colOff>533400</xdr:colOff>
      <xdr:row>104</xdr:row>
      <xdr:rowOff>177800</xdr:rowOff>
    </xdr:to>
    <xdr:pic>
      <xdr:nvPicPr>
        <xdr:cNvPr id="77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607945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209550</xdr:colOff>
      <xdr:row>105</xdr:row>
      <xdr:rowOff>31750</xdr:rowOff>
    </xdr:from>
    <xdr:to>
      <xdr:col>0</xdr:col>
      <xdr:colOff>533400</xdr:colOff>
      <xdr:row>105</xdr:row>
      <xdr:rowOff>203200</xdr:rowOff>
    </xdr:to>
    <xdr:pic>
      <xdr:nvPicPr>
        <xdr:cNvPr id="78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634615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106</xdr:row>
      <xdr:rowOff>19050</xdr:rowOff>
    </xdr:from>
    <xdr:to>
      <xdr:col>0</xdr:col>
      <xdr:colOff>514350</xdr:colOff>
      <xdr:row>106</xdr:row>
      <xdr:rowOff>190500</xdr:rowOff>
    </xdr:to>
    <xdr:pic>
      <xdr:nvPicPr>
        <xdr:cNvPr id="79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657475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203200</xdr:colOff>
      <xdr:row>107</xdr:row>
      <xdr:rowOff>31750</xdr:rowOff>
    </xdr:from>
    <xdr:to>
      <xdr:col>0</xdr:col>
      <xdr:colOff>479425</xdr:colOff>
      <xdr:row>107</xdr:row>
      <xdr:rowOff>203200</xdr:rowOff>
    </xdr:to>
    <xdr:pic>
      <xdr:nvPicPr>
        <xdr:cNvPr id="80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26828750"/>
          <a:ext cx="2762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241300</xdr:colOff>
      <xdr:row>108</xdr:row>
      <xdr:rowOff>76200</xdr:rowOff>
    </xdr:from>
    <xdr:to>
      <xdr:col>0</xdr:col>
      <xdr:colOff>527050</xdr:colOff>
      <xdr:row>108</xdr:row>
      <xdr:rowOff>228600</xdr:rowOff>
    </xdr:to>
    <xdr:pic>
      <xdr:nvPicPr>
        <xdr:cNvPr id="81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27114500"/>
          <a:ext cx="2857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240631</xdr:colOff>
      <xdr:row>121</xdr:row>
      <xdr:rowOff>33421</xdr:rowOff>
    </xdr:from>
    <xdr:to>
      <xdr:col>0</xdr:col>
      <xdr:colOff>564481</xdr:colOff>
      <xdr:row>121</xdr:row>
      <xdr:rowOff>204871</xdr:rowOff>
    </xdr:to>
    <xdr:pic>
      <xdr:nvPicPr>
        <xdr:cNvPr id="82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31" y="30208621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220579</xdr:colOff>
      <xdr:row>122</xdr:row>
      <xdr:rowOff>33421</xdr:rowOff>
    </xdr:from>
    <xdr:to>
      <xdr:col>0</xdr:col>
      <xdr:colOff>563479</xdr:colOff>
      <xdr:row>122</xdr:row>
      <xdr:rowOff>214396</xdr:rowOff>
    </xdr:to>
    <xdr:pic>
      <xdr:nvPicPr>
        <xdr:cNvPr id="83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579" y="30449921"/>
          <a:ext cx="3429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287421</xdr:colOff>
      <xdr:row>123</xdr:row>
      <xdr:rowOff>26736</xdr:rowOff>
    </xdr:from>
    <xdr:to>
      <xdr:col>0</xdr:col>
      <xdr:colOff>563646</xdr:colOff>
      <xdr:row>123</xdr:row>
      <xdr:rowOff>198186</xdr:rowOff>
    </xdr:to>
    <xdr:pic>
      <xdr:nvPicPr>
        <xdr:cNvPr id="84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421" y="30684536"/>
          <a:ext cx="2762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207211</xdr:colOff>
      <xdr:row>124</xdr:row>
      <xdr:rowOff>40105</xdr:rowOff>
    </xdr:from>
    <xdr:to>
      <xdr:col>0</xdr:col>
      <xdr:colOff>616617</xdr:colOff>
      <xdr:row>124</xdr:row>
      <xdr:rowOff>227262</xdr:rowOff>
    </xdr:to>
    <xdr:pic>
      <xdr:nvPicPr>
        <xdr:cNvPr id="85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211" y="30939205"/>
          <a:ext cx="409406" cy="187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213894</xdr:colOff>
      <xdr:row>125</xdr:row>
      <xdr:rowOff>13368</xdr:rowOff>
    </xdr:from>
    <xdr:to>
      <xdr:col>0</xdr:col>
      <xdr:colOff>688473</xdr:colOff>
      <xdr:row>125</xdr:row>
      <xdr:rowOff>230318</xdr:rowOff>
    </xdr:to>
    <xdr:pic>
      <xdr:nvPicPr>
        <xdr:cNvPr id="86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4" y="31153768"/>
          <a:ext cx="474579" cy="21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160420</xdr:colOff>
      <xdr:row>126</xdr:row>
      <xdr:rowOff>6685</xdr:rowOff>
    </xdr:from>
    <xdr:to>
      <xdr:col>0</xdr:col>
      <xdr:colOff>711866</xdr:colOff>
      <xdr:row>126</xdr:row>
      <xdr:rowOff>227263</xdr:rowOff>
    </xdr:to>
    <xdr:pic>
      <xdr:nvPicPr>
        <xdr:cNvPr id="87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0" y="31388385"/>
          <a:ext cx="551446" cy="220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140368</xdr:colOff>
      <xdr:row>126</xdr:row>
      <xdr:rowOff>233948</xdr:rowOff>
    </xdr:from>
    <xdr:to>
      <xdr:col>0</xdr:col>
      <xdr:colOff>593640</xdr:colOff>
      <xdr:row>127</xdr:row>
      <xdr:rowOff>200526</xdr:rowOff>
    </xdr:to>
    <xdr:pic>
      <xdr:nvPicPr>
        <xdr:cNvPr id="8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68" y="31615648"/>
          <a:ext cx="453272" cy="207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100370</xdr:colOff>
      <xdr:row>25</xdr:row>
      <xdr:rowOff>27448</xdr:rowOff>
    </xdr:from>
    <xdr:to>
      <xdr:col>0</xdr:col>
      <xdr:colOff>615950</xdr:colOff>
      <xdr:row>25</xdr:row>
      <xdr:rowOff>228600</xdr:rowOff>
    </xdr:to>
    <xdr:pic>
      <xdr:nvPicPr>
        <xdr:cNvPr id="116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70" y="7037848"/>
          <a:ext cx="515580" cy="201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151170</xdr:colOff>
      <xdr:row>26</xdr:row>
      <xdr:rowOff>19050</xdr:rowOff>
    </xdr:from>
    <xdr:to>
      <xdr:col>0</xdr:col>
      <xdr:colOff>590550</xdr:colOff>
      <xdr:row>26</xdr:row>
      <xdr:rowOff>200025</xdr:rowOff>
    </xdr:to>
    <xdr:pic>
      <xdr:nvPicPr>
        <xdr:cNvPr id="117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70" y="7270750"/>
          <a:ext cx="43938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106720</xdr:colOff>
      <xdr:row>21</xdr:row>
      <xdr:rowOff>19050</xdr:rowOff>
    </xdr:from>
    <xdr:to>
      <xdr:col>0</xdr:col>
      <xdr:colOff>593725</xdr:colOff>
      <xdr:row>21</xdr:row>
      <xdr:rowOff>215900</xdr:rowOff>
    </xdr:to>
    <xdr:pic>
      <xdr:nvPicPr>
        <xdr:cNvPr id="118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20" y="6064250"/>
          <a:ext cx="487005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144820</xdr:colOff>
      <xdr:row>30</xdr:row>
      <xdr:rowOff>14748</xdr:rowOff>
    </xdr:from>
    <xdr:to>
      <xdr:col>0</xdr:col>
      <xdr:colOff>584200</xdr:colOff>
      <xdr:row>30</xdr:row>
      <xdr:rowOff>215900</xdr:rowOff>
    </xdr:to>
    <xdr:pic>
      <xdr:nvPicPr>
        <xdr:cNvPr id="119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20" y="8231648"/>
          <a:ext cx="439380" cy="201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151170</xdr:colOff>
      <xdr:row>28</xdr:row>
      <xdr:rowOff>6350</xdr:rowOff>
    </xdr:from>
    <xdr:to>
      <xdr:col>0</xdr:col>
      <xdr:colOff>638175</xdr:colOff>
      <xdr:row>28</xdr:row>
      <xdr:rowOff>203200</xdr:rowOff>
    </xdr:to>
    <xdr:pic>
      <xdr:nvPicPr>
        <xdr:cNvPr id="120" name="Picture 9224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70" y="7740650"/>
          <a:ext cx="487005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125770</xdr:colOff>
      <xdr:row>24</xdr:row>
      <xdr:rowOff>31750</xdr:rowOff>
    </xdr:from>
    <xdr:to>
      <xdr:col>0</xdr:col>
      <xdr:colOff>612775</xdr:colOff>
      <xdr:row>25</xdr:row>
      <xdr:rowOff>0</xdr:rowOff>
    </xdr:to>
    <xdr:pic>
      <xdr:nvPicPr>
        <xdr:cNvPr id="121" name="Picture 9225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70" y="6800850"/>
          <a:ext cx="48700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201970</xdr:colOff>
      <xdr:row>19</xdr:row>
      <xdr:rowOff>19051</xdr:rowOff>
    </xdr:from>
    <xdr:to>
      <xdr:col>0</xdr:col>
      <xdr:colOff>615950</xdr:colOff>
      <xdr:row>19</xdr:row>
      <xdr:rowOff>222881</xdr:rowOff>
    </xdr:to>
    <xdr:pic>
      <xdr:nvPicPr>
        <xdr:cNvPr id="122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70" y="5581651"/>
          <a:ext cx="413980" cy="203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163870</xdr:colOff>
      <xdr:row>20</xdr:row>
      <xdr:rowOff>2048</xdr:rowOff>
    </xdr:from>
    <xdr:to>
      <xdr:col>0</xdr:col>
      <xdr:colOff>603250</xdr:colOff>
      <xdr:row>20</xdr:row>
      <xdr:rowOff>231775</xdr:rowOff>
    </xdr:to>
    <xdr:pic>
      <xdr:nvPicPr>
        <xdr:cNvPr id="12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70" y="5805948"/>
          <a:ext cx="439380" cy="229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144820</xdr:colOff>
      <xdr:row>22</xdr:row>
      <xdr:rowOff>14748</xdr:rowOff>
    </xdr:from>
    <xdr:to>
      <xdr:col>0</xdr:col>
      <xdr:colOff>601133</xdr:colOff>
      <xdr:row>22</xdr:row>
      <xdr:rowOff>225188</xdr:rowOff>
    </xdr:to>
    <xdr:pic>
      <xdr:nvPicPr>
        <xdr:cNvPr id="124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20" y="6301248"/>
          <a:ext cx="456313" cy="210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132120</xdr:colOff>
      <xdr:row>23</xdr:row>
      <xdr:rowOff>6350</xdr:rowOff>
    </xdr:from>
    <xdr:to>
      <xdr:col>0</xdr:col>
      <xdr:colOff>666750</xdr:colOff>
      <xdr:row>24</xdr:row>
      <xdr:rowOff>0</xdr:rowOff>
    </xdr:to>
    <xdr:pic>
      <xdr:nvPicPr>
        <xdr:cNvPr id="125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20" y="6534150"/>
          <a:ext cx="534630" cy="23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144820</xdr:colOff>
      <xdr:row>26</xdr:row>
      <xdr:rowOff>234950</xdr:rowOff>
    </xdr:from>
    <xdr:to>
      <xdr:col>0</xdr:col>
      <xdr:colOff>679450</xdr:colOff>
      <xdr:row>27</xdr:row>
      <xdr:rowOff>228600</xdr:rowOff>
    </xdr:to>
    <xdr:pic>
      <xdr:nvPicPr>
        <xdr:cNvPr id="126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20" y="7486650"/>
          <a:ext cx="534630" cy="23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106720</xdr:colOff>
      <xdr:row>29</xdr:row>
      <xdr:rowOff>6350</xdr:rowOff>
    </xdr:from>
    <xdr:to>
      <xdr:col>0</xdr:col>
      <xdr:colOff>641350</xdr:colOff>
      <xdr:row>30</xdr:row>
      <xdr:rowOff>0</xdr:rowOff>
    </xdr:to>
    <xdr:pic>
      <xdr:nvPicPr>
        <xdr:cNvPr id="127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20" y="7981950"/>
          <a:ext cx="534630" cy="23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138470</xdr:colOff>
      <xdr:row>31</xdr:row>
      <xdr:rowOff>0</xdr:rowOff>
    </xdr:from>
    <xdr:to>
      <xdr:col>0</xdr:col>
      <xdr:colOff>635000</xdr:colOff>
      <xdr:row>32</xdr:row>
      <xdr:rowOff>12700</xdr:rowOff>
    </xdr:to>
    <xdr:pic>
      <xdr:nvPicPr>
        <xdr:cNvPr id="128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70" y="8458200"/>
          <a:ext cx="49653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106756</xdr:colOff>
      <xdr:row>138</xdr:row>
      <xdr:rowOff>33421</xdr:rowOff>
    </xdr:from>
    <xdr:to>
      <xdr:col>0</xdr:col>
      <xdr:colOff>584534</xdr:colOff>
      <xdr:row>138</xdr:row>
      <xdr:rowOff>233947</xdr:rowOff>
    </xdr:to>
    <xdr:pic>
      <xdr:nvPicPr>
        <xdr:cNvPr id="129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56" y="34310721"/>
          <a:ext cx="477778" cy="200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80019</xdr:colOff>
      <xdr:row>139</xdr:row>
      <xdr:rowOff>8212</xdr:rowOff>
    </xdr:from>
    <xdr:to>
      <xdr:col>0</xdr:col>
      <xdr:colOff>576847</xdr:colOff>
      <xdr:row>140</xdr:row>
      <xdr:rowOff>501</xdr:rowOff>
    </xdr:to>
    <xdr:pic>
      <xdr:nvPicPr>
        <xdr:cNvPr id="130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9" y="34526812"/>
          <a:ext cx="496828" cy="233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140177</xdr:colOff>
      <xdr:row>140</xdr:row>
      <xdr:rowOff>33421</xdr:rowOff>
    </xdr:from>
    <xdr:to>
      <xdr:col>0</xdr:col>
      <xdr:colOff>579855</xdr:colOff>
      <xdr:row>141</xdr:row>
      <xdr:rowOff>0</xdr:rowOff>
    </xdr:to>
    <xdr:pic>
      <xdr:nvPicPr>
        <xdr:cNvPr id="131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77" y="34793321"/>
          <a:ext cx="439678" cy="207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173599</xdr:colOff>
      <xdr:row>141</xdr:row>
      <xdr:rowOff>20053</xdr:rowOff>
    </xdr:from>
    <xdr:to>
      <xdr:col>0</xdr:col>
      <xdr:colOff>708527</xdr:colOff>
      <xdr:row>142</xdr:row>
      <xdr:rowOff>0</xdr:rowOff>
    </xdr:to>
    <xdr:pic>
      <xdr:nvPicPr>
        <xdr:cNvPr id="13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99" y="35021253"/>
          <a:ext cx="534928" cy="221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213703</xdr:colOff>
      <xdr:row>141</xdr:row>
      <xdr:rowOff>233947</xdr:rowOff>
    </xdr:from>
    <xdr:to>
      <xdr:col>0</xdr:col>
      <xdr:colOff>701006</xdr:colOff>
      <xdr:row>142</xdr:row>
      <xdr:rowOff>220579</xdr:rowOff>
    </xdr:to>
    <xdr:pic>
      <xdr:nvPicPr>
        <xdr:cNvPr id="13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703" y="35235147"/>
          <a:ext cx="487303" cy="227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133493</xdr:colOff>
      <xdr:row>143</xdr:row>
      <xdr:rowOff>13367</xdr:rowOff>
    </xdr:from>
    <xdr:to>
      <xdr:col>0</xdr:col>
      <xdr:colOff>668421</xdr:colOff>
      <xdr:row>143</xdr:row>
      <xdr:rowOff>227262</xdr:rowOff>
    </xdr:to>
    <xdr:pic>
      <xdr:nvPicPr>
        <xdr:cNvPr id="13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93" y="35497167"/>
          <a:ext cx="534928" cy="213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120125</xdr:colOff>
      <xdr:row>144</xdr:row>
      <xdr:rowOff>40105</xdr:rowOff>
    </xdr:from>
    <xdr:to>
      <xdr:col>0</xdr:col>
      <xdr:colOff>636003</xdr:colOff>
      <xdr:row>144</xdr:row>
      <xdr:rowOff>211555</xdr:rowOff>
    </xdr:to>
    <xdr:pic>
      <xdr:nvPicPr>
        <xdr:cNvPr id="135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25" y="35765205"/>
          <a:ext cx="515878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100072</xdr:colOff>
      <xdr:row>145</xdr:row>
      <xdr:rowOff>20052</xdr:rowOff>
    </xdr:from>
    <xdr:to>
      <xdr:col>0</xdr:col>
      <xdr:colOff>615950</xdr:colOff>
      <xdr:row>145</xdr:row>
      <xdr:rowOff>191502</xdr:rowOff>
    </xdr:to>
    <xdr:pic>
      <xdr:nvPicPr>
        <xdr:cNvPr id="136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72" y="35986452"/>
          <a:ext cx="515878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153546</xdr:colOff>
      <xdr:row>146</xdr:row>
      <xdr:rowOff>14896</xdr:rowOff>
    </xdr:from>
    <xdr:to>
      <xdr:col>0</xdr:col>
      <xdr:colOff>631324</xdr:colOff>
      <xdr:row>146</xdr:row>
      <xdr:rowOff>238292</xdr:rowOff>
    </xdr:to>
    <xdr:pic>
      <xdr:nvPicPr>
        <xdr:cNvPr id="137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46" y="36222596"/>
          <a:ext cx="477778" cy="223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146861</xdr:colOff>
      <xdr:row>147</xdr:row>
      <xdr:rowOff>26735</xdr:rowOff>
    </xdr:from>
    <xdr:to>
      <xdr:col>0</xdr:col>
      <xdr:colOff>634164</xdr:colOff>
      <xdr:row>147</xdr:row>
      <xdr:rowOff>227262</xdr:rowOff>
    </xdr:to>
    <xdr:pic>
      <xdr:nvPicPr>
        <xdr:cNvPr id="138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61" y="36475735"/>
          <a:ext cx="487303" cy="200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133493</xdr:colOff>
      <xdr:row>148</xdr:row>
      <xdr:rowOff>13368</xdr:rowOff>
    </xdr:from>
    <xdr:to>
      <xdr:col>0</xdr:col>
      <xdr:colOff>668421</xdr:colOff>
      <xdr:row>149</xdr:row>
      <xdr:rowOff>6685</xdr:rowOff>
    </xdr:to>
    <xdr:pic>
      <xdr:nvPicPr>
        <xdr:cNvPr id="139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93" y="36703668"/>
          <a:ext cx="534928" cy="234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126809</xdr:colOff>
      <xdr:row>149</xdr:row>
      <xdr:rowOff>40106</xdr:rowOff>
    </xdr:from>
    <xdr:to>
      <xdr:col>0</xdr:col>
      <xdr:colOff>633162</xdr:colOff>
      <xdr:row>149</xdr:row>
      <xdr:rowOff>213895</xdr:rowOff>
    </xdr:to>
    <xdr:pic>
      <xdr:nvPicPr>
        <xdr:cNvPr id="140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09" y="36971706"/>
          <a:ext cx="506353" cy="17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73335</xdr:colOff>
      <xdr:row>150</xdr:row>
      <xdr:rowOff>13368</xdr:rowOff>
    </xdr:from>
    <xdr:to>
      <xdr:col>0</xdr:col>
      <xdr:colOff>589213</xdr:colOff>
      <xdr:row>150</xdr:row>
      <xdr:rowOff>184818</xdr:rowOff>
    </xdr:to>
    <xdr:pic>
      <xdr:nvPicPr>
        <xdr:cNvPr id="141" name="Picture 109598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35" y="37186268"/>
          <a:ext cx="515878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120125</xdr:colOff>
      <xdr:row>151</xdr:row>
      <xdr:rowOff>20053</xdr:rowOff>
    </xdr:from>
    <xdr:to>
      <xdr:col>0</xdr:col>
      <xdr:colOff>655053</xdr:colOff>
      <xdr:row>151</xdr:row>
      <xdr:rowOff>212558</xdr:rowOff>
    </xdr:to>
    <xdr:pic>
      <xdr:nvPicPr>
        <xdr:cNvPr id="14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25" y="37434253"/>
          <a:ext cx="534928" cy="192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165100</xdr:colOff>
      <xdr:row>78</xdr:row>
      <xdr:rowOff>46748</xdr:rowOff>
    </xdr:from>
    <xdr:to>
      <xdr:col>0</xdr:col>
      <xdr:colOff>571500</xdr:colOff>
      <xdr:row>78</xdr:row>
      <xdr:rowOff>228927</xdr:rowOff>
    </xdr:to>
    <xdr:pic>
      <xdr:nvPicPr>
        <xdr:cNvPr id="143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19846048"/>
          <a:ext cx="406400" cy="18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138470</xdr:colOff>
      <xdr:row>44</xdr:row>
      <xdr:rowOff>0</xdr:rowOff>
    </xdr:from>
    <xdr:to>
      <xdr:col>0</xdr:col>
      <xdr:colOff>635000</xdr:colOff>
      <xdr:row>45</xdr:row>
      <xdr:rowOff>12700</xdr:rowOff>
    </xdr:to>
    <xdr:pic>
      <xdr:nvPicPr>
        <xdr:cNvPr id="144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70" y="11595100"/>
          <a:ext cx="49653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138470</xdr:colOff>
      <xdr:row>62</xdr:row>
      <xdr:rowOff>0</xdr:rowOff>
    </xdr:from>
    <xdr:to>
      <xdr:col>0</xdr:col>
      <xdr:colOff>635000</xdr:colOff>
      <xdr:row>63</xdr:row>
      <xdr:rowOff>12700</xdr:rowOff>
    </xdr:to>
    <xdr:pic>
      <xdr:nvPicPr>
        <xdr:cNvPr id="145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70" y="15938500"/>
          <a:ext cx="49653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138470</xdr:colOff>
      <xdr:row>84</xdr:row>
      <xdr:rowOff>0</xdr:rowOff>
    </xdr:from>
    <xdr:to>
      <xdr:col>0</xdr:col>
      <xdr:colOff>635000</xdr:colOff>
      <xdr:row>85</xdr:row>
      <xdr:rowOff>12700</xdr:rowOff>
    </xdr:to>
    <xdr:pic>
      <xdr:nvPicPr>
        <xdr:cNvPr id="146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70" y="21247100"/>
          <a:ext cx="49653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138470</xdr:colOff>
      <xdr:row>97</xdr:row>
      <xdr:rowOff>0</xdr:rowOff>
    </xdr:from>
    <xdr:to>
      <xdr:col>0</xdr:col>
      <xdr:colOff>635000</xdr:colOff>
      <xdr:row>98</xdr:row>
      <xdr:rowOff>12700</xdr:rowOff>
    </xdr:to>
    <xdr:pic>
      <xdr:nvPicPr>
        <xdr:cNvPr id="147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70" y="24384000"/>
          <a:ext cx="49653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138470</xdr:colOff>
      <xdr:row>108</xdr:row>
      <xdr:rowOff>0</xdr:rowOff>
    </xdr:from>
    <xdr:to>
      <xdr:col>0</xdr:col>
      <xdr:colOff>635000</xdr:colOff>
      <xdr:row>109</xdr:row>
      <xdr:rowOff>12700</xdr:rowOff>
    </xdr:to>
    <xdr:pic>
      <xdr:nvPicPr>
        <xdr:cNvPr id="148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70" y="27038300"/>
          <a:ext cx="49653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>
      <selection activeCell="N11" sqref="N11"/>
    </sheetView>
  </sheetViews>
  <sheetFormatPr defaultColWidth="10.875" defaultRowHeight="18.95" customHeight="1" x14ac:dyDescent="0.2"/>
  <cols>
    <col min="1" max="1" width="10.875" style="3"/>
    <col min="2" max="2" width="9.125" style="2" customWidth="1"/>
    <col min="3" max="3" width="6.625" style="3" customWidth="1"/>
    <col min="4" max="4" width="8.5" style="3" customWidth="1"/>
    <col min="5" max="5" width="11.625" style="3" customWidth="1"/>
    <col min="6" max="6" width="10.5" style="3" customWidth="1"/>
    <col min="7" max="7" width="9.125" style="3" customWidth="1"/>
    <col min="8" max="8" width="6.625" style="3" customWidth="1"/>
    <col min="9" max="9" width="10.875" style="1"/>
    <col min="10" max="10" width="10.875" style="2"/>
    <col min="11" max="11" width="13.125" style="2" customWidth="1"/>
    <col min="12" max="16384" width="10.875" style="2"/>
  </cols>
  <sheetData>
    <row r="1" spans="1:11" ht="18" x14ac:dyDescent="0.25">
      <c r="A1" s="23" t="s">
        <v>47</v>
      </c>
      <c r="B1" s="24"/>
      <c r="C1" s="24"/>
      <c r="D1" s="24"/>
      <c r="E1" s="24"/>
      <c r="F1" s="24"/>
      <c r="G1" s="24"/>
      <c r="H1" s="25"/>
    </row>
    <row r="2" spans="1:11" ht="90.75" customHeight="1" x14ac:dyDescent="0.2">
      <c r="C2" s="4" t="s">
        <v>0</v>
      </c>
      <c r="D2" s="4" t="s">
        <v>1</v>
      </c>
      <c r="E2" s="5" t="s">
        <v>2</v>
      </c>
      <c r="F2" s="4" t="s">
        <v>3</v>
      </c>
      <c r="G2" s="5" t="s">
        <v>4</v>
      </c>
      <c r="H2" s="4" t="s">
        <v>5</v>
      </c>
      <c r="I2" s="26" t="s">
        <v>6</v>
      </c>
      <c r="J2" s="27"/>
      <c r="K2" s="27"/>
    </row>
    <row r="3" spans="1:11" ht="15" x14ac:dyDescent="0.2">
      <c r="A3" s="6" t="s">
        <v>7</v>
      </c>
      <c r="B3" s="7" t="s">
        <v>8</v>
      </c>
      <c r="C3" s="6" t="s">
        <v>9</v>
      </c>
      <c r="D3" s="6" t="s">
        <v>10</v>
      </c>
      <c r="E3" s="8" t="s">
        <v>11</v>
      </c>
      <c r="F3" s="6" t="s">
        <v>12</v>
      </c>
      <c r="G3" s="6" t="s">
        <v>13</v>
      </c>
      <c r="H3" s="6" t="s">
        <v>14</v>
      </c>
      <c r="I3" s="9" t="s">
        <v>7</v>
      </c>
      <c r="J3" s="10" t="s">
        <v>8</v>
      </c>
    </row>
    <row r="4" spans="1:11" ht="15" x14ac:dyDescent="0.2">
      <c r="B4" s="11">
        <v>2.2592379999999999</v>
      </c>
      <c r="C4" s="12">
        <v>2</v>
      </c>
      <c r="D4" s="12" t="s">
        <v>15</v>
      </c>
      <c r="E4" s="12">
        <v>0</v>
      </c>
      <c r="F4" s="12">
        <v>0</v>
      </c>
      <c r="G4" s="12"/>
      <c r="H4" s="12"/>
      <c r="I4" s="1" t="s">
        <v>16</v>
      </c>
      <c r="J4" s="13">
        <f>B8</f>
        <v>5.5480700000000001</v>
      </c>
    </row>
    <row r="5" spans="1:11" ht="15" x14ac:dyDescent="0.2">
      <c r="B5" s="11">
        <v>3.047631</v>
      </c>
      <c r="C5" s="12">
        <v>2</v>
      </c>
      <c r="D5" s="12" t="s">
        <v>15</v>
      </c>
      <c r="E5" s="12">
        <v>2</v>
      </c>
      <c r="F5" s="12">
        <v>0</v>
      </c>
      <c r="G5" s="12"/>
      <c r="H5" s="12"/>
      <c r="I5" s="1" t="s">
        <v>17</v>
      </c>
      <c r="J5" s="13">
        <f>SUM(B5:B7)</f>
        <v>33.619072000000003</v>
      </c>
    </row>
    <row r="6" spans="1:11" ht="15" x14ac:dyDescent="0.2">
      <c r="B6" s="11">
        <v>22.019960000000001</v>
      </c>
      <c r="C6" s="12">
        <v>2</v>
      </c>
      <c r="D6" s="12" t="s">
        <v>18</v>
      </c>
      <c r="E6" s="12">
        <v>2</v>
      </c>
      <c r="F6" s="12">
        <v>0</v>
      </c>
      <c r="G6" s="12"/>
      <c r="H6" s="12"/>
      <c r="I6" s="1" t="s">
        <v>19</v>
      </c>
      <c r="J6" s="13">
        <f>B4</f>
        <v>2.2592379999999999</v>
      </c>
    </row>
    <row r="7" spans="1:11" ht="15" x14ac:dyDescent="0.2">
      <c r="B7" s="11">
        <v>8.5514810000000008</v>
      </c>
      <c r="C7" s="12">
        <v>2</v>
      </c>
      <c r="D7" s="12" t="s">
        <v>18</v>
      </c>
      <c r="E7" s="12">
        <v>1</v>
      </c>
      <c r="F7" s="12">
        <v>0</v>
      </c>
      <c r="G7" s="12"/>
      <c r="H7" s="12"/>
      <c r="I7" s="1" t="s">
        <v>20</v>
      </c>
      <c r="J7" s="13">
        <f>B9+B13</f>
        <v>14.286001000000001</v>
      </c>
    </row>
    <row r="8" spans="1:11" ht="15" x14ac:dyDescent="0.2">
      <c r="B8" s="11">
        <v>5.5480700000000001</v>
      </c>
      <c r="C8" s="12">
        <v>2</v>
      </c>
      <c r="D8" s="12" t="s">
        <v>15</v>
      </c>
      <c r="E8" s="12">
        <v>2</v>
      </c>
      <c r="F8" s="12">
        <v>1</v>
      </c>
      <c r="G8" s="12"/>
      <c r="H8" s="12"/>
      <c r="I8" s="1" t="s">
        <v>21</v>
      </c>
      <c r="J8" s="13">
        <f>B10+B11+B12+B14</f>
        <v>25.859679000000003</v>
      </c>
    </row>
    <row r="9" spans="1:11" ht="15" x14ac:dyDescent="0.2">
      <c r="B9" s="11">
        <v>10.28523</v>
      </c>
      <c r="C9" s="12">
        <v>3</v>
      </c>
      <c r="D9" s="12" t="s">
        <v>15</v>
      </c>
      <c r="E9" s="12">
        <v>3</v>
      </c>
      <c r="F9" s="12">
        <v>1</v>
      </c>
      <c r="G9" s="12"/>
      <c r="H9" s="12"/>
      <c r="I9" s="1" t="s">
        <v>22</v>
      </c>
      <c r="J9" s="13">
        <f>B16</f>
        <v>3.6581260000000002</v>
      </c>
    </row>
    <row r="10" spans="1:11" ht="15" x14ac:dyDescent="0.2">
      <c r="B10" s="11">
        <v>10.2294</v>
      </c>
      <c r="C10" s="12">
        <v>3</v>
      </c>
      <c r="D10" s="12" t="s">
        <v>18</v>
      </c>
      <c r="E10" s="12">
        <v>3</v>
      </c>
      <c r="F10" s="12">
        <v>0</v>
      </c>
      <c r="G10" s="12"/>
      <c r="H10" s="12"/>
      <c r="I10" s="1" t="s">
        <v>23</v>
      </c>
      <c r="J10" s="13">
        <f>B15</f>
        <v>4.2501129999999998</v>
      </c>
    </row>
    <row r="11" spans="1:11" ht="15" x14ac:dyDescent="0.2">
      <c r="B11" s="11">
        <v>8.0067360000000001</v>
      </c>
      <c r="C11" s="12">
        <v>3</v>
      </c>
      <c r="D11" s="12" t="s">
        <v>15</v>
      </c>
      <c r="E11" s="12">
        <v>3</v>
      </c>
      <c r="F11" s="12">
        <v>0</v>
      </c>
      <c r="G11" s="12"/>
      <c r="H11" s="12"/>
      <c r="I11" s="1" t="s">
        <v>24</v>
      </c>
      <c r="J11" s="13"/>
    </row>
    <row r="12" spans="1:11" ht="15" x14ac:dyDescent="0.2">
      <c r="B12" s="11">
        <v>2.6745100000000002</v>
      </c>
      <c r="C12" s="12">
        <v>3</v>
      </c>
      <c r="D12" s="12" t="s">
        <v>18</v>
      </c>
      <c r="E12" s="12">
        <v>2</v>
      </c>
      <c r="F12" s="12">
        <v>0</v>
      </c>
      <c r="G12" s="12"/>
      <c r="H12" s="12"/>
      <c r="I12" s="1" t="s">
        <v>25</v>
      </c>
      <c r="J12" s="13"/>
    </row>
    <row r="13" spans="1:11" ht="15" x14ac:dyDescent="0.2">
      <c r="B13" s="11">
        <v>4.0007710000000003</v>
      </c>
      <c r="C13" s="12">
        <v>3</v>
      </c>
      <c r="D13" s="12" t="s">
        <v>18</v>
      </c>
      <c r="E13" s="12">
        <v>3</v>
      </c>
      <c r="F13" s="12">
        <v>1</v>
      </c>
      <c r="G13" s="12"/>
      <c r="H13" s="12"/>
      <c r="I13" s="14" t="s">
        <v>26</v>
      </c>
      <c r="J13" s="13"/>
    </row>
    <row r="14" spans="1:11" ht="15" x14ac:dyDescent="0.2">
      <c r="B14" s="11">
        <v>4.949033</v>
      </c>
      <c r="C14" s="12">
        <v>3</v>
      </c>
      <c r="D14" s="12" t="s">
        <v>15</v>
      </c>
      <c r="E14" s="12">
        <v>3</v>
      </c>
      <c r="F14" s="12">
        <v>0</v>
      </c>
      <c r="G14" s="12"/>
      <c r="H14" s="12"/>
      <c r="I14" s="14" t="s">
        <v>27</v>
      </c>
      <c r="J14" s="13"/>
    </row>
    <row r="15" spans="1:11" ht="15" x14ac:dyDescent="0.2">
      <c r="A15" s="12"/>
      <c r="B15" s="11">
        <v>4.2501129999999998</v>
      </c>
      <c r="C15" s="12">
        <v>4</v>
      </c>
      <c r="D15" s="12" t="s">
        <v>18</v>
      </c>
      <c r="E15" s="12">
        <v>4</v>
      </c>
      <c r="F15" s="12">
        <v>0</v>
      </c>
      <c r="G15" s="12"/>
      <c r="H15" s="12"/>
      <c r="I15" s="1" t="s">
        <v>28</v>
      </c>
      <c r="J15" s="13"/>
    </row>
    <row r="16" spans="1:11" ht="15" x14ac:dyDescent="0.2">
      <c r="B16" s="11">
        <v>3.6581260000000002</v>
      </c>
      <c r="C16" s="12">
        <v>4</v>
      </c>
      <c r="D16" s="12" t="s">
        <v>18</v>
      </c>
      <c r="E16" s="12">
        <v>4</v>
      </c>
      <c r="F16" s="12">
        <v>1</v>
      </c>
      <c r="G16" s="12"/>
      <c r="H16" s="12"/>
      <c r="I16" s="1" t="s">
        <v>29</v>
      </c>
      <c r="J16" s="13">
        <f>B17</f>
        <v>10.519701000000012</v>
      </c>
    </row>
    <row r="17" spans="1:15" ht="18.95" customHeight="1" x14ac:dyDescent="0.2">
      <c r="A17" s="12" t="s">
        <v>30</v>
      </c>
      <c r="B17" s="13">
        <f>100-SUM(B3:B16)</f>
        <v>10.519701000000012</v>
      </c>
      <c r="C17" s="12"/>
      <c r="D17" s="12"/>
      <c r="E17" s="12"/>
      <c r="F17" s="12"/>
      <c r="G17" s="12"/>
      <c r="H17" s="12"/>
      <c r="I17" s="1" t="s">
        <v>31</v>
      </c>
      <c r="J17" s="13">
        <f>SUM(J4:J16)</f>
        <v>100.00000000000001</v>
      </c>
    </row>
    <row r="18" spans="1:15" ht="18.95" customHeight="1" x14ac:dyDescent="0.2">
      <c r="B18" s="15"/>
      <c r="G18" s="12"/>
      <c r="H18" s="12"/>
      <c r="J18" s="13"/>
    </row>
    <row r="19" spans="1:15" ht="18.95" customHeight="1" x14ac:dyDescent="0.2">
      <c r="A19" s="16" t="s">
        <v>32</v>
      </c>
      <c r="B19" s="7" t="s">
        <v>8</v>
      </c>
      <c r="C19" s="6" t="s">
        <v>9</v>
      </c>
      <c r="D19" s="6" t="s">
        <v>10</v>
      </c>
      <c r="E19" s="8" t="s">
        <v>11</v>
      </c>
      <c r="F19" s="6" t="s">
        <v>12</v>
      </c>
      <c r="G19" s="6" t="s">
        <v>13</v>
      </c>
      <c r="H19" s="6" t="s">
        <v>14</v>
      </c>
      <c r="I19" s="9" t="s">
        <v>32</v>
      </c>
      <c r="J19" s="10" t="s">
        <v>8</v>
      </c>
      <c r="N19" s="17"/>
      <c r="O19" s="17"/>
    </row>
    <row r="20" spans="1:15" ht="18.95" customHeight="1" x14ac:dyDescent="0.2">
      <c r="B20" s="11">
        <v>15.04</v>
      </c>
      <c r="C20" s="12">
        <v>2</v>
      </c>
      <c r="D20" s="12" t="s">
        <v>18</v>
      </c>
      <c r="E20" s="12">
        <v>1</v>
      </c>
      <c r="F20" s="12">
        <v>0</v>
      </c>
      <c r="G20" s="12"/>
      <c r="H20" s="12"/>
      <c r="I20" s="1" t="s">
        <v>16</v>
      </c>
      <c r="J20" s="13">
        <f>B24+B28</f>
        <v>11.71</v>
      </c>
      <c r="N20" s="17"/>
      <c r="O20" s="17"/>
    </row>
    <row r="21" spans="1:15" ht="18.95" customHeight="1" x14ac:dyDescent="0.2">
      <c r="B21" s="11">
        <v>14.34</v>
      </c>
      <c r="C21" s="12">
        <v>2</v>
      </c>
      <c r="D21" s="12" t="s">
        <v>18</v>
      </c>
      <c r="E21" s="12">
        <v>0</v>
      </c>
      <c r="F21" s="12">
        <v>0</v>
      </c>
      <c r="G21" s="12"/>
      <c r="H21" s="12"/>
      <c r="I21" s="1" t="s">
        <v>17</v>
      </c>
      <c r="J21" s="13">
        <f>B20+B22+B23+B25+B29+B32</f>
        <v>42.88</v>
      </c>
      <c r="N21" s="17"/>
      <c r="O21" s="17"/>
    </row>
    <row r="22" spans="1:15" ht="18.95" customHeight="1" x14ac:dyDescent="0.2">
      <c r="B22" s="11">
        <v>8.31</v>
      </c>
      <c r="C22" s="12">
        <v>2</v>
      </c>
      <c r="D22" s="12" t="s">
        <v>15</v>
      </c>
      <c r="E22" s="12">
        <v>2</v>
      </c>
      <c r="F22" s="12">
        <v>0</v>
      </c>
      <c r="G22" s="12"/>
      <c r="H22" s="12"/>
      <c r="I22" s="1" t="s">
        <v>19</v>
      </c>
      <c r="J22" s="13">
        <f>B21</f>
        <v>14.34</v>
      </c>
      <c r="N22" s="17"/>
      <c r="O22" s="17"/>
    </row>
    <row r="23" spans="1:15" ht="18.95" customHeight="1" x14ac:dyDescent="0.2">
      <c r="B23" s="11">
        <v>8.14</v>
      </c>
      <c r="C23" s="12">
        <v>2</v>
      </c>
      <c r="D23" s="12" t="s">
        <v>18</v>
      </c>
      <c r="E23" s="12">
        <v>2</v>
      </c>
      <c r="F23" s="12">
        <v>0</v>
      </c>
      <c r="G23" s="12"/>
      <c r="H23" s="12"/>
      <c r="I23" s="1" t="s">
        <v>20</v>
      </c>
      <c r="J23" s="13">
        <v>0</v>
      </c>
      <c r="N23" s="17"/>
      <c r="O23" s="17"/>
    </row>
    <row r="24" spans="1:15" ht="18.95" customHeight="1" x14ac:dyDescent="0.2">
      <c r="B24" s="11">
        <v>7.33</v>
      </c>
      <c r="C24" s="12">
        <v>2</v>
      </c>
      <c r="D24" s="12" t="s">
        <v>15</v>
      </c>
      <c r="E24" s="12">
        <v>2</v>
      </c>
      <c r="F24" s="12">
        <v>1</v>
      </c>
      <c r="G24" s="12"/>
      <c r="H24" s="12"/>
      <c r="I24" s="1" t="s">
        <v>21</v>
      </c>
      <c r="J24" s="13">
        <v>0</v>
      </c>
      <c r="N24" s="17"/>
      <c r="O24" s="17"/>
    </row>
    <row r="25" spans="1:15" ht="18.95" customHeight="1" x14ac:dyDescent="0.2">
      <c r="B25" s="11">
        <v>5.94</v>
      </c>
      <c r="C25" s="12">
        <v>2</v>
      </c>
      <c r="D25" s="12" t="s">
        <v>15</v>
      </c>
      <c r="E25" s="12">
        <v>1</v>
      </c>
      <c r="F25" s="12">
        <v>0</v>
      </c>
      <c r="G25" s="12"/>
      <c r="H25" s="12"/>
      <c r="I25" s="1" t="s">
        <v>22</v>
      </c>
      <c r="J25" s="13">
        <v>0</v>
      </c>
      <c r="N25" s="17"/>
      <c r="O25" s="17"/>
    </row>
    <row r="26" spans="1:15" ht="18.95" customHeight="1" x14ac:dyDescent="0.2">
      <c r="B26" s="11">
        <v>5.46</v>
      </c>
      <c r="C26" s="12"/>
      <c r="D26" s="12"/>
      <c r="E26" s="12"/>
      <c r="F26" s="12"/>
      <c r="G26" s="12" t="s">
        <v>33</v>
      </c>
      <c r="H26" s="12"/>
      <c r="I26" s="1" t="s">
        <v>23</v>
      </c>
      <c r="J26" s="13">
        <v>0</v>
      </c>
      <c r="N26" s="17"/>
      <c r="O26" s="17"/>
    </row>
    <row r="27" spans="1:15" ht="18.95" customHeight="1" x14ac:dyDescent="0.2">
      <c r="B27" s="11">
        <v>4.6100000000000003</v>
      </c>
      <c r="C27" s="12"/>
      <c r="D27" s="12"/>
      <c r="E27" s="12"/>
      <c r="F27" s="12"/>
      <c r="G27" s="12"/>
      <c r="H27" s="12" t="s">
        <v>18</v>
      </c>
      <c r="I27" s="1" t="s">
        <v>24</v>
      </c>
      <c r="J27" s="13">
        <v>0</v>
      </c>
      <c r="N27" s="17"/>
      <c r="O27" s="17"/>
    </row>
    <row r="28" spans="1:15" ht="18.95" customHeight="1" x14ac:dyDescent="0.2">
      <c r="B28" s="11">
        <v>4.38</v>
      </c>
      <c r="C28" s="12">
        <v>2</v>
      </c>
      <c r="D28" s="12" t="s">
        <v>15</v>
      </c>
      <c r="E28" s="12">
        <v>1</v>
      </c>
      <c r="F28" s="12">
        <v>1</v>
      </c>
      <c r="G28" s="12"/>
      <c r="H28" s="12"/>
      <c r="I28" s="1" t="s">
        <v>25</v>
      </c>
      <c r="J28" s="13">
        <f>B26</f>
        <v>5.46</v>
      </c>
      <c r="N28" s="17"/>
      <c r="O28" s="17"/>
    </row>
    <row r="29" spans="1:15" ht="18.95" customHeight="1" x14ac:dyDescent="0.2">
      <c r="B29" s="11">
        <v>3.41</v>
      </c>
      <c r="C29" s="12">
        <v>2</v>
      </c>
      <c r="D29" s="12" t="s">
        <v>15</v>
      </c>
      <c r="E29" s="12">
        <v>1</v>
      </c>
      <c r="F29" s="12">
        <v>0</v>
      </c>
      <c r="G29" s="12"/>
      <c r="H29" s="12"/>
      <c r="I29" s="14" t="s">
        <v>26</v>
      </c>
      <c r="J29" s="13">
        <v>0</v>
      </c>
      <c r="N29" s="17"/>
      <c r="O29" s="17"/>
    </row>
    <row r="30" spans="1:15" ht="18.95" customHeight="1" x14ac:dyDescent="0.2">
      <c r="B30" s="11">
        <v>2.79</v>
      </c>
      <c r="C30" s="12"/>
      <c r="D30" s="12"/>
      <c r="E30" s="12"/>
      <c r="F30" s="12"/>
      <c r="G30" s="12"/>
      <c r="H30" s="12" t="s">
        <v>18</v>
      </c>
      <c r="I30" s="14" t="s">
        <v>27</v>
      </c>
      <c r="J30" s="13">
        <v>0</v>
      </c>
      <c r="N30" s="17"/>
      <c r="O30" s="17"/>
    </row>
    <row r="31" spans="1:15" ht="18.95" customHeight="1" x14ac:dyDescent="0.2">
      <c r="B31" s="11">
        <v>2.77</v>
      </c>
      <c r="C31" s="12"/>
      <c r="D31" s="12"/>
      <c r="E31" s="12"/>
      <c r="F31" s="12"/>
      <c r="G31" s="12"/>
      <c r="H31" s="12" t="s">
        <v>18</v>
      </c>
      <c r="I31" s="1" t="s">
        <v>28</v>
      </c>
      <c r="J31" s="13">
        <f>B27+B30+B31</f>
        <v>10.17</v>
      </c>
      <c r="N31" s="17"/>
      <c r="O31" s="17"/>
    </row>
    <row r="32" spans="1:15" ht="18.95" customHeight="1" x14ac:dyDescent="0.2">
      <c r="B32" s="11">
        <v>2.04</v>
      </c>
      <c r="C32" s="12">
        <v>2</v>
      </c>
      <c r="D32" s="12" t="s">
        <v>18</v>
      </c>
      <c r="E32" s="12">
        <v>2</v>
      </c>
      <c r="F32" s="12">
        <v>0</v>
      </c>
      <c r="G32" s="12"/>
      <c r="H32" s="12"/>
      <c r="I32" s="1" t="s">
        <v>29</v>
      </c>
      <c r="J32" s="13">
        <f>B33</f>
        <v>15.440000000000012</v>
      </c>
      <c r="N32" s="17"/>
      <c r="O32" s="17"/>
    </row>
    <row r="33" spans="1:10" ht="15" x14ac:dyDescent="0.2">
      <c r="A33" s="12" t="s">
        <v>30</v>
      </c>
      <c r="B33" s="13">
        <f>100-SUM(B20:B32)</f>
        <v>15.440000000000012</v>
      </c>
      <c r="C33" s="12"/>
      <c r="D33" s="12"/>
      <c r="E33" s="12"/>
      <c r="F33" s="12"/>
      <c r="G33" s="12"/>
      <c r="H33" s="12"/>
      <c r="I33" s="1" t="s">
        <v>31</v>
      </c>
      <c r="J33" s="13">
        <f>SUM(J20:J32)</f>
        <v>100.00000000000001</v>
      </c>
    </row>
    <row r="34" spans="1:10" ht="15" x14ac:dyDescent="0.2">
      <c r="B34" s="15"/>
      <c r="J34" s="15"/>
    </row>
    <row r="35" spans="1:10" ht="15" x14ac:dyDescent="0.2">
      <c r="A35" s="18" t="s">
        <v>34</v>
      </c>
      <c r="B35" s="7" t="s">
        <v>8</v>
      </c>
      <c r="C35" s="6" t="s">
        <v>9</v>
      </c>
      <c r="D35" s="6" t="s">
        <v>10</v>
      </c>
      <c r="E35" s="8" t="s">
        <v>11</v>
      </c>
      <c r="F35" s="6" t="s">
        <v>12</v>
      </c>
      <c r="G35" s="6" t="s">
        <v>13</v>
      </c>
      <c r="H35" s="6" t="s">
        <v>14</v>
      </c>
      <c r="I35" s="19" t="s">
        <v>35</v>
      </c>
      <c r="J35" s="10" t="s">
        <v>8</v>
      </c>
    </row>
    <row r="36" spans="1:10" ht="15" x14ac:dyDescent="0.2">
      <c r="B36" s="13">
        <v>18.117976896413385</v>
      </c>
      <c r="C36" s="12">
        <v>2</v>
      </c>
      <c r="D36" s="12" t="s">
        <v>18</v>
      </c>
      <c r="E36" s="12">
        <v>1</v>
      </c>
      <c r="F36" s="12">
        <v>0</v>
      </c>
      <c r="G36" s="12"/>
      <c r="H36" s="12"/>
      <c r="I36" s="1" t="s">
        <v>16</v>
      </c>
      <c r="J36" s="13">
        <f>B39+B42+B44</f>
        <v>18.277313798568496</v>
      </c>
    </row>
    <row r="37" spans="1:10" ht="15" x14ac:dyDescent="0.2">
      <c r="B37" s="13">
        <v>17.137709002635027</v>
      </c>
      <c r="C37" s="12">
        <v>2</v>
      </c>
      <c r="D37" s="12" t="s">
        <v>18</v>
      </c>
      <c r="E37" s="12">
        <v>0</v>
      </c>
      <c r="F37" s="12">
        <v>0</v>
      </c>
      <c r="G37" s="12"/>
      <c r="H37" s="12"/>
      <c r="I37" s="1" t="s">
        <v>17</v>
      </c>
      <c r="J37" s="13">
        <f>B36+B38+B40+B41</f>
        <v>48.052808349001388</v>
      </c>
    </row>
    <row r="38" spans="1:10" ht="15" x14ac:dyDescent="0.2">
      <c r="B38" s="13">
        <v>15.429313582818095</v>
      </c>
      <c r="C38" s="12">
        <v>2</v>
      </c>
      <c r="D38" s="12" t="s">
        <v>18</v>
      </c>
      <c r="E38" s="12">
        <v>2</v>
      </c>
      <c r="F38" s="12">
        <v>0</v>
      </c>
      <c r="G38" s="12"/>
      <c r="H38" s="12"/>
      <c r="I38" s="1" t="s">
        <v>19</v>
      </c>
      <c r="J38" s="13">
        <f>B37+B43</f>
        <v>21.135329092207112</v>
      </c>
    </row>
    <row r="39" spans="1:10" ht="15" x14ac:dyDescent="0.2">
      <c r="B39" s="13">
        <v>10.794254651370901</v>
      </c>
      <c r="C39" s="12">
        <v>2</v>
      </c>
      <c r="D39" s="12" t="s">
        <v>15</v>
      </c>
      <c r="E39" s="12">
        <v>2</v>
      </c>
      <c r="F39" s="12">
        <v>1</v>
      </c>
      <c r="G39" s="12"/>
      <c r="H39" s="12"/>
      <c r="I39" s="1" t="s">
        <v>20</v>
      </c>
      <c r="J39" s="13">
        <v>0</v>
      </c>
    </row>
    <row r="40" spans="1:10" ht="15" x14ac:dyDescent="0.2">
      <c r="B40" s="13">
        <v>8.0892063756353672</v>
      </c>
      <c r="C40" s="12">
        <v>2</v>
      </c>
      <c r="D40" s="12" t="s">
        <v>15</v>
      </c>
      <c r="E40" s="12">
        <v>2</v>
      </c>
      <c r="F40" s="12">
        <v>0</v>
      </c>
      <c r="G40" s="12"/>
      <c r="H40" s="12"/>
      <c r="I40" s="1" t="s">
        <v>21</v>
      </c>
      <c r="J40" s="13">
        <v>0</v>
      </c>
    </row>
    <row r="41" spans="1:10" ht="15" x14ac:dyDescent="0.2">
      <c r="B41" s="13">
        <v>6.4163114941345416</v>
      </c>
      <c r="C41" s="12">
        <v>2</v>
      </c>
      <c r="D41" s="12" t="s">
        <v>15</v>
      </c>
      <c r="E41" s="12">
        <v>1</v>
      </c>
      <c r="F41" s="12">
        <v>0</v>
      </c>
      <c r="G41" s="12"/>
      <c r="H41" s="12"/>
      <c r="I41" s="1" t="s">
        <v>22</v>
      </c>
      <c r="J41" s="13">
        <v>0</v>
      </c>
    </row>
    <row r="42" spans="1:10" ht="15" x14ac:dyDescent="0.2">
      <c r="B42" s="13">
        <v>4.769246007736486</v>
      </c>
      <c r="C42" s="12">
        <v>2</v>
      </c>
      <c r="D42" s="12" t="s">
        <v>15</v>
      </c>
      <c r="E42" s="12">
        <v>1</v>
      </c>
      <c r="F42" s="12">
        <v>1</v>
      </c>
      <c r="G42" s="12"/>
      <c r="H42" s="12"/>
      <c r="I42" s="1" t="s">
        <v>23</v>
      </c>
      <c r="J42" s="13">
        <v>0</v>
      </c>
    </row>
    <row r="43" spans="1:10" ht="15" x14ac:dyDescent="0.2">
      <c r="B43" s="13">
        <v>3.997620089572083</v>
      </c>
      <c r="C43" s="12">
        <v>2</v>
      </c>
      <c r="D43" s="12" t="s">
        <v>15</v>
      </c>
      <c r="E43" s="12">
        <v>0</v>
      </c>
      <c r="F43" s="12">
        <v>0</v>
      </c>
      <c r="G43" s="12"/>
      <c r="H43" s="12"/>
      <c r="I43" s="1" t="s">
        <v>24</v>
      </c>
      <c r="J43" s="13">
        <f>B45</f>
        <v>2.5382305589300618</v>
      </c>
    </row>
    <row r="44" spans="1:10" ht="15" x14ac:dyDescent="0.2">
      <c r="B44" s="13">
        <v>2.7138131394611098</v>
      </c>
      <c r="C44" s="12">
        <v>2</v>
      </c>
      <c r="D44" s="12" t="s">
        <v>15</v>
      </c>
      <c r="E44" s="12">
        <v>2</v>
      </c>
      <c r="F44" s="12">
        <v>1</v>
      </c>
      <c r="G44" s="12"/>
      <c r="H44" s="12"/>
      <c r="I44" s="1" t="s">
        <v>25</v>
      </c>
      <c r="J44" s="13">
        <v>0</v>
      </c>
    </row>
    <row r="45" spans="1:10" ht="15" x14ac:dyDescent="0.2">
      <c r="B45" s="13">
        <v>2.5382305589300618</v>
      </c>
      <c r="C45" s="12"/>
      <c r="D45" s="12"/>
      <c r="E45" s="12"/>
      <c r="F45" s="12"/>
      <c r="G45" s="12" t="s">
        <v>36</v>
      </c>
      <c r="H45" s="12"/>
      <c r="I45" s="14" t="s">
        <v>26</v>
      </c>
      <c r="J45" s="13">
        <v>0</v>
      </c>
    </row>
    <row r="46" spans="1:10" ht="15" x14ac:dyDescent="0.2">
      <c r="A46" s="12" t="s">
        <v>30</v>
      </c>
      <c r="B46" s="13">
        <f>100-SUM(B36:B45)</f>
        <v>9.9963182012929366</v>
      </c>
      <c r="C46" s="12"/>
      <c r="D46" s="12"/>
      <c r="E46" s="12"/>
      <c r="F46" s="12"/>
      <c r="G46" s="12"/>
      <c r="H46" s="12"/>
      <c r="I46" s="14" t="s">
        <v>27</v>
      </c>
      <c r="J46" s="13">
        <v>0</v>
      </c>
    </row>
    <row r="47" spans="1:10" ht="15" x14ac:dyDescent="0.2">
      <c r="B47" s="13"/>
      <c r="C47" s="12"/>
      <c r="D47" s="12"/>
      <c r="E47" s="12"/>
      <c r="F47" s="12"/>
      <c r="G47" s="12"/>
      <c r="H47" s="12"/>
      <c r="I47" s="1" t="s">
        <v>28</v>
      </c>
      <c r="J47" s="13">
        <v>0</v>
      </c>
    </row>
    <row r="48" spans="1:10" ht="15" x14ac:dyDescent="0.2">
      <c r="B48" s="13"/>
      <c r="C48" s="12"/>
      <c r="D48" s="12"/>
      <c r="E48" s="12"/>
      <c r="F48" s="12"/>
      <c r="G48" s="12"/>
      <c r="H48" s="12"/>
      <c r="I48" s="1" t="s">
        <v>29</v>
      </c>
      <c r="J48" s="13">
        <f>100-SUM(B36:B45)</f>
        <v>9.9963182012929366</v>
      </c>
    </row>
    <row r="49" spans="1:10" ht="15" x14ac:dyDescent="0.2">
      <c r="B49" s="13"/>
      <c r="C49" s="12"/>
      <c r="D49" s="12"/>
      <c r="E49" s="12"/>
      <c r="F49" s="12"/>
      <c r="G49" s="12"/>
      <c r="H49" s="12"/>
      <c r="I49" s="1" t="s">
        <v>31</v>
      </c>
      <c r="J49" s="13">
        <f>SUM(J36:J48)</f>
        <v>100</v>
      </c>
    </row>
    <row r="50" spans="1:10" ht="15" x14ac:dyDescent="0.2">
      <c r="B50" s="15"/>
      <c r="J50" s="15"/>
    </row>
    <row r="51" spans="1:10" ht="15" x14ac:dyDescent="0.2">
      <c r="A51" s="18" t="s">
        <v>37</v>
      </c>
      <c r="B51" s="7" t="s">
        <v>8</v>
      </c>
      <c r="C51" s="6" t="s">
        <v>9</v>
      </c>
      <c r="D51" s="6" t="s">
        <v>10</v>
      </c>
      <c r="E51" s="8" t="s">
        <v>11</v>
      </c>
      <c r="F51" s="6" t="s">
        <v>12</v>
      </c>
      <c r="G51" s="6" t="s">
        <v>13</v>
      </c>
      <c r="H51" s="6" t="s">
        <v>14</v>
      </c>
      <c r="I51" s="19" t="s">
        <v>37</v>
      </c>
      <c r="J51" s="10" t="s">
        <v>8</v>
      </c>
    </row>
    <row r="52" spans="1:10" ht="15" x14ac:dyDescent="0.2">
      <c r="B52" s="20">
        <v>2.1482868210054398</v>
      </c>
      <c r="C52" s="21">
        <v>4</v>
      </c>
      <c r="D52" s="12" t="s">
        <v>15</v>
      </c>
      <c r="E52" s="12">
        <v>4</v>
      </c>
      <c r="F52" s="12">
        <v>0</v>
      </c>
      <c r="G52" s="12"/>
      <c r="H52" s="12"/>
      <c r="I52" s="1" t="s">
        <v>16</v>
      </c>
      <c r="J52" s="13">
        <f>B63</f>
        <v>3.3813902523354709</v>
      </c>
    </row>
    <row r="53" spans="1:10" ht="15" x14ac:dyDescent="0.2">
      <c r="B53" s="20">
        <v>2.5378107192238262</v>
      </c>
      <c r="C53" s="21">
        <v>3</v>
      </c>
      <c r="D53" s="12" t="s">
        <v>15</v>
      </c>
      <c r="E53" s="12">
        <v>3</v>
      </c>
      <c r="F53" s="12">
        <v>0</v>
      </c>
      <c r="G53" s="12"/>
      <c r="H53" s="12"/>
      <c r="I53" s="1" t="s">
        <v>17</v>
      </c>
      <c r="J53" s="13">
        <f>B56+B58+B59+B61</f>
        <v>43.514310482664321</v>
      </c>
    </row>
    <row r="54" spans="1:10" ht="15" x14ac:dyDescent="0.2">
      <c r="B54" s="20">
        <v>2.7058379955569314</v>
      </c>
      <c r="C54" s="21">
        <v>3</v>
      </c>
      <c r="D54" s="12" t="s">
        <v>15</v>
      </c>
      <c r="E54" s="12">
        <v>3</v>
      </c>
      <c r="F54" s="12">
        <v>0</v>
      </c>
      <c r="G54" s="12"/>
      <c r="H54" s="12"/>
      <c r="I54" s="1" t="s">
        <v>19</v>
      </c>
      <c r="J54" s="13">
        <f>B60+B62</f>
        <v>23.039947206266536</v>
      </c>
    </row>
    <row r="55" spans="1:10" ht="15" x14ac:dyDescent="0.2">
      <c r="B55" s="20">
        <v>2.5055224311149549</v>
      </c>
      <c r="C55" s="21">
        <v>3</v>
      </c>
      <c r="D55" s="12" t="s">
        <v>18</v>
      </c>
      <c r="E55" s="12">
        <v>2</v>
      </c>
      <c r="F55" s="12">
        <v>0</v>
      </c>
      <c r="G55" s="12"/>
      <c r="H55" s="12"/>
      <c r="I55" s="1" t="s">
        <v>20</v>
      </c>
      <c r="J55" s="13">
        <v>0</v>
      </c>
    </row>
    <row r="56" spans="1:10" ht="15" x14ac:dyDescent="0.2">
      <c r="B56" s="20">
        <v>12.455181756306903</v>
      </c>
      <c r="C56" s="21">
        <v>2</v>
      </c>
      <c r="D56" s="12" t="s">
        <v>18</v>
      </c>
      <c r="E56" s="12">
        <v>2</v>
      </c>
      <c r="F56" s="12">
        <v>0</v>
      </c>
      <c r="G56" s="12"/>
      <c r="H56" s="12"/>
      <c r="I56" s="1" t="s">
        <v>21</v>
      </c>
      <c r="J56" s="13">
        <f>B53+B54+B55+B57</f>
        <v>11.551974865303965</v>
      </c>
    </row>
    <row r="57" spans="1:10" ht="15" x14ac:dyDescent="0.2">
      <c r="B57" s="20">
        <v>3.8028037194082533</v>
      </c>
      <c r="C57" s="21">
        <v>3</v>
      </c>
      <c r="D57" s="12" t="s">
        <v>18</v>
      </c>
      <c r="E57" s="12">
        <v>1</v>
      </c>
      <c r="F57" s="12">
        <v>0</v>
      </c>
      <c r="G57" s="12"/>
      <c r="H57" s="12"/>
      <c r="I57" s="1" t="s">
        <v>22</v>
      </c>
      <c r="J57" s="13">
        <v>0</v>
      </c>
    </row>
    <row r="58" spans="1:10" ht="15" x14ac:dyDescent="0.2">
      <c r="B58" s="20">
        <v>2.1970031959764369</v>
      </c>
      <c r="C58" s="21">
        <v>2</v>
      </c>
      <c r="D58" s="12" t="s">
        <v>18</v>
      </c>
      <c r="E58" s="12">
        <v>2</v>
      </c>
      <c r="F58" s="12">
        <v>0</v>
      </c>
      <c r="G58" s="12"/>
      <c r="H58" s="12"/>
      <c r="I58" s="1" t="s">
        <v>23</v>
      </c>
      <c r="J58" s="13">
        <f>B52</f>
        <v>2.1482868210054398</v>
      </c>
    </row>
    <row r="59" spans="1:10" ht="15" x14ac:dyDescent="0.2">
      <c r="B59" s="20">
        <v>26.706635921956025</v>
      </c>
      <c r="C59" s="21">
        <v>2</v>
      </c>
      <c r="D59" s="12" t="s">
        <v>18</v>
      </c>
      <c r="E59" s="12">
        <v>1</v>
      </c>
      <c r="F59" s="12">
        <v>0</v>
      </c>
      <c r="G59" s="12"/>
      <c r="H59" s="12"/>
      <c r="I59" s="1" t="s">
        <v>24</v>
      </c>
      <c r="J59" s="13">
        <v>0</v>
      </c>
    </row>
    <row r="60" spans="1:10" ht="15" x14ac:dyDescent="0.2">
      <c r="B60" s="20">
        <v>19.299294038028222</v>
      </c>
      <c r="C60" s="21">
        <v>2</v>
      </c>
      <c r="D60" s="12" t="s">
        <v>18</v>
      </c>
      <c r="E60" s="12">
        <v>0</v>
      </c>
      <c r="F60" s="12">
        <v>0</v>
      </c>
      <c r="G60" s="12"/>
      <c r="H60" s="12"/>
      <c r="I60" s="1" t="s">
        <v>25</v>
      </c>
      <c r="J60" s="13">
        <v>0</v>
      </c>
    </row>
    <row r="61" spans="1:10" ht="15" x14ac:dyDescent="0.2">
      <c r="B61" s="20">
        <v>2.1554896084249604</v>
      </c>
      <c r="C61" s="21">
        <v>2</v>
      </c>
      <c r="D61" s="12" t="s">
        <v>18</v>
      </c>
      <c r="E61" s="12">
        <v>1</v>
      </c>
      <c r="F61" s="12">
        <v>0</v>
      </c>
      <c r="G61" s="12"/>
      <c r="H61" s="12"/>
      <c r="I61" s="14" t="s">
        <v>26</v>
      </c>
      <c r="J61" s="13">
        <v>0</v>
      </c>
    </row>
    <row r="62" spans="1:10" ht="15" x14ac:dyDescent="0.2">
      <c r="B62" s="20">
        <v>3.7406531682383144</v>
      </c>
      <c r="C62" s="21">
        <v>2</v>
      </c>
      <c r="D62" s="12" t="s">
        <v>15</v>
      </c>
      <c r="E62" s="12">
        <v>0</v>
      </c>
      <c r="F62" s="12">
        <v>0</v>
      </c>
      <c r="G62" s="12"/>
      <c r="H62" s="12"/>
      <c r="I62" s="14" t="s">
        <v>27</v>
      </c>
      <c r="J62" s="13">
        <v>0</v>
      </c>
    </row>
    <row r="63" spans="1:10" ht="15" x14ac:dyDescent="0.2">
      <c r="B63" s="20">
        <v>3.3813902523354709</v>
      </c>
      <c r="C63" s="21">
        <v>2</v>
      </c>
      <c r="D63" s="12" t="s">
        <v>15</v>
      </c>
      <c r="E63" s="12">
        <v>2</v>
      </c>
      <c r="F63" s="12">
        <v>1</v>
      </c>
      <c r="G63" s="12"/>
      <c r="H63" s="12"/>
      <c r="I63" s="14" t="s">
        <v>38</v>
      </c>
      <c r="J63" s="13">
        <v>0</v>
      </c>
    </row>
    <row r="64" spans="1:10" ht="15" x14ac:dyDescent="0.2">
      <c r="A64" s="12" t="s">
        <v>30</v>
      </c>
      <c r="B64" s="20">
        <f>100-SUM(B52:B63)</f>
        <v>16.364090372424272</v>
      </c>
      <c r="C64" s="21"/>
      <c r="D64" s="12"/>
      <c r="E64" s="12"/>
      <c r="F64" s="12"/>
      <c r="G64" s="12"/>
      <c r="H64" s="12"/>
      <c r="I64" s="1" t="s">
        <v>28</v>
      </c>
      <c r="J64" s="13">
        <v>0</v>
      </c>
    </row>
    <row r="65" spans="1:10" ht="15" x14ac:dyDescent="0.2">
      <c r="B65" s="20"/>
      <c r="C65" s="21"/>
      <c r="D65" s="12"/>
      <c r="E65" s="12"/>
      <c r="F65" s="12"/>
      <c r="G65" s="12"/>
      <c r="H65" s="12"/>
      <c r="I65" s="1" t="s">
        <v>29</v>
      </c>
      <c r="J65" s="13">
        <f>B64</f>
        <v>16.364090372424272</v>
      </c>
    </row>
    <row r="66" spans="1:10" ht="15" x14ac:dyDescent="0.2">
      <c r="B66" s="20"/>
      <c r="C66" s="21"/>
      <c r="D66" s="12"/>
      <c r="E66" s="12"/>
      <c r="F66" s="12"/>
      <c r="G66" s="12"/>
      <c r="H66" s="12"/>
      <c r="I66" s="1" t="s">
        <v>31</v>
      </c>
      <c r="J66" s="13">
        <f>SUM(J52:J65)</f>
        <v>100</v>
      </c>
    </row>
    <row r="67" spans="1:10" ht="15" x14ac:dyDescent="0.2">
      <c r="B67" s="15"/>
      <c r="J67" s="15"/>
    </row>
    <row r="68" spans="1:10" ht="15" x14ac:dyDescent="0.2">
      <c r="A68" s="18" t="s">
        <v>39</v>
      </c>
      <c r="B68" s="7" t="s">
        <v>8</v>
      </c>
      <c r="C68" s="6" t="s">
        <v>9</v>
      </c>
      <c r="D68" s="6" t="s">
        <v>10</v>
      </c>
      <c r="E68" s="8" t="s">
        <v>11</v>
      </c>
      <c r="F68" s="6" t="s">
        <v>12</v>
      </c>
      <c r="G68" s="6" t="s">
        <v>13</v>
      </c>
      <c r="H68" s="6" t="s">
        <v>14</v>
      </c>
      <c r="I68" s="19" t="s">
        <v>39</v>
      </c>
      <c r="J68" s="10" t="s">
        <v>8</v>
      </c>
    </row>
    <row r="69" spans="1:10" ht="15" x14ac:dyDescent="0.2">
      <c r="B69" s="13">
        <v>12.184464277587269</v>
      </c>
      <c r="C69" s="12">
        <v>2</v>
      </c>
      <c r="D69" s="12" t="s">
        <v>15</v>
      </c>
      <c r="E69" s="12">
        <v>2</v>
      </c>
      <c r="F69" s="12">
        <v>0</v>
      </c>
      <c r="G69" s="12"/>
      <c r="H69" s="12"/>
      <c r="I69" s="1" t="s">
        <v>16</v>
      </c>
      <c r="J69" s="13">
        <f>B72+B76</f>
        <v>8.967830422019027</v>
      </c>
    </row>
    <row r="70" spans="1:10" ht="15" x14ac:dyDescent="0.2">
      <c r="B70" s="13">
        <v>5.8851198682543595</v>
      </c>
      <c r="C70" s="12">
        <v>2</v>
      </c>
      <c r="D70" s="12" t="s">
        <v>15</v>
      </c>
      <c r="E70" s="12">
        <v>1</v>
      </c>
      <c r="F70" s="12">
        <v>0</v>
      </c>
      <c r="G70" s="12"/>
      <c r="H70" s="12"/>
      <c r="I70" s="1" t="s">
        <v>17</v>
      </c>
      <c r="J70" s="13">
        <f>B69+B70+B73+B77+B78</f>
        <v>28.20813315516865</v>
      </c>
    </row>
    <row r="71" spans="1:10" ht="15" x14ac:dyDescent="0.2">
      <c r="B71" s="13">
        <v>5.7331493628518642</v>
      </c>
      <c r="C71" s="12">
        <v>2</v>
      </c>
      <c r="D71" s="12" t="s">
        <v>18</v>
      </c>
      <c r="E71" s="12">
        <v>0</v>
      </c>
      <c r="F71" s="12">
        <v>0</v>
      </c>
      <c r="G71" s="12"/>
      <c r="H71" s="12"/>
      <c r="I71" s="1" t="s">
        <v>19</v>
      </c>
      <c r="J71" s="13">
        <f>B71+B74+B75+B79</f>
        <v>15.783615766413668</v>
      </c>
    </row>
    <row r="72" spans="1:10" ht="15" x14ac:dyDescent="0.2">
      <c r="B72" s="13">
        <v>5.4585943759884517</v>
      </c>
      <c r="C72" s="12">
        <v>2</v>
      </c>
      <c r="D72" s="12" t="s">
        <v>15</v>
      </c>
      <c r="E72" s="12">
        <v>2</v>
      </c>
      <c r="F72" s="12">
        <v>1</v>
      </c>
      <c r="G72" s="12"/>
      <c r="H72" s="12"/>
      <c r="I72" s="1" t="s">
        <v>20</v>
      </c>
      <c r="J72" s="13">
        <f>B80+B81+B82</f>
        <v>9.4028540844890376</v>
      </c>
    </row>
    <row r="73" spans="1:10" ht="15" x14ac:dyDescent="0.2">
      <c r="B73" s="13">
        <v>5.0563600077336393</v>
      </c>
      <c r="C73" s="12">
        <v>2</v>
      </c>
      <c r="D73" s="12" t="s">
        <v>18</v>
      </c>
      <c r="E73" s="12">
        <v>2</v>
      </c>
      <c r="F73" s="12">
        <v>0</v>
      </c>
      <c r="G73" s="12"/>
      <c r="H73" s="12"/>
      <c r="I73" s="1" t="s">
        <v>21</v>
      </c>
      <c r="J73" s="13">
        <f>B83</f>
        <v>2.2252288816012191</v>
      </c>
    </row>
    <row r="74" spans="1:10" ht="15" x14ac:dyDescent="0.2">
      <c r="B74" s="13">
        <v>4.0725209930860089</v>
      </c>
      <c r="C74" s="12">
        <v>2</v>
      </c>
      <c r="D74" s="12" t="s">
        <v>15</v>
      </c>
      <c r="E74" s="12">
        <v>0</v>
      </c>
      <c r="F74" s="12">
        <v>0</v>
      </c>
      <c r="G74" s="12"/>
      <c r="H74" s="12"/>
      <c r="I74" s="1" t="s">
        <v>22</v>
      </c>
      <c r="J74" s="13">
        <v>0</v>
      </c>
    </row>
    <row r="75" spans="1:10" ht="15" x14ac:dyDescent="0.2">
      <c r="B75" s="13">
        <v>3.934809729361942</v>
      </c>
      <c r="C75" s="12">
        <v>2</v>
      </c>
      <c r="D75" s="12" t="s">
        <v>18</v>
      </c>
      <c r="E75" s="12">
        <v>0</v>
      </c>
      <c r="F75" s="12">
        <v>0</v>
      </c>
      <c r="G75" s="12"/>
      <c r="H75" s="12"/>
      <c r="I75" s="1" t="s">
        <v>23</v>
      </c>
      <c r="J75" s="13">
        <v>0</v>
      </c>
    </row>
    <row r="76" spans="1:10" ht="15" x14ac:dyDescent="0.2">
      <c r="B76" s="13">
        <v>3.5092360460305763</v>
      </c>
      <c r="C76" s="12">
        <v>2</v>
      </c>
      <c r="D76" s="12" t="s">
        <v>15</v>
      </c>
      <c r="E76" s="12">
        <v>2</v>
      </c>
      <c r="F76" s="12">
        <v>1</v>
      </c>
      <c r="G76" s="12"/>
      <c r="H76" s="12"/>
      <c r="I76" s="1" t="s">
        <v>24</v>
      </c>
      <c r="J76" s="13">
        <v>0</v>
      </c>
    </row>
    <row r="77" spans="1:10" ht="15" x14ac:dyDescent="0.2">
      <c r="B77" s="13">
        <v>2.8446023605415585</v>
      </c>
      <c r="C77" s="12">
        <v>2</v>
      </c>
      <c r="D77" s="12" t="s">
        <v>18</v>
      </c>
      <c r="E77" s="12">
        <v>1</v>
      </c>
      <c r="F77" s="12">
        <v>0</v>
      </c>
      <c r="G77" s="12"/>
      <c r="H77" s="12"/>
      <c r="I77" s="1" t="s">
        <v>25</v>
      </c>
      <c r="J77" s="13">
        <v>0</v>
      </c>
    </row>
    <row r="78" spans="1:10" ht="15" x14ac:dyDescent="0.2">
      <c r="B78" s="13">
        <v>2.2375866410518239</v>
      </c>
      <c r="C78" s="12">
        <v>2</v>
      </c>
      <c r="D78" s="12" t="s">
        <v>15</v>
      </c>
      <c r="E78" s="12">
        <v>1</v>
      </c>
      <c r="F78" s="12">
        <v>0</v>
      </c>
      <c r="G78" s="12"/>
      <c r="H78" s="12"/>
      <c r="I78" s="14" t="s">
        <v>26</v>
      </c>
      <c r="J78" s="13">
        <v>0</v>
      </c>
    </row>
    <row r="79" spans="1:10" ht="15" x14ac:dyDescent="0.2">
      <c r="B79" s="13">
        <v>2.0431356811138524</v>
      </c>
      <c r="C79" s="12">
        <v>2</v>
      </c>
      <c r="D79" s="12" t="s">
        <v>15</v>
      </c>
      <c r="E79" s="12">
        <v>0</v>
      </c>
      <c r="F79" s="12">
        <v>0</v>
      </c>
      <c r="G79" s="12"/>
      <c r="H79" s="12"/>
      <c r="I79" s="14" t="s">
        <v>27</v>
      </c>
      <c r="J79" s="13">
        <v>0</v>
      </c>
    </row>
    <row r="80" spans="1:10" ht="15" x14ac:dyDescent="0.2">
      <c r="B80" s="13">
        <v>3.823547286201026</v>
      </c>
      <c r="C80" s="12">
        <v>3</v>
      </c>
      <c r="D80" s="12" t="s">
        <v>15</v>
      </c>
      <c r="E80" s="12">
        <v>3</v>
      </c>
      <c r="F80" s="12">
        <v>1</v>
      </c>
      <c r="G80" s="12"/>
      <c r="H80" s="12"/>
      <c r="I80" s="1" t="s">
        <v>28</v>
      </c>
      <c r="J80" s="13">
        <f>SUM(B84:B85)</f>
        <v>12.681149843179453</v>
      </c>
    </row>
    <row r="81" spans="1:10" ht="15" x14ac:dyDescent="0.2">
      <c r="B81" s="13">
        <v>2.95310170447702</v>
      </c>
      <c r="C81" s="12">
        <v>3</v>
      </c>
      <c r="D81" s="12" t="s">
        <v>15</v>
      </c>
      <c r="E81" s="12">
        <v>3</v>
      </c>
      <c r="F81" s="12">
        <v>2</v>
      </c>
      <c r="G81" s="12"/>
      <c r="H81" s="12"/>
      <c r="I81" s="1" t="s">
        <v>29</v>
      </c>
      <c r="J81" s="13">
        <f>B86</f>
        <v>22.731187847128936</v>
      </c>
    </row>
    <row r="82" spans="1:10" ht="15" x14ac:dyDescent="0.2">
      <c r="B82" s="13">
        <v>2.6262050938109911</v>
      </c>
      <c r="C82" s="12">
        <v>3</v>
      </c>
      <c r="D82" s="12" t="s">
        <v>18</v>
      </c>
      <c r="E82" s="12">
        <v>3</v>
      </c>
      <c r="F82" s="12">
        <v>1</v>
      </c>
      <c r="G82" s="12"/>
      <c r="H82" s="12"/>
      <c r="I82" s="1" t="s">
        <v>31</v>
      </c>
      <c r="J82" s="13">
        <f>SUM(J69:J81)</f>
        <v>99.999999999999986</v>
      </c>
    </row>
    <row r="83" spans="1:10" ht="15" x14ac:dyDescent="0.2">
      <c r="B83" s="13">
        <v>2.2252288816012191</v>
      </c>
      <c r="C83" s="12">
        <v>3</v>
      </c>
      <c r="D83" s="12" t="s">
        <v>15</v>
      </c>
      <c r="E83" s="12">
        <v>3</v>
      </c>
      <c r="F83" s="12">
        <v>0</v>
      </c>
      <c r="G83" s="12"/>
      <c r="H83" s="12"/>
      <c r="J83" s="13"/>
    </row>
    <row r="84" spans="1:10" ht="15" x14ac:dyDescent="0.2">
      <c r="B84" s="13">
        <v>3.3899867597513893</v>
      </c>
      <c r="C84" s="12"/>
      <c r="D84" s="12"/>
      <c r="E84" s="12"/>
      <c r="F84" s="12"/>
      <c r="G84" s="12"/>
      <c r="H84" s="12" t="s">
        <v>18</v>
      </c>
      <c r="J84" s="13"/>
    </row>
    <row r="85" spans="1:10" ht="15" x14ac:dyDescent="0.2">
      <c r="B85" s="13">
        <v>9.2911630834280636</v>
      </c>
      <c r="C85" s="12"/>
      <c r="D85" s="12"/>
      <c r="E85" s="12"/>
      <c r="F85" s="12"/>
      <c r="G85" s="12"/>
      <c r="H85" s="12" t="s">
        <v>18</v>
      </c>
      <c r="J85" s="13"/>
    </row>
    <row r="86" spans="1:10" ht="15" x14ac:dyDescent="0.2">
      <c r="A86" s="12" t="s">
        <v>30</v>
      </c>
      <c r="B86" s="13">
        <f>100-SUM(B69:B85)</f>
        <v>22.731187847128936</v>
      </c>
      <c r="C86" s="12"/>
      <c r="D86" s="12"/>
      <c r="E86" s="12"/>
      <c r="F86" s="12"/>
      <c r="G86" s="12"/>
      <c r="H86" s="12"/>
      <c r="J86" s="13"/>
    </row>
    <row r="87" spans="1:10" ht="15" x14ac:dyDescent="0.2">
      <c r="B87" s="15"/>
      <c r="J87" s="15"/>
    </row>
    <row r="88" spans="1:10" ht="15" x14ac:dyDescent="0.2">
      <c r="A88" s="6" t="s">
        <v>40</v>
      </c>
      <c r="B88" s="7" t="s">
        <v>8</v>
      </c>
      <c r="C88" s="6" t="s">
        <v>9</v>
      </c>
      <c r="D88" s="6" t="s">
        <v>10</v>
      </c>
      <c r="E88" s="8" t="s">
        <v>11</v>
      </c>
      <c r="F88" s="6" t="s">
        <v>12</v>
      </c>
      <c r="G88" s="6" t="s">
        <v>13</v>
      </c>
      <c r="H88" s="6" t="s">
        <v>14</v>
      </c>
      <c r="I88" s="9" t="s">
        <v>40</v>
      </c>
      <c r="J88" s="10" t="s">
        <v>8</v>
      </c>
    </row>
    <row r="89" spans="1:10" ht="15" x14ac:dyDescent="0.2">
      <c r="B89" s="11">
        <v>14.85</v>
      </c>
      <c r="C89" s="12">
        <v>2</v>
      </c>
      <c r="D89" s="12" t="s">
        <v>18</v>
      </c>
      <c r="E89" s="12">
        <v>0</v>
      </c>
      <c r="F89" s="12">
        <v>0</v>
      </c>
      <c r="G89" s="12"/>
      <c r="H89" s="12"/>
      <c r="I89" s="1" t="s">
        <v>16</v>
      </c>
      <c r="J89" s="13">
        <f>B92+B95+B96</f>
        <v>11.62</v>
      </c>
    </row>
    <row r="90" spans="1:10" ht="15" x14ac:dyDescent="0.2">
      <c r="B90" s="11">
        <v>10.48</v>
      </c>
      <c r="C90" s="12">
        <v>2</v>
      </c>
      <c r="D90" s="12" t="s">
        <v>18</v>
      </c>
      <c r="E90" s="12">
        <v>2</v>
      </c>
      <c r="F90" s="12">
        <v>0</v>
      </c>
      <c r="G90" s="12"/>
      <c r="H90" s="12"/>
      <c r="I90" s="1" t="s">
        <v>17</v>
      </c>
      <c r="J90" s="13">
        <f>B90+B91+B93+B97+B98</f>
        <v>29.570000000000004</v>
      </c>
    </row>
    <row r="91" spans="1:10" ht="15" x14ac:dyDescent="0.2">
      <c r="B91" s="11">
        <v>8.8699999999999992</v>
      </c>
      <c r="C91" s="12">
        <v>2</v>
      </c>
      <c r="D91" s="12" t="s">
        <v>18</v>
      </c>
      <c r="E91" s="12">
        <v>1</v>
      </c>
      <c r="F91" s="12">
        <v>0</v>
      </c>
      <c r="G91" s="12"/>
      <c r="H91" s="12"/>
      <c r="I91" s="1" t="s">
        <v>19</v>
      </c>
      <c r="J91" s="13">
        <f>B89+B94</f>
        <v>18.23</v>
      </c>
    </row>
    <row r="92" spans="1:10" ht="15" x14ac:dyDescent="0.2">
      <c r="B92" s="11">
        <v>5.43</v>
      </c>
      <c r="C92" s="12">
        <v>2</v>
      </c>
      <c r="D92" s="12" t="s">
        <v>15</v>
      </c>
      <c r="E92" s="12">
        <v>2</v>
      </c>
      <c r="F92" s="12">
        <v>1</v>
      </c>
      <c r="G92" s="12"/>
      <c r="H92" s="12"/>
      <c r="I92" s="1" t="s">
        <v>20</v>
      </c>
      <c r="J92" s="13">
        <v>0</v>
      </c>
    </row>
    <row r="93" spans="1:10" ht="15" x14ac:dyDescent="0.2">
      <c r="B93" s="11">
        <v>5</v>
      </c>
      <c r="C93" s="12">
        <v>2</v>
      </c>
      <c r="D93" s="12" t="s">
        <v>18</v>
      </c>
      <c r="E93" s="12">
        <v>1</v>
      </c>
      <c r="F93" s="12">
        <v>0</v>
      </c>
      <c r="G93" s="12"/>
      <c r="H93" s="12"/>
      <c r="I93" s="1" t="s">
        <v>21</v>
      </c>
      <c r="J93" s="13">
        <v>0</v>
      </c>
    </row>
    <row r="94" spans="1:10" ht="15" x14ac:dyDescent="0.2">
      <c r="B94" s="11">
        <v>3.38</v>
      </c>
      <c r="C94" s="12">
        <v>2</v>
      </c>
      <c r="D94" s="12" t="s">
        <v>15</v>
      </c>
      <c r="E94" s="12">
        <v>0</v>
      </c>
      <c r="F94" s="12">
        <v>0</v>
      </c>
      <c r="G94" s="12"/>
      <c r="H94" s="12"/>
      <c r="I94" s="1" t="s">
        <v>22</v>
      </c>
      <c r="J94" s="13">
        <v>0</v>
      </c>
    </row>
    <row r="95" spans="1:10" ht="15" x14ac:dyDescent="0.2">
      <c r="B95" s="11">
        <v>3.19</v>
      </c>
      <c r="C95" s="12">
        <v>2</v>
      </c>
      <c r="D95" s="12" t="s">
        <v>15</v>
      </c>
      <c r="E95" s="12">
        <v>2</v>
      </c>
      <c r="F95" s="12">
        <v>1</v>
      </c>
      <c r="G95" s="12"/>
      <c r="H95" s="12"/>
      <c r="I95" s="1" t="s">
        <v>23</v>
      </c>
      <c r="J95" s="13">
        <v>0</v>
      </c>
    </row>
    <row r="96" spans="1:10" ht="15" x14ac:dyDescent="0.2">
      <c r="B96" s="11">
        <v>3</v>
      </c>
      <c r="C96" s="12">
        <v>2</v>
      </c>
      <c r="D96" s="12" t="s">
        <v>18</v>
      </c>
      <c r="E96" s="12">
        <v>2</v>
      </c>
      <c r="F96" s="12">
        <v>1</v>
      </c>
      <c r="G96" s="12"/>
      <c r="H96" s="12"/>
      <c r="I96" s="1" t="s">
        <v>24</v>
      </c>
      <c r="J96" s="13">
        <v>0</v>
      </c>
    </row>
    <row r="97" spans="1:10" ht="15" x14ac:dyDescent="0.2">
      <c r="B97" s="11">
        <v>2.67</v>
      </c>
      <c r="C97" s="12">
        <v>2</v>
      </c>
      <c r="D97" s="12" t="s">
        <v>15</v>
      </c>
      <c r="E97" s="12">
        <v>1</v>
      </c>
      <c r="F97" s="12">
        <v>0</v>
      </c>
      <c r="G97" s="12"/>
      <c r="H97" s="12"/>
      <c r="I97" s="1" t="s">
        <v>25</v>
      </c>
      <c r="J97" s="13">
        <v>0</v>
      </c>
    </row>
    <row r="98" spans="1:10" ht="15" x14ac:dyDescent="0.2">
      <c r="B98" s="11">
        <v>2.5499999999999998</v>
      </c>
      <c r="C98" s="12">
        <v>2</v>
      </c>
      <c r="D98" s="12" t="s">
        <v>15</v>
      </c>
      <c r="E98" s="12">
        <v>2</v>
      </c>
      <c r="F98" s="12">
        <v>0</v>
      </c>
      <c r="G98" s="12"/>
      <c r="H98" s="12"/>
      <c r="I98" s="14" t="s">
        <v>26</v>
      </c>
      <c r="J98" s="13">
        <v>0</v>
      </c>
    </row>
    <row r="99" spans="1:10" ht="15" x14ac:dyDescent="0.2">
      <c r="A99" s="12" t="s">
        <v>30</v>
      </c>
      <c r="B99" s="13">
        <f>100-SUM(B89:B98)</f>
        <v>40.580000000000005</v>
      </c>
      <c r="C99" s="12"/>
      <c r="D99" s="12"/>
      <c r="E99" s="12"/>
      <c r="F99" s="12"/>
      <c r="G99" s="12"/>
      <c r="H99" s="12"/>
      <c r="I99" s="14" t="s">
        <v>27</v>
      </c>
      <c r="J99" s="13">
        <v>0</v>
      </c>
    </row>
    <row r="100" spans="1:10" ht="15" x14ac:dyDescent="0.2">
      <c r="B100" s="13"/>
      <c r="C100" s="12"/>
      <c r="D100" s="12"/>
      <c r="E100" s="12"/>
      <c r="F100" s="12"/>
      <c r="G100" s="12"/>
      <c r="H100" s="12"/>
      <c r="I100" s="1" t="s">
        <v>28</v>
      </c>
      <c r="J100" s="13">
        <v>0</v>
      </c>
    </row>
    <row r="101" spans="1:10" ht="15" x14ac:dyDescent="0.2">
      <c r="B101" s="13"/>
      <c r="C101" s="12"/>
      <c r="D101" s="12"/>
      <c r="E101" s="12"/>
      <c r="F101" s="12"/>
      <c r="G101" s="12"/>
      <c r="H101" s="12"/>
      <c r="I101" s="1" t="s">
        <v>29</v>
      </c>
      <c r="J101" s="13">
        <f>B99</f>
        <v>40.580000000000005</v>
      </c>
    </row>
    <row r="102" spans="1:10" ht="15" x14ac:dyDescent="0.2">
      <c r="B102" s="13"/>
      <c r="C102" s="12"/>
      <c r="D102" s="12"/>
      <c r="E102" s="12"/>
      <c r="F102" s="12"/>
      <c r="G102" s="12"/>
      <c r="H102" s="12"/>
      <c r="I102" s="1" t="s">
        <v>31</v>
      </c>
      <c r="J102" s="13">
        <f>SUM(J89:J101)</f>
        <v>100</v>
      </c>
    </row>
    <row r="103" spans="1:10" ht="15" x14ac:dyDescent="0.2">
      <c r="B103" s="15"/>
      <c r="J103" s="15"/>
    </row>
    <row r="104" spans="1:10" ht="15" x14ac:dyDescent="0.2">
      <c r="A104" s="18" t="s">
        <v>41</v>
      </c>
      <c r="B104" s="7" t="s">
        <v>8</v>
      </c>
      <c r="C104" s="6" t="s">
        <v>9</v>
      </c>
      <c r="D104" s="6" t="s">
        <v>10</v>
      </c>
      <c r="E104" s="8" t="s">
        <v>11</v>
      </c>
      <c r="F104" s="6" t="s">
        <v>12</v>
      </c>
      <c r="G104" s="6" t="s">
        <v>13</v>
      </c>
      <c r="H104" s="6" t="s">
        <v>14</v>
      </c>
      <c r="I104" s="19" t="s">
        <v>41</v>
      </c>
      <c r="J104" s="10" t="s">
        <v>8</v>
      </c>
    </row>
    <row r="105" spans="1:10" ht="15" x14ac:dyDescent="0.2">
      <c r="B105" s="11">
        <v>4.8577219999999999</v>
      </c>
      <c r="C105" s="12"/>
      <c r="D105" s="12"/>
      <c r="E105" s="12"/>
      <c r="F105" s="12"/>
      <c r="G105" s="12" t="s">
        <v>42</v>
      </c>
      <c r="H105" s="12"/>
      <c r="I105" s="1" t="s">
        <v>16</v>
      </c>
      <c r="J105" s="13">
        <v>0</v>
      </c>
    </row>
    <row r="106" spans="1:10" ht="15" x14ac:dyDescent="0.2">
      <c r="B106" s="11">
        <v>10.82043</v>
      </c>
      <c r="C106" s="12"/>
      <c r="D106" s="12"/>
      <c r="E106" s="12"/>
      <c r="F106" s="12"/>
      <c r="G106" s="12" t="s">
        <v>43</v>
      </c>
      <c r="H106" s="12"/>
      <c r="I106" s="1" t="s">
        <v>17</v>
      </c>
      <c r="J106" s="13">
        <v>0</v>
      </c>
    </row>
    <row r="107" spans="1:10" ht="15" x14ac:dyDescent="0.2">
      <c r="B107" s="11">
        <v>19.854649999999999</v>
      </c>
      <c r="C107" s="12"/>
      <c r="D107" s="12"/>
      <c r="E107" s="12"/>
      <c r="F107" s="12"/>
      <c r="G107" s="12" t="s">
        <v>44</v>
      </c>
      <c r="H107" s="12"/>
      <c r="I107" s="1" t="s">
        <v>19</v>
      </c>
      <c r="J107" s="13">
        <v>0</v>
      </c>
    </row>
    <row r="108" spans="1:10" ht="15" x14ac:dyDescent="0.2">
      <c r="B108" s="11">
        <v>25.469950000000001</v>
      </c>
      <c r="C108" s="12"/>
      <c r="D108" s="12"/>
      <c r="E108" s="12"/>
      <c r="F108" s="12"/>
      <c r="G108" s="12" t="s">
        <v>33</v>
      </c>
      <c r="H108" s="12"/>
      <c r="I108" s="1" t="s">
        <v>20</v>
      </c>
      <c r="J108" s="13">
        <v>0</v>
      </c>
    </row>
    <row r="109" spans="1:10" ht="15" x14ac:dyDescent="0.2">
      <c r="B109" s="11">
        <v>38.294069999999998</v>
      </c>
      <c r="C109" s="12"/>
      <c r="D109" s="12"/>
      <c r="E109" s="12"/>
      <c r="F109" s="12"/>
      <c r="G109" s="12" t="s">
        <v>36</v>
      </c>
      <c r="H109" s="12"/>
      <c r="I109" s="1" t="s">
        <v>21</v>
      </c>
      <c r="J109" s="13">
        <v>0</v>
      </c>
    </row>
    <row r="110" spans="1:10" ht="15" x14ac:dyDescent="0.2">
      <c r="A110" s="12" t="s">
        <v>30</v>
      </c>
      <c r="B110" s="13">
        <f>100-SUM(B105:B109)</f>
        <v>0.7031780000000083</v>
      </c>
      <c r="C110" s="12"/>
      <c r="D110" s="12"/>
      <c r="E110" s="12"/>
      <c r="F110" s="12"/>
      <c r="G110" s="12"/>
      <c r="H110" s="12"/>
      <c r="I110" s="1" t="s">
        <v>22</v>
      </c>
      <c r="J110" s="13">
        <v>0</v>
      </c>
    </row>
    <row r="111" spans="1:10" ht="15" x14ac:dyDescent="0.2">
      <c r="B111" s="11"/>
      <c r="C111" s="12"/>
      <c r="D111" s="12"/>
      <c r="E111" s="12"/>
      <c r="F111" s="12"/>
      <c r="G111" s="12"/>
      <c r="H111" s="12"/>
      <c r="I111" s="1" t="s">
        <v>23</v>
      </c>
      <c r="J111" s="13">
        <v>0</v>
      </c>
    </row>
    <row r="112" spans="1:10" ht="15" x14ac:dyDescent="0.2">
      <c r="B112" s="11"/>
      <c r="C112" s="12"/>
      <c r="D112" s="12"/>
      <c r="E112" s="12"/>
      <c r="F112" s="12"/>
      <c r="G112" s="12"/>
      <c r="H112" s="12"/>
      <c r="I112" s="1" t="s">
        <v>24</v>
      </c>
      <c r="J112" s="13">
        <f>B109</f>
        <v>38.294069999999998</v>
      </c>
    </row>
    <row r="113" spans="1:10" ht="15" x14ac:dyDescent="0.2">
      <c r="B113" s="11"/>
      <c r="C113" s="12"/>
      <c r="D113" s="12"/>
      <c r="E113" s="12"/>
      <c r="F113" s="12"/>
      <c r="G113" s="12"/>
      <c r="H113" s="12"/>
      <c r="I113" s="1" t="s">
        <v>25</v>
      </c>
      <c r="J113" s="13">
        <f>B108</f>
        <v>25.469950000000001</v>
      </c>
    </row>
    <row r="114" spans="1:10" ht="15" x14ac:dyDescent="0.2">
      <c r="B114" s="13"/>
      <c r="C114" s="12"/>
      <c r="D114" s="12"/>
      <c r="E114" s="12"/>
      <c r="F114" s="12"/>
      <c r="G114" s="12"/>
      <c r="H114" s="12"/>
      <c r="I114" s="14" t="s">
        <v>26</v>
      </c>
      <c r="J114" s="13">
        <f>B107</f>
        <v>19.854649999999999</v>
      </c>
    </row>
    <row r="115" spans="1:10" ht="15" x14ac:dyDescent="0.2">
      <c r="B115" s="13"/>
      <c r="C115" s="12"/>
      <c r="D115" s="12"/>
      <c r="E115" s="12"/>
      <c r="F115" s="12"/>
      <c r="G115" s="12"/>
      <c r="H115" s="12"/>
      <c r="I115" s="14" t="s">
        <v>27</v>
      </c>
      <c r="J115" s="13">
        <f>B106</f>
        <v>10.82043</v>
      </c>
    </row>
    <row r="116" spans="1:10" ht="15" x14ac:dyDescent="0.2">
      <c r="B116" s="13"/>
      <c r="C116" s="12"/>
      <c r="D116" s="12"/>
      <c r="E116" s="12"/>
      <c r="F116" s="12"/>
      <c r="G116" s="12"/>
      <c r="H116" s="12"/>
      <c r="I116" s="14" t="s">
        <v>38</v>
      </c>
      <c r="J116" s="13">
        <f>B105</f>
        <v>4.8577219999999999</v>
      </c>
    </row>
    <row r="117" spans="1:10" ht="15" x14ac:dyDescent="0.2">
      <c r="B117" s="13"/>
      <c r="C117" s="12"/>
      <c r="D117" s="12"/>
      <c r="E117" s="12"/>
      <c r="F117" s="12"/>
      <c r="G117" s="12"/>
      <c r="H117" s="12"/>
      <c r="I117" s="1" t="s">
        <v>28</v>
      </c>
      <c r="J117" s="13">
        <v>0</v>
      </c>
    </row>
    <row r="118" spans="1:10" ht="15" x14ac:dyDescent="0.2">
      <c r="B118" s="13"/>
      <c r="C118" s="12"/>
      <c r="D118" s="12"/>
      <c r="E118" s="12"/>
      <c r="F118" s="12"/>
      <c r="G118" s="12"/>
      <c r="H118" s="12"/>
      <c r="I118" s="1" t="s">
        <v>29</v>
      </c>
      <c r="J118" s="13">
        <f>B110</f>
        <v>0.7031780000000083</v>
      </c>
    </row>
    <row r="119" spans="1:10" ht="15" x14ac:dyDescent="0.2">
      <c r="B119" s="13"/>
      <c r="C119" s="12"/>
      <c r="D119" s="12"/>
      <c r="E119" s="12"/>
      <c r="F119" s="12"/>
      <c r="G119" s="12"/>
      <c r="H119" s="12"/>
      <c r="I119" s="1" t="s">
        <v>31</v>
      </c>
      <c r="J119" s="13">
        <f>SUM(J105:J118)</f>
        <v>100.00000000000001</v>
      </c>
    </row>
    <row r="120" spans="1:10" ht="15" x14ac:dyDescent="0.2">
      <c r="B120" s="15"/>
      <c r="J120" s="15"/>
    </row>
    <row r="121" spans="1:10" ht="15" x14ac:dyDescent="0.2">
      <c r="A121" s="22" t="s">
        <v>45</v>
      </c>
      <c r="B121" s="7" t="s">
        <v>8</v>
      </c>
      <c r="C121" s="6" t="s">
        <v>9</v>
      </c>
      <c r="D121" s="6" t="s">
        <v>10</v>
      </c>
      <c r="E121" s="8" t="s">
        <v>11</v>
      </c>
      <c r="F121" s="6" t="s">
        <v>12</v>
      </c>
      <c r="G121" s="6" t="s">
        <v>13</v>
      </c>
      <c r="H121" s="6" t="s">
        <v>14</v>
      </c>
      <c r="I121" s="19" t="s">
        <v>45</v>
      </c>
      <c r="J121" s="10" t="s">
        <v>8</v>
      </c>
    </row>
    <row r="122" spans="1:10" ht="15" x14ac:dyDescent="0.2">
      <c r="B122" s="13">
        <v>34.21136626230674</v>
      </c>
      <c r="C122" s="12">
        <v>2</v>
      </c>
      <c r="D122" s="12" t="s">
        <v>18</v>
      </c>
      <c r="E122" s="12">
        <v>1</v>
      </c>
      <c r="F122" s="12">
        <v>0</v>
      </c>
      <c r="G122" s="12"/>
      <c r="H122" s="12"/>
      <c r="I122" s="1" t="s">
        <v>16</v>
      </c>
      <c r="J122" s="13">
        <f>B127</f>
        <v>3.247184830707385</v>
      </c>
    </row>
    <row r="123" spans="1:10" ht="15" x14ac:dyDescent="0.2">
      <c r="B123" s="13">
        <v>27.850034059416849</v>
      </c>
      <c r="C123" s="12">
        <v>2</v>
      </c>
      <c r="D123" s="12" t="s">
        <v>18</v>
      </c>
      <c r="E123" s="12">
        <v>2</v>
      </c>
      <c r="F123" s="12">
        <v>0</v>
      </c>
      <c r="G123" s="12"/>
      <c r="H123" s="12"/>
      <c r="I123" s="1" t="s">
        <v>17</v>
      </c>
      <c r="J123" s="13">
        <f>B122+B123+B125+B126+B128</f>
        <v>75.116434209974614</v>
      </c>
    </row>
    <row r="124" spans="1:10" ht="15" x14ac:dyDescent="0.2">
      <c r="B124" s="13">
        <v>10.272543448194774</v>
      </c>
      <c r="C124" s="12">
        <v>2</v>
      </c>
      <c r="D124" s="12" t="s">
        <v>18</v>
      </c>
      <c r="E124" s="12">
        <v>0</v>
      </c>
      <c r="F124" s="12">
        <v>0</v>
      </c>
      <c r="G124" s="12"/>
      <c r="H124" s="12"/>
      <c r="I124" s="1" t="s">
        <v>19</v>
      </c>
      <c r="J124" s="13">
        <f>B124</f>
        <v>10.272543448194774</v>
      </c>
    </row>
    <row r="125" spans="1:10" ht="15" x14ac:dyDescent="0.2">
      <c r="B125" s="13">
        <v>5.0138940731579478</v>
      </c>
      <c r="C125" s="12">
        <v>2</v>
      </c>
      <c r="D125" s="12" t="s">
        <v>15</v>
      </c>
      <c r="E125" s="12">
        <v>2</v>
      </c>
      <c r="F125" s="12">
        <v>0</v>
      </c>
      <c r="G125" s="12"/>
      <c r="H125" s="12"/>
      <c r="I125" s="1" t="s">
        <v>20</v>
      </c>
      <c r="J125" s="13">
        <v>0</v>
      </c>
    </row>
    <row r="126" spans="1:10" ht="15" x14ac:dyDescent="0.2">
      <c r="B126" s="13">
        <v>4.8474402037257542</v>
      </c>
      <c r="C126" s="12">
        <v>2</v>
      </c>
      <c r="D126" s="12" t="s">
        <v>15</v>
      </c>
      <c r="E126" s="12">
        <v>2</v>
      </c>
      <c r="F126" s="12">
        <v>0</v>
      </c>
      <c r="G126" s="12"/>
      <c r="H126" s="12"/>
      <c r="I126" s="1" t="s">
        <v>21</v>
      </c>
      <c r="J126" s="13">
        <v>0</v>
      </c>
    </row>
    <row r="127" spans="1:10" ht="15" x14ac:dyDescent="0.2">
      <c r="B127" s="13">
        <v>3.247184830707385</v>
      </c>
      <c r="C127" s="12">
        <v>2</v>
      </c>
      <c r="D127" s="12" t="s">
        <v>15</v>
      </c>
      <c r="E127" s="12">
        <v>2</v>
      </c>
      <c r="F127" s="12">
        <v>1</v>
      </c>
      <c r="G127" s="12"/>
      <c r="H127" s="12"/>
      <c r="I127" s="1" t="s">
        <v>22</v>
      </c>
      <c r="J127" s="13">
        <v>0</v>
      </c>
    </row>
    <row r="128" spans="1:10" ht="15" x14ac:dyDescent="0.2">
      <c r="B128" s="13">
        <v>3.1936996113673168</v>
      </c>
      <c r="C128" s="12">
        <v>2</v>
      </c>
      <c r="D128" s="12" t="s">
        <v>15</v>
      </c>
      <c r="E128" s="12">
        <v>1</v>
      </c>
      <c r="F128" s="12">
        <v>0</v>
      </c>
      <c r="G128" s="12"/>
      <c r="H128" s="12"/>
      <c r="I128" s="1" t="s">
        <v>23</v>
      </c>
      <c r="J128" s="13">
        <v>0</v>
      </c>
    </row>
    <row r="129" spans="1:10" ht="15" x14ac:dyDescent="0.2">
      <c r="A129" s="12" t="s">
        <v>30</v>
      </c>
      <c r="B129" s="13">
        <f>100-SUM(B122:B128)</f>
        <v>11.363837511123236</v>
      </c>
      <c r="C129" s="12"/>
      <c r="D129" s="12"/>
      <c r="E129" s="12"/>
      <c r="F129" s="12"/>
      <c r="G129" s="12"/>
      <c r="H129" s="12"/>
      <c r="I129" s="1" t="s">
        <v>24</v>
      </c>
      <c r="J129" s="13">
        <v>0</v>
      </c>
    </row>
    <row r="130" spans="1:10" ht="15" x14ac:dyDescent="0.2">
      <c r="B130" s="13"/>
      <c r="C130" s="12"/>
      <c r="D130" s="12"/>
      <c r="E130" s="12"/>
      <c r="F130" s="12"/>
      <c r="G130" s="12"/>
      <c r="H130" s="12"/>
      <c r="I130" s="1" t="s">
        <v>25</v>
      </c>
      <c r="J130" s="13">
        <v>0</v>
      </c>
    </row>
    <row r="131" spans="1:10" ht="15" x14ac:dyDescent="0.2">
      <c r="B131" s="13"/>
      <c r="C131" s="12"/>
      <c r="D131" s="12"/>
      <c r="E131" s="12"/>
      <c r="F131" s="12"/>
      <c r="G131" s="12"/>
      <c r="H131" s="12"/>
      <c r="I131" s="14" t="s">
        <v>26</v>
      </c>
      <c r="J131" s="13">
        <v>0</v>
      </c>
    </row>
    <row r="132" spans="1:10" ht="15" x14ac:dyDescent="0.2">
      <c r="B132" s="13"/>
      <c r="C132" s="12"/>
      <c r="D132" s="12"/>
      <c r="E132" s="12"/>
      <c r="F132" s="12"/>
      <c r="G132" s="12"/>
      <c r="H132" s="12"/>
      <c r="I132" s="14" t="s">
        <v>27</v>
      </c>
      <c r="J132" s="13">
        <v>0</v>
      </c>
    </row>
    <row r="133" spans="1:10" ht="15" x14ac:dyDescent="0.2">
      <c r="B133" s="13"/>
      <c r="C133" s="12"/>
      <c r="D133" s="12"/>
      <c r="E133" s="12"/>
      <c r="F133" s="12"/>
      <c r="G133" s="12"/>
      <c r="H133" s="12"/>
      <c r="I133" s="14" t="s">
        <v>38</v>
      </c>
      <c r="J133" s="13">
        <v>0</v>
      </c>
    </row>
    <row r="134" spans="1:10" ht="15" x14ac:dyDescent="0.2">
      <c r="B134" s="13"/>
      <c r="C134" s="12"/>
      <c r="D134" s="12"/>
      <c r="E134" s="12"/>
      <c r="F134" s="12"/>
      <c r="G134" s="12"/>
      <c r="H134" s="12"/>
      <c r="I134" s="1" t="s">
        <v>28</v>
      </c>
      <c r="J134" s="13">
        <v>0</v>
      </c>
    </row>
    <row r="135" spans="1:10" ht="15" x14ac:dyDescent="0.2">
      <c r="B135" s="13"/>
      <c r="C135" s="12"/>
      <c r="D135" s="12"/>
      <c r="E135" s="12"/>
      <c r="F135" s="12"/>
      <c r="G135" s="12"/>
      <c r="H135" s="12"/>
      <c r="I135" s="1" t="s">
        <v>29</v>
      </c>
      <c r="J135" s="13">
        <f>B129</f>
        <v>11.363837511123236</v>
      </c>
    </row>
    <row r="136" spans="1:10" ht="15" x14ac:dyDescent="0.2">
      <c r="B136" s="13"/>
      <c r="C136" s="12"/>
      <c r="D136" s="12"/>
      <c r="E136" s="12"/>
      <c r="F136" s="12"/>
      <c r="G136" s="12"/>
      <c r="H136" s="12"/>
      <c r="I136" s="1" t="s">
        <v>31</v>
      </c>
      <c r="J136" s="13">
        <f>SUM(J122:J135)</f>
        <v>100.00000000000001</v>
      </c>
    </row>
    <row r="137" spans="1:10" ht="15" x14ac:dyDescent="0.2">
      <c r="B137" s="15"/>
      <c r="J137" s="15"/>
    </row>
    <row r="138" spans="1:10" ht="15" x14ac:dyDescent="0.2">
      <c r="A138" s="6" t="s">
        <v>46</v>
      </c>
      <c r="B138" s="7" t="s">
        <v>8</v>
      </c>
      <c r="C138" s="6" t="s">
        <v>9</v>
      </c>
      <c r="D138" s="6" t="s">
        <v>10</v>
      </c>
      <c r="E138" s="8" t="s">
        <v>11</v>
      </c>
      <c r="F138" s="6" t="s">
        <v>12</v>
      </c>
      <c r="G138" s="6" t="s">
        <v>13</v>
      </c>
      <c r="H138" s="6" t="s">
        <v>14</v>
      </c>
      <c r="I138" s="9" t="s">
        <v>46</v>
      </c>
      <c r="J138" s="10" t="s">
        <v>8</v>
      </c>
    </row>
    <row r="139" spans="1:10" ht="15" x14ac:dyDescent="0.2">
      <c r="B139" s="13">
        <v>24.805323977536883</v>
      </c>
      <c r="C139" s="12">
        <v>2</v>
      </c>
      <c r="D139" s="12" t="s">
        <v>18</v>
      </c>
      <c r="E139" s="12">
        <v>2</v>
      </c>
      <c r="F139" s="12">
        <v>0</v>
      </c>
      <c r="G139" s="12"/>
      <c r="H139" s="12"/>
      <c r="I139" s="1" t="s">
        <v>16</v>
      </c>
      <c r="J139" s="13">
        <f>B142+B144+B145+B146+B150+B149+B152</f>
        <v>21.631183081008242</v>
      </c>
    </row>
    <row r="140" spans="1:10" ht="15" x14ac:dyDescent="0.2">
      <c r="B140" s="13">
        <v>21.716351564648406</v>
      </c>
      <c r="C140" s="12">
        <v>2</v>
      </c>
      <c r="D140" s="12" t="s">
        <v>18</v>
      </c>
      <c r="E140" s="12">
        <v>1</v>
      </c>
      <c r="F140" s="12">
        <v>0</v>
      </c>
      <c r="G140" s="12"/>
      <c r="H140" s="12"/>
      <c r="I140" s="1" t="s">
        <v>17</v>
      </c>
      <c r="J140" s="13">
        <f>B139+B140+B143+B147+B148</f>
        <v>56.096376907800718</v>
      </c>
    </row>
    <row r="141" spans="1:10" ht="15" x14ac:dyDescent="0.2">
      <c r="B141" s="13">
        <v>11.13563345743581</v>
      </c>
      <c r="C141" s="12">
        <v>2</v>
      </c>
      <c r="D141" s="12" t="s">
        <v>18</v>
      </c>
      <c r="E141" s="12">
        <v>0</v>
      </c>
      <c r="F141" s="12">
        <v>0</v>
      </c>
      <c r="G141" s="12"/>
      <c r="H141" s="12"/>
      <c r="I141" s="1" t="s">
        <v>19</v>
      </c>
      <c r="J141" s="13">
        <f>B141</f>
        <v>11.13563345743581</v>
      </c>
    </row>
    <row r="142" spans="1:10" ht="15" x14ac:dyDescent="0.2">
      <c r="B142" s="13">
        <v>5.0185009561891532</v>
      </c>
      <c r="C142" s="12">
        <v>2</v>
      </c>
      <c r="D142" s="12" t="s">
        <v>15</v>
      </c>
      <c r="E142" s="12">
        <v>2</v>
      </c>
      <c r="F142" s="12">
        <v>1</v>
      </c>
      <c r="G142" s="12"/>
      <c r="H142" s="12"/>
      <c r="I142" s="1" t="s">
        <v>20</v>
      </c>
      <c r="J142" s="13">
        <f>B151</f>
        <v>2.0785851935454773</v>
      </c>
    </row>
    <row r="143" spans="1:10" ht="15" x14ac:dyDescent="0.2">
      <c r="B143" s="13">
        <v>4.2309813598575214</v>
      </c>
      <c r="C143" s="12">
        <v>2</v>
      </c>
      <c r="D143" s="12" t="s">
        <v>15</v>
      </c>
      <c r="E143" s="12">
        <v>2</v>
      </c>
      <c r="F143" s="12">
        <v>0</v>
      </c>
      <c r="G143" s="12"/>
      <c r="H143" s="12"/>
      <c r="I143" s="1" t="s">
        <v>21</v>
      </c>
      <c r="J143" s="13">
        <v>0</v>
      </c>
    </row>
    <row r="144" spans="1:10" ht="15" x14ac:dyDescent="0.2">
      <c r="B144" s="13">
        <v>3.9604264770025388</v>
      </c>
      <c r="C144" s="12">
        <v>2</v>
      </c>
      <c r="D144" s="12" t="s">
        <v>15</v>
      </c>
      <c r="E144" s="12">
        <v>2</v>
      </c>
      <c r="F144" s="12">
        <v>1</v>
      </c>
      <c r="G144" s="12"/>
      <c r="H144" s="12"/>
      <c r="I144" s="1" t="s">
        <v>22</v>
      </c>
      <c r="J144" s="13">
        <v>0</v>
      </c>
    </row>
    <row r="145" spans="1:10" ht="15" x14ac:dyDescent="0.2">
      <c r="B145" s="13">
        <v>3.3247797553749678</v>
      </c>
      <c r="C145" s="12">
        <v>2</v>
      </c>
      <c r="D145" s="12" t="s">
        <v>18</v>
      </c>
      <c r="E145" s="12">
        <v>2</v>
      </c>
      <c r="F145" s="12">
        <v>1</v>
      </c>
      <c r="G145" s="12"/>
      <c r="H145" s="12"/>
      <c r="I145" s="1" t="s">
        <v>23</v>
      </c>
      <c r="J145" s="13">
        <v>0</v>
      </c>
    </row>
    <row r="146" spans="1:10" ht="15" x14ac:dyDescent="0.2">
      <c r="B146" s="13">
        <v>3.0948052792086815</v>
      </c>
      <c r="C146" s="12">
        <v>2</v>
      </c>
      <c r="D146" s="12" t="s">
        <v>18</v>
      </c>
      <c r="E146" s="12">
        <v>2</v>
      </c>
      <c r="F146" s="12">
        <v>1</v>
      </c>
      <c r="G146" s="12"/>
      <c r="H146" s="12"/>
      <c r="I146" s="1" t="s">
        <v>24</v>
      </c>
      <c r="J146" s="13">
        <v>0</v>
      </c>
    </row>
    <row r="147" spans="1:10" ht="15" x14ac:dyDescent="0.2">
      <c r="B147" s="13">
        <v>2.7228998518573437</v>
      </c>
      <c r="C147" s="12">
        <v>2</v>
      </c>
      <c r="D147" s="12" t="s">
        <v>15</v>
      </c>
      <c r="E147" s="12">
        <v>2</v>
      </c>
      <c r="F147" s="12">
        <v>0</v>
      </c>
      <c r="G147" s="12"/>
      <c r="H147" s="12"/>
      <c r="I147" s="1" t="s">
        <v>25</v>
      </c>
      <c r="J147" s="13">
        <v>0</v>
      </c>
    </row>
    <row r="148" spans="1:10" ht="15" x14ac:dyDescent="0.2">
      <c r="B148" s="13">
        <v>2.6208201539005578</v>
      </c>
      <c r="C148" s="12">
        <v>2</v>
      </c>
      <c r="D148" s="12" t="s">
        <v>15</v>
      </c>
      <c r="E148" s="12">
        <v>2</v>
      </c>
      <c r="F148" s="12">
        <v>0</v>
      </c>
      <c r="G148" s="12"/>
      <c r="H148" s="12"/>
      <c r="I148" s="14" t="s">
        <v>26</v>
      </c>
      <c r="J148" s="13">
        <v>0</v>
      </c>
    </row>
    <row r="149" spans="1:10" ht="15" x14ac:dyDescent="0.2">
      <c r="B149" s="13">
        <v>2.1319291847074773</v>
      </c>
      <c r="C149" s="12">
        <v>2</v>
      </c>
      <c r="D149" s="12" t="s">
        <v>15</v>
      </c>
      <c r="E149" s="12">
        <v>2</v>
      </c>
      <c r="F149" s="12">
        <v>2</v>
      </c>
      <c r="G149" s="12"/>
      <c r="H149" s="12"/>
      <c r="I149" s="14" t="s">
        <v>27</v>
      </c>
      <c r="J149" s="13">
        <v>0</v>
      </c>
    </row>
    <row r="150" spans="1:10" ht="15" x14ac:dyDescent="0.2">
      <c r="B150" s="13">
        <v>2.0996604826937837</v>
      </c>
      <c r="C150" s="12">
        <v>2</v>
      </c>
      <c r="D150" s="12" t="s">
        <v>15</v>
      </c>
      <c r="E150" s="12">
        <v>2</v>
      </c>
      <c r="F150" s="12">
        <v>1</v>
      </c>
      <c r="G150" s="12"/>
      <c r="H150" s="12"/>
      <c r="I150" s="14" t="s">
        <v>38</v>
      </c>
      <c r="J150" s="13">
        <v>0</v>
      </c>
    </row>
    <row r="151" spans="1:10" ht="15" x14ac:dyDescent="0.2">
      <c r="B151" s="13">
        <v>2.0785851935454773</v>
      </c>
      <c r="C151" s="12">
        <v>3</v>
      </c>
      <c r="D151" s="12" t="s">
        <v>15</v>
      </c>
      <c r="E151" s="12">
        <v>2</v>
      </c>
      <c r="F151" s="12">
        <v>1</v>
      </c>
      <c r="G151" s="12"/>
      <c r="H151" s="12"/>
      <c r="I151" s="1" t="s">
        <v>28</v>
      </c>
      <c r="J151" s="13">
        <v>0</v>
      </c>
    </row>
    <row r="152" spans="1:10" ht="15" x14ac:dyDescent="0.2">
      <c r="B152" s="13">
        <v>2.0010809458316383</v>
      </c>
      <c r="C152" s="12">
        <v>2</v>
      </c>
      <c r="D152" s="12" t="s">
        <v>15</v>
      </c>
      <c r="E152" s="12">
        <v>2</v>
      </c>
      <c r="F152" s="12">
        <v>1</v>
      </c>
      <c r="G152" s="12"/>
      <c r="H152" s="12"/>
      <c r="I152" s="1" t="s">
        <v>29</v>
      </c>
      <c r="J152" s="13">
        <f>B153</f>
        <v>9.058221360209771</v>
      </c>
    </row>
    <row r="153" spans="1:10" ht="15" x14ac:dyDescent="0.2">
      <c r="A153" s="12" t="s">
        <v>30</v>
      </c>
      <c r="B153" s="13">
        <f>100-SUM(B139:B152)</f>
        <v>9.058221360209771</v>
      </c>
      <c r="C153" s="12"/>
      <c r="D153" s="12"/>
      <c r="E153" s="12"/>
      <c r="F153" s="12"/>
      <c r="G153" s="12"/>
      <c r="H153" s="12"/>
      <c r="I153" s="1" t="s">
        <v>31</v>
      </c>
      <c r="J153" s="13">
        <f>SUM(J139:J152)</f>
        <v>100.00000000000003</v>
      </c>
    </row>
  </sheetData>
  <mergeCells count="2">
    <mergeCell ref="A1:H1"/>
    <mergeCell ref="I2:K2"/>
  </mergeCells>
  <pageMargins left="0.75" right="0.75" top="1" bottom="1" header="0.5" footer="0.5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Kai-Ting Chuang</dc:creator>
  <cp:lastModifiedBy>bcaszatt</cp:lastModifiedBy>
  <dcterms:created xsi:type="dcterms:W3CDTF">2015-03-03T22:24:49Z</dcterms:created>
  <dcterms:modified xsi:type="dcterms:W3CDTF">2015-03-12T20:14:51Z</dcterms:modified>
</cp:coreProperties>
</file>