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12795" yWindow="0" windowWidth="12795" windowHeight="15465" tabRatio="500"/>
  </bookViews>
  <sheets>
    <sheet name="Sheet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17" i="1" l="1"/>
  <c r="J118" i="1"/>
  <c r="J119" i="1"/>
  <c r="J120" i="1"/>
  <c r="J121" i="1"/>
  <c r="B115" i="1"/>
  <c r="J122" i="1"/>
  <c r="J123" i="1"/>
  <c r="J94" i="1"/>
  <c r="J95" i="1"/>
  <c r="J96" i="1"/>
  <c r="J101" i="1"/>
  <c r="J105" i="1"/>
  <c r="B106" i="1"/>
  <c r="J106" i="1"/>
  <c r="J107" i="1"/>
  <c r="J78" i="1"/>
  <c r="J79" i="1"/>
  <c r="J80" i="1"/>
  <c r="J81" i="1"/>
  <c r="J82" i="1"/>
  <c r="B91" i="1"/>
  <c r="J90" i="1"/>
  <c r="J91" i="1"/>
  <c r="B75" i="1"/>
  <c r="J58" i="1"/>
  <c r="J59" i="1"/>
  <c r="J61" i="1"/>
  <c r="J62" i="1"/>
  <c r="J63" i="1"/>
  <c r="J64" i="1"/>
  <c r="J70" i="1"/>
  <c r="J71" i="1"/>
  <c r="J43" i="1"/>
  <c r="J45" i="1"/>
  <c r="J47" i="1"/>
  <c r="J48" i="1"/>
  <c r="B53" i="1"/>
  <c r="J54" i="1"/>
  <c r="J55" i="1"/>
  <c r="J27" i="1"/>
  <c r="J31" i="1"/>
  <c r="J32" i="1"/>
  <c r="B38" i="1"/>
  <c r="J38" i="1"/>
  <c r="J39" i="1"/>
  <c r="B23" i="1"/>
  <c r="J4" i="1"/>
  <c r="J5" i="1"/>
  <c r="J6" i="1"/>
  <c r="J7" i="1"/>
  <c r="J8" i="1"/>
  <c r="J9" i="1"/>
  <c r="J10" i="1"/>
  <c r="J16" i="1"/>
  <c r="J17" i="1"/>
</calcChain>
</file>

<file path=xl/sharedStrings.xml><?xml version="1.0" encoding="utf-8"?>
<sst xmlns="http://schemas.openxmlformats.org/spreadsheetml/2006/main" count="273" uniqueCount="44">
  <si>
    <t>Arms</t>
  </si>
  <si>
    <t>Bisecting</t>
  </si>
  <si>
    <t>Galactose or GalNAc</t>
  </si>
  <si>
    <t>Sialylation</t>
  </si>
  <si>
    <t>Oligomannose</t>
  </si>
  <si>
    <t>Hybrid</t>
  </si>
  <si>
    <t>2s (biantennary sialylated)
2g (biantennary galactosylated/GalNac)
2g0 (biantennary non-galactosylated/GalNac)
3s (triantennary sialylated)
3g (triantennary galactosylated/GalNac)
4s (tetraantennary sialylated)
4g (tetraantennary galactosylated/GalNac)</t>
  </si>
  <si>
    <t>hIgE N140</t>
  </si>
  <si>
    <t>Area-%</t>
  </si>
  <si>
    <t>A</t>
  </si>
  <si>
    <t>B</t>
  </si>
  <si>
    <t>G</t>
  </si>
  <si>
    <t>S</t>
  </si>
  <si>
    <t>O</t>
  </si>
  <si>
    <t>H</t>
  </si>
  <si>
    <t>y</t>
  </si>
  <si>
    <t>2s</t>
  </si>
  <si>
    <t>2g</t>
  </si>
  <si>
    <t>2g0</t>
  </si>
  <si>
    <t>n</t>
  </si>
  <si>
    <t>3s</t>
  </si>
  <si>
    <t>3g</t>
  </si>
  <si>
    <t>4s</t>
  </si>
  <si>
    <t>4g</t>
  </si>
  <si>
    <t>oligo 5</t>
  </si>
  <si>
    <t>oligo 6</t>
  </si>
  <si>
    <t>oligo 7</t>
  </si>
  <si>
    <t>oligo 8</t>
  </si>
  <si>
    <t>hybrid</t>
  </si>
  <si>
    <t>others</t>
  </si>
  <si>
    <t>sum</t>
  </si>
  <si>
    <t>Others</t>
  </si>
  <si>
    <t>hIgE N168</t>
  </si>
  <si>
    <t>hIgE N218</t>
  </si>
  <si>
    <t>hIgE N265</t>
  </si>
  <si>
    <t>hIgE N371</t>
  </si>
  <si>
    <t>hIgE N383</t>
  </si>
  <si>
    <t>O5</t>
  </si>
  <si>
    <t xml:space="preserve"> </t>
  </si>
  <si>
    <t>hIgE N394</t>
  </si>
  <si>
    <t>O6</t>
  </si>
  <si>
    <t>O7</t>
  </si>
  <si>
    <t>O8</t>
  </si>
  <si>
    <r>
      <t xml:space="preserve">Table S2. </t>
    </r>
    <r>
      <rPr>
        <sz val="14"/>
        <color theme="1"/>
        <rFont val="Arial"/>
        <family val="2"/>
      </rPr>
      <t>Primary glycopeptide mass spectrometry data from hIgE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</si>
</sst>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4"/>
      <color theme="1"/>
      <name val="Arial"/>
    </font>
    <font>
      <sz val="12"/>
      <color theme="1"/>
      <name val="Arial"/>
    </font>
    <font>
      <sz val="12"/>
      <color rgb="FF000000"/>
      <name val="Arial"/>
    </font>
    <font>
      <sz val="10"/>
      <color theme="1"/>
      <name val="Arial"/>
    </font>
    <font>
      <b/>
      <sz val="12"/>
      <color rgb="FF000000"/>
      <name val="Arial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2" fontId="2" fillId="3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top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/>
    <xf numFmtId="0" fontId="5" fillId="0" borderId="0" xfId="0" applyFont="1" applyBorder="1" applyAlignment="1">
      <alignment horizontal="right" vertical="top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61" Type="http://schemas.openxmlformats.org/officeDocument/2006/relationships/image" Target="../media/image61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6684</xdr:rowOff>
    </xdr:from>
    <xdr:to>
      <xdr:col>0</xdr:col>
      <xdr:colOff>596900</xdr:colOff>
      <xdr:row>3</xdr:row>
      <xdr:rowOff>187659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708484"/>
          <a:ext cx="342900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240632</xdr:colOff>
      <xdr:row>4</xdr:row>
      <xdr:rowOff>13369</xdr:rowOff>
    </xdr:from>
    <xdr:to>
      <xdr:col>0</xdr:col>
      <xdr:colOff>583532</xdr:colOff>
      <xdr:row>5</xdr:row>
      <xdr:rowOff>502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32" y="1905669"/>
          <a:ext cx="342900" cy="1776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260865</xdr:colOff>
      <xdr:row>14</xdr:row>
      <xdr:rowOff>3448</xdr:rowOff>
    </xdr:from>
    <xdr:to>
      <xdr:col>0</xdr:col>
      <xdr:colOff>581625</xdr:colOff>
      <xdr:row>14</xdr:row>
      <xdr:rowOff>190672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865" y="3800748"/>
          <a:ext cx="320760" cy="187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229973</xdr:colOff>
      <xdr:row>15</xdr:row>
      <xdr:rowOff>6864</xdr:rowOff>
    </xdr:from>
    <xdr:to>
      <xdr:col>0</xdr:col>
      <xdr:colOff>583514</xdr:colOff>
      <xdr:row>16</xdr:row>
      <xdr:rowOff>192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973" y="3994664"/>
          <a:ext cx="353541" cy="183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271162</xdr:colOff>
      <xdr:row>16</xdr:row>
      <xdr:rowOff>1710</xdr:rowOff>
    </xdr:from>
    <xdr:to>
      <xdr:col>0</xdr:col>
      <xdr:colOff>556311</xdr:colOff>
      <xdr:row>16</xdr:row>
      <xdr:rowOff>171192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62" y="4180010"/>
          <a:ext cx="285149" cy="169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287421</xdr:colOff>
      <xdr:row>5</xdr:row>
      <xdr:rowOff>6684</xdr:rowOff>
    </xdr:from>
    <xdr:to>
      <xdr:col>0</xdr:col>
      <xdr:colOff>573171</xdr:colOff>
      <xdr:row>5</xdr:row>
      <xdr:rowOff>187659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421" y="2089484"/>
          <a:ext cx="285750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202514</xdr:colOff>
      <xdr:row>13</xdr:row>
      <xdr:rowOff>6865</xdr:rowOff>
    </xdr:from>
    <xdr:to>
      <xdr:col>0</xdr:col>
      <xdr:colOff>564464</xdr:colOff>
      <xdr:row>13</xdr:row>
      <xdr:rowOff>178315</xdr:rowOff>
    </xdr:to>
    <xdr:pic>
      <xdr:nvPicPr>
        <xdr:cNvPr id="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514" y="3613665"/>
          <a:ext cx="3619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291756</xdr:colOff>
      <xdr:row>17</xdr:row>
      <xdr:rowOff>6864</xdr:rowOff>
    </xdr:from>
    <xdr:to>
      <xdr:col>0</xdr:col>
      <xdr:colOff>576648</xdr:colOff>
      <xdr:row>18</xdr:row>
      <xdr:rowOff>499</xdr:rowOff>
    </xdr:to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756" y="4375664"/>
          <a:ext cx="284892" cy="184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288324</xdr:colOff>
      <xdr:row>18</xdr:row>
      <xdr:rowOff>14173</xdr:rowOff>
    </xdr:from>
    <xdr:to>
      <xdr:col>0</xdr:col>
      <xdr:colOff>552879</xdr:colOff>
      <xdr:row>18</xdr:row>
      <xdr:rowOff>189385</xdr:rowOff>
    </xdr:to>
    <xdr:pic>
      <xdr:nvPicPr>
        <xdr:cNvPr id="10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4" y="4573473"/>
          <a:ext cx="264555" cy="175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225853</xdr:colOff>
      <xdr:row>11</xdr:row>
      <xdr:rowOff>181919</xdr:rowOff>
    </xdr:from>
    <xdr:to>
      <xdr:col>0</xdr:col>
      <xdr:colOff>559228</xdr:colOff>
      <xdr:row>12</xdr:row>
      <xdr:rowOff>181919</xdr:rowOff>
    </xdr:to>
    <xdr:pic>
      <xdr:nvPicPr>
        <xdr:cNvPr id="1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53" y="3407719"/>
          <a:ext cx="3333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271163</xdr:colOff>
      <xdr:row>19</xdr:row>
      <xdr:rowOff>17961</xdr:rowOff>
    </xdr:from>
    <xdr:to>
      <xdr:col>0</xdr:col>
      <xdr:colOff>525592</xdr:colOff>
      <xdr:row>19</xdr:row>
      <xdr:rowOff>186467</xdr:rowOff>
    </xdr:to>
    <xdr:pic>
      <xdr:nvPicPr>
        <xdr:cNvPr id="1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163" y="4767761"/>
          <a:ext cx="254429" cy="168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253724</xdr:colOff>
      <xdr:row>20</xdr:row>
      <xdr:rowOff>10298</xdr:rowOff>
    </xdr:from>
    <xdr:to>
      <xdr:col>0</xdr:col>
      <xdr:colOff>532799</xdr:colOff>
      <xdr:row>20</xdr:row>
      <xdr:rowOff>176170</xdr:rowOff>
    </xdr:to>
    <xdr:pic>
      <xdr:nvPicPr>
        <xdr:cNvPr id="1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724" y="4950598"/>
          <a:ext cx="279075" cy="16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247135</xdr:colOff>
      <xdr:row>20</xdr:row>
      <xdr:rowOff>189805</xdr:rowOff>
    </xdr:from>
    <xdr:to>
      <xdr:col>0</xdr:col>
      <xdr:colOff>525934</xdr:colOff>
      <xdr:row>21</xdr:row>
      <xdr:rowOff>163297</xdr:rowOff>
    </xdr:to>
    <xdr:pic>
      <xdr:nvPicPr>
        <xdr:cNvPr id="1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35" y="5130105"/>
          <a:ext cx="278799" cy="163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200526</xdr:colOff>
      <xdr:row>8</xdr:row>
      <xdr:rowOff>6684</xdr:rowOff>
    </xdr:from>
    <xdr:to>
      <xdr:col>0</xdr:col>
      <xdr:colOff>572001</xdr:colOff>
      <xdr:row>9</xdr:row>
      <xdr:rowOff>6684</xdr:rowOff>
    </xdr:to>
    <xdr:pic>
      <xdr:nvPicPr>
        <xdr:cNvPr id="1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526" y="2660984"/>
          <a:ext cx="3714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180474</xdr:colOff>
      <xdr:row>9</xdr:row>
      <xdr:rowOff>13369</xdr:rowOff>
    </xdr:from>
    <xdr:to>
      <xdr:col>0</xdr:col>
      <xdr:colOff>551949</xdr:colOff>
      <xdr:row>10</xdr:row>
      <xdr:rowOff>13369</xdr:rowOff>
    </xdr:to>
    <xdr:pic>
      <xdr:nvPicPr>
        <xdr:cNvPr id="16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74" y="2858169"/>
          <a:ext cx="3714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207210</xdr:colOff>
      <xdr:row>6</xdr:row>
      <xdr:rowOff>13368</xdr:rowOff>
    </xdr:from>
    <xdr:to>
      <xdr:col>0</xdr:col>
      <xdr:colOff>540585</xdr:colOff>
      <xdr:row>6</xdr:row>
      <xdr:rowOff>165768</xdr:rowOff>
    </xdr:to>
    <xdr:pic>
      <xdr:nvPicPr>
        <xdr:cNvPr id="17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210" y="2286668"/>
          <a:ext cx="3333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200526</xdr:colOff>
      <xdr:row>7</xdr:row>
      <xdr:rowOff>20053</xdr:rowOff>
    </xdr:from>
    <xdr:to>
      <xdr:col>0</xdr:col>
      <xdr:colOff>533901</xdr:colOff>
      <xdr:row>7</xdr:row>
      <xdr:rowOff>172453</xdr:rowOff>
    </xdr:to>
    <xdr:pic>
      <xdr:nvPicPr>
        <xdr:cNvPr id="18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526" y="2483853"/>
          <a:ext cx="3333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187880</xdr:colOff>
      <xdr:row>10</xdr:row>
      <xdr:rowOff>2877</xdr:rowOff>
    </xdr:from>
    <xdr:to>
      <xdr:col>0</xdr:col>
      <xdr:colOff>562919</xdr:colOff>
      <xdr:row>11</xdr:row>
      <xdr:rowOff>2841</xdr:rowOff>
    </xdr:to>
    <xdr:pic>
      <xdr:nvPicPr>
        <xdr:cNvPr id="1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880" y="3038177"/>
          <a:ext cx="375039" cy="19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233406</xdr:colOff>
      <xdr:row>11</xdr:row>
      <xdr:rowOff>10142</xdr:rowOff>
    </xdr:from>
    <xdr:to>
      <xdr:col>0</xdr:col>
      <xdr:colOff>549190</xdr:colOff>
      <xdr:row>11</xdr:row>
      <xdr:rowOff>192215</xdr:rowOff>
    </xdr:to>
    <xdr:pic>
      <xdr:nvPicPr>
        <xdr:cNvPr id="20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406" y="3235942"/>
          <a:ext cx="315784" cy="1820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36286</xdr:colOff>
      <xdr:row>25</xdr:row>
      <xdr:rowOff>0</xdr:rowOff>
    </xdr:from>
    <xdr:to>
      <xdr:col>0</xdr:col>
      <xdr:colOff>326572</xdr:colOff>
      <xdr:row>25</xdr:row>
      <xdr:rowOff>202608</xdr:rowOff>
    </xdr:to>
    <xdr:pic>
      <xdr:nvPicPr>
        <xdr:cNvPr id="21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86" y="5892800"/>
          <a:ext cx="290286" cy="189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9072</xdr:colOff>
      <xdr:row>25</xdr:row>
      <xdr:rowOff>195035</xdr:rowOff>
    </xdr:from>
    <xdr:to>
      <xdr:col>0</xdr:col>
      <xdr:colOff>344715</xdr:colOff>
      <xdr:row>26</xdr:row>
      <xdr:rowOff>201166</xdr:rowOff>
    </xdr:to>
    <xdr:pic>
      <xdr:nvPicPr>
        <xdr:cNvPr id="2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2" y="6087835"/>
          <a:ext cx="335643" cy="183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45358</xdr:colOff>
      <xdr:row>27</xdr:row>
      <xdr:rowOff>22679</xdr:rowOff>
    </xdr:from>
    <xdr:to>
      <xdr:col>0</xdr:col>
      <xdr:colOff>317047</xdr:colOff>
      <xdr:row>27</xdr:row>
      <xdr:rowOff>192858</xdr:rowOff>
    </xdr:to>
    <xdr:pic>
      <xdr:nvPicPr>
        <xdr:cNvPr id="23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58" y="6296479"/>
          <a:ext cx="271689" cy="170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45356</xdr:colOff>
      <xdr:row>28</xdr:row>
      <xdr:rowOff>22679</xdr:rowOff>
    </xdr:from>
    <xdr:to>
      <xdr:col>0</xdr:col>
      <xdr:colOff>312510</xdr:colOff>
      <xdr:row>28</xdr:row>
      <xdr:rowOff>190017</xdr:rowOff>
    </xdr:to>
    <xdr:pic>
      <xdr:nvPicPr>
        <xdr:cNvPr id="24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56" y="6486979"/>
          <a:ext cx="267154" cy="167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53328</xdr:colOff>
      <xdr:row>29</xdr:row>
      <xdr:rowOff>18143</xdr:rowOff>
    </xdr:from>
    <xdr:to>
      <xdr:col>0</xdr:col>
      <xdr:colOff>319768</xdr:colOff>
      <xdr:row>29</xdr:row>
      <xdr:rowOff>204107</xdr:rowOff>
    </xdr:to>
    <xdr:pic>
      <xdr:nvPicPr>
        <xdr:cNvPr id="2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28" y="6672943"/>
          <a:ext cx="266440" cy="173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49534</xdr:colOff>
      <xdr:row>30</xdr:row>
      <xdr:rowOff>22679</xdr:rowOff>
    </xdr:from>
    <xdr:to>
      <xdr:col>0</xdr:col>
      <xdr:colOff>283482</xdr:colOff>
      <xdr:row>30</xdr:row>
      <xdr:rowOff>185965</xdr:rowOff>
    </xdr:to>
    <xdr:pic>
      <xdr:nvPicPr>
        <xdr:cNvPr id="26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4" y="6867979"/>
          <a:ext cx="233948" cy="163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36285</xdr:colOff>
      <xdr:row>31</xdr:row>
      <xdr:rowOff>18144</xdr:rowOff>
    </xdr:from>
    <xdr:to>
      <xdr:col>0</xdr:col>
      <xdr:colOff>285296</xdr:colOff>
      <xdr:row>31</xdr:row>
      <xdr:rowOff>174118</xdr:rowOff>
    </xdr:to>
    <xdr:pic>
      <xdr:nvPicPr>
        <xdr:cNvPr id="2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85" y="7053944"/>
          <a:ext cx="249011" cy="155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57255</xdr:colOff>
      <xdr:row>32</xdr:row>
      <xdr:rowOff>9071</xdr:rowOff>
    </xdr:from>
    <xdr:to>
      <xdr:col>0</xdr:col>
      <xdr:colOff>310697</xdr:colOff>
      <xdr:row>32</xdr:row>
      <xdr:rowOff>185963</xdr:rowOff>
    </xdr:to>
    <xdr:pic>
      <xdr:nvPicPr>
        <xdr:cNvPr id="28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55" y="7235371"/>
          <a:ext cx="253442" cy="1768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58964</xdr:colOff>
      <xdr:row>33</xdr:row>
      <xdr:rowOff>22679</xdr:rowOff>
    </xdr:from>
    <xdr:to>
      <xdr:col>0</xdr:col>
      <xdr:colOff>278946</xdr:colOff>
      <xdr:row>33</xdr:row>
      <xdr:rowOff>176217</xdr:rowOff>
    </xdr:to>
    <xdr:pic>
      <xdr:nvPicPr>
        <xdr:cNvPr id="2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64" y="7439479"/>
          <a:ext cx="219982" cy="153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45357</xdr:colOff>
      <xdr:row>34</xdr:row>
      <xdr:rowOff>8444</xdr:rowOff>
    </xdr:from>
    <xdr:to>
      <xdr:col>0</xdr:col>
      <xdr:colOff>346528</xdr:colOff>
      <xdr:row>34</xdr:row>
      <xdr:rowOff>194128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57" y="7615744"/>
          <a:ext cx="301171" cy="1856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31890</xdr:colOff>
      <xdr:row>36</xdr:row>
      <xdr:rowOff>16119</xdr:rowOff>
    </xdr:from>
    <xdr:to>
      <xdr:col>0</xdr:col>
      <xdr:colOff>355740</xdr:colOff>
      <xdr:row>36</xdr:row>
      <xdr:rowOff>187569</xdr:rowOff>
    </xdr:to>
    <xdr:pic>
      <xdr:nvPicPr>
        <xdr:cNvPr id="31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90" y="8004419"/>
          <a:ext cx="3238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63499</xdr:colOff>
      <xdr:row>35</xdr:row>
      <xdr:rowOff>16783</xdr:rowOff>
    </xdr:from>
    <xdr:to>
      <xdr:col>0</xdr:col>
      <xdr:colOff>348342</xdr:colOff>
      <xdr:row>35</xdr:row>
      <xdr:rowOff>180706</xdr:rowOff>
    </xdr:to>
    <xdr:pic>
      <xdr:nvPicPr>
        <xdr:cNvPr id="32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99" y="7814583"/>
          <a:ext cx="284843" cy="163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50800</xdr:colOff>
      <xdr:row>49</xdr:row>
      <xdr:rowOff>12700</xdr:rowOff>
    </xdr:from>
    <xdr:to>
      <xdr:col>0</xdr:col>
      <xdr:colOff>393700</xdr:colOff>
      <xdr:row>49</xdr:row>
      <xdr:rowOff>193675</xdr:rowOff>
    </xdr:to>
    <xdr:pic>
      <xdr:nvPicPr>
        <xdr:cNvPr id="33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0477500"/>
          <a:ext cx="342900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97367</xdr:colOff>
      <xdr:row>41</xdr:row>
      <xdr:rowOff>9678</xdr:rowOff>
    </xdr:from>
    <xdr:to>
      <xdr:col>0</xdr:col>
      <xdr:colOff>351367</xdr:colOff>
      <xdr:row>41</xdr:row>
      <xdr:rowOff>176592</xdr:rowOff>
    </xdr:to>
    <xdr:pic>
      <xdr:nvPicPr>
        <xdr:cNvPr id="34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67" y="8950478"/>
          <a:ext cx="254000" cy="166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101600</xdr:colOff>
      <xdr:row>42</xdr:row>
      <xdr:rowOff>12701</xdr:rowOff>
    </xdr:from>
    <xdr:to>
      <xdr:col>0</xdr:col>
      <xdr:colOff>376767</xdr:colOff>
      <xdr:row>42</xdr:row>
      <xdr:rowOff>174979</xdr:rowOff>
    </xdr:to>
    <xdr:pic>
      <xdr:nvPicPr>
        <xdr:cNvPr id="35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9144001"/>
          <a:ext cx="275167" cy="1622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88900</xdr:colOff>
      <xdr:row>43</xdr:row>
      <xdr:rowOff>16933</xdr:rowOff>
    </xdr:from>
    <xdr:to>
      <xdr:col>0</xdr:col>
      <xdr:colOff>372533</xdr:colOff>
      <xdr:row>43</xdr:row>
      <xdr:rowOff>181142</xdr:rowOff>
    </xdr:to>
    <xdr:pic>
      <xdr:nvPicPr>
        <xdr:cNvPr id="36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" y="9338733"/>
          <a:ext cx="283633" cy="1642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80434</xdr:colOff>
      <xdr:row>50</xdr:row>
      <xdr:rowOff>4234</xdr:rowOff>
    </xdr:from>
    <xdr:to>
      <xdr:col>0</xdr:col>
      <xdr:colOff>423334</xdr:colOff>
      <xdr:row>50</xdr:row>
      <xdr:rowOff>185209</xdr:rowOff>
    </xdr:to>
    <xdr:pic>
      <xdr:nvPicPr>
        <xdr:cNvPr id="37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34" y="10659534"/>
          <a:ext cx="342900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46567</xdr:colOff>
      <xdr:row>51</xdr:row>
      <xdr:rowOff>21167</xdr:rowOff>
    </xdr:from>
    <xdr:to>
      <xdr:col>0</xdr:col>
      <xdr:colOff>379942</xdr:colOff>
      <xdr:row>51</xdr:row>
      <xdr:rowOff>173567</xdr:rowOff>
    </xdr:to>
    <xdr:pic>
      <xdr:nvPicPr>
        <xdr:cNvPr id="38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67" y="10866967"/>
          <a:ext cx="3333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80433</xdr:colOff>
      <xdr:row>45</xdr:row>
      <xdr:rowOff>1</xdr:rowOff>
    </xdr:from>
    <xdr:to>
      <xdr:col>0</xdr:col>
      <xdr:colOff>389466</xdr:colOff>
      <xdr:row>45</xdr:row>
      <xdr:rowOff>178915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33" y="9702801"/>
          <a:ext cx="309033" cy="178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88900</xdr:colOff>
      <xdr:row>46</xdr:row>
      <xdr:rowOff>10583</xdr:rowOff>
    </xdr:from>
    <xdr:to>
      <xdr:col>0</xdr:col>
      <xdr:colOff>338666</xdr:colOff>
      <xdr:row>46</xdr:row>
      <xdr:rowOff>184262</xdr:rowOff>
    </xdr:to>
    <xdr:pic>
      <xdr:nvPicPr>
        <xdr:cNvPr id="40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" y="9903883"/>
          <a:ext cx="249766" cy="17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69547</xdr:colOff>
      <xdr:row>48</xdr:row>
      <xdr:rowOff>4234</xdr:rowOff>
    </xdr:from>
    <xdr:to>
      <xdr:col>0</xdr:col>
      <xdr:colOff>334433</xdr:colOff>
      <xdr:row>48</xdr:row>
      <xdr:rowOff>192919</xdr:rowOff>
    </xdr:to>
    <xdr:pic>
      <xdr:nvPicPr>
        <xdr:cNvPr id="41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47" y="10278534"/>
          <a:ext cx="264886" cy="188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74083</xdr:colOff>
      <xdr:row>47</xdr:row>
      <xdr:rowOff>14816</xdr:rowOff>
    </xdr:from>
    <xdr:to>
      <xdr:col>0</xdr:col>
      <xdr:colOff>393700</xdr:colOff>
      <xdr:row>47</xdr:row>
      <xdr:rowOff>186266</xdr:rowOff>
    </xdr:to>
    <xdr:pic>
      <xdr:nvPicPr>
        <xdr:cNvPr id="42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3" y="10098616"/>
          <a:ext cx="319617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84666</xdr:colOff>
      <xdr:row>44</xdr:row>
      <xdr:rowOff>25401</xdr:rowOff>
    </xdr:from>
    <xdr:to>
      <xdr:col>0</xdr:col>
      <xdr:colOff>385233</xdr:colOff>
      <xdr:row>44</xdr:row>
      <xdr:rowOff>187971</xdr:rowOff>
    </xdr:to>
    <xdr:pic>
      <xdr:nvPicPr>
        <xdr:cNvPr id="43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6" y="9537701"/>
          <a:ext cx="300567" cy="1625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63501</xdr:colOff>
      <xdr:row>57</xdr:row>
      <xdr:rowOff>0</xdr:rowOff>
    </xdr:from>
    <xdr:to>
      <xdr:col>0</xdr:col>
      <xdr:colOff>312421</xdr:colOff>
      <xdr:row>57</xdr:row>
      <xdr:rowOff>173059</xdr:rowOff>
    </xdr:to>
    <xdr:pic>
      <xdr:nvPicPr>
        <xdr:cNvPr id="44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1" y="11988800"/>
          <a:ext cx="248920" cy="173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57150</xdr:colOff>
      <xdr:row>58</xdr:row>
      <xdr:rowOff>6350</xdr:rowOff>
    </xdr:from>
    <xdr:to>
      <xdr:col>0</xdr:col>
      <xdr:colOff>321310</xdr:colOff>
      <xdr:row>58</xdr:row>
      <xdr:rowOff>187636</xdr:rowOff>
    </xdr:to>
    <xdr:pic>
      <xdr:nvPicPr>
        <xdr:cNvPr id="45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185650"/>
          <a:ext cx="264160" cy="181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59</xdr:row>
      <xdr:rowOff>26289</xdr:rowOff>
    </xdr:from>
    <xdr:to>
      <xdr:col>0</xdr:col>
      <xdr:colOff>289561</xdr:colOff>
      <xdr:row>59</xdr:row>
      <xdr:rowOff>174625</xdr:rowOff>
    </xdr:to>
    <xdr:pic>
      <xdr:nvPicPr>
        <xdr:cNvPr id="4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396089"/>
          <a:ext cx="213360" cy="148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50801</xdr:colOff>
      <xdr:row>60</xdr:row>
      <xdr:rowOff>0</xdr:rowOff>
    </xdr:from>
    <xdr:to>
      <xdr:col>0</xdr:col>
      <xdr:colOff>314961</xdr:colOff>
      <xdr:row>60</xdr:row>
      <xdr:rowOff>161012</xdr:rowOff>
    </xdr:to>
    <xdr:pic>
      <xdr:nvPicPr>
        <xdr:cNvPr id="47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1" y="12560300"/>
          <a:ext cx="264160" cy="161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3811</xdr:colOff>
      <xdr:row>66</xdr:row>
      <xdr:rowOff>11430</xdr:rowOff>
    </xdr:from>
    <xdr:to>
      <xdr:col>0</xdr:col>
      <xdr:colOff>304801</xdr:colOff>
      <xdr:row>66</xdr:row>
      <xdr:rowOff>183424</xdr:rowOff>
    </xdr:to>
    <xdr:pic>
      <xdr:nvPicPr>
        <xdr:cNvPr id="48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1" y="13714730"/>
          <a:ext cx="300990" cy="17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21167</xdr:colOff>
      <xdr:row>67</xdr:row>
      <xdr:rowOff>10160</xdr:rowOff>
    </xdr:from>
    <xdr:to>
      <xdr:col>0</xdr:col>
      <xdr:colOff>345017</xdr:colOff>
      <xdr:row>67</xdr:row>
      <xdr:rowOff>181610</xdr:rowOff>
    </xdr:to>
    <xdr:pic>
      <xdr:nvPicPr>
        <xdr:cNvPr id="49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7" y="13903960"/>
          <a:ext cx="3238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35560</xdr:colOff>
      <xdr:row>68</xdr:row>
      <xdr:rowOff>23066</xdr:rowOff>
    </xdr:from>
    <xdr:to>
      <xdr:col>0</xdr:col>
      <xdr:colOff>320675</xdr:colOff>
      <xdr:row>68</xdr:row>
      <xdr:rowOff>196850</xdr:rowOff>
    </xdr:to>
    <xdr:pic>
      <xdr:nvPicPr>
        <xdr:cNvPr id="5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" y="14107366"/>
          <a:ext cx="285115" cy="161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15240</xdr:colOff>
      <xdr:row>72</xdr:row>
      <xdr:rowOff>10160</xdr:rowOff>
    </xdr:from>
    <xdr:to>
      <xdr:col>0</xdr:col>
      <xdr:colOff>339090</xdr:colOff>
      <xdr:row>72</xdr:row>
      <xdr:rowOff>181610</xdr:rowOff>
    </xdr:to>
    <xdr:pic>
      <xdr:nvPicPr>
        <xdr:cNvPr id="51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4856460"/>
          <a:ext cx="3238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3387</xdr:colOff>
      <xdr:row>73</xdr:row>
      <xdr:rowOff>7620</xdr:rowOff>
    </xdr:from>
    <xdr:to>
      <xdr:col>0</xdr:col>
      <xdr:colOff>364067</xdr:colOff>
      <xdr:row>73</xdr:row>
      <xdr:rowOff>176058</xdr:rowOff>
    </xdr:to>
    <xdr:pic>
      <xdr:nvPicPr>
        <xdr:cNvPr id="52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7" y="15044420"/>
          <a:ext cx="360680" cy="168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61</xdr:row>
      <xdr:rowOff>6350</xdr:rowOff>
    </xdr:from>
    <xdr:to>
      <xdr:col>0</xdr:col>
      <xdr:colOff>313691</xdr:colOff>
      <xdr:row>61</xdr:row>
      <xdr:rowOff>190185</xdr:rowOff>
    </xdr:to>
    <xdr:pic>
      <xdr:nvPicPr>
        <xdr:cNvPr id="53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2757150"/>
          <a:ext cx="294640" cy="183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25399</xdr:colOff>
      <xdr:row>62</xdr:row>
      <xdr:rowOff>1</xdr:rowOff>
    </xdr:from>
    <xdr:to>
      <xdr:col>0</xdr:col>
      <xdr:colOff>325965</xdr:colOff>
      <xdr:row>62</xdr:row>
      <xdr:rowOff>187534</xdr:rowOff>
    </xdr:to>
    <xdr:pic>
      <xdr:nvPicPr>
        <xdr:cNvPr id="54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99" y="12941301"/>
          <a:ext cx="300566" cy="1875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819815</xdr:colOff>
      <xdr:row>63</xdr:row>
      <xdr:rowOff>24794</xdr:rowOff>
    </xdr:from>
    <xdr:to>
      <xdr:col>0</xdr:col>
      <xdr:colOff>350605</xdr:colOff>
      <xdr:row>63</xdr:row>
      <xdr:rowOff>182033</xdr:rowOff>
    </xdr:to>
    <xdr:pic>
      <xdr:nvPicPr>
        <xdr:cNvPr id="55" name="Picture 5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7342"/>
        <a:stretch/>
      </xdr:blipFill>
      <xdr:spPr bwMode="auto">
        <a:xfrm>
          <a:off x="819815" y="13156594"/>
          <a:ext cx="0" cy="1572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1270</xdr:colOff>
      <xdr:row>68</xdr:row>
      <xdr:rowOff>194310</xdr:rowOff>
    </xdr:from>
    <xdr:to>
      <xdr:col>0</xdr:col>
      <xdr:colOff>274320</xdr:colOff>
      <xdr:row>69</xdr:row>
      <xdr:rowOff>194310</xdr:rowOff>
    </xdr:to>
    <xdr:pic>
      <xdr:nvPicPr>
        <xdr:cNvPr id="5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" y="14278610"/>
          <a:ext cx="27305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10160</xdr:colOff>
      <xdr:row>64</xdr:row>
      <xdr:rowOff>2183</xdr:rowOff>
    </xdr:from>
    <xdr:to>
      <xdr:col>0</xdr:col>
      <xdr:colOff>307975</xdr:colOff>
      <xdr:row>64</xdr:row>
      <xdr:rowOff>196850</xdr:rowOff>
    </xdr:to>
    <xdr:pic>
      <xdr:nvPicPr>
        <xdr:cNvPr id="5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13324483"/>
          <a:ext cx="297815" cy="1819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16933</xdr:colOff>
      <xdr:row>70</xdr:row>
      <xdr:rowOff>21166</xdr:rowOff>
    </xdr:from>
    <xdr:to>
      <xdr:col>0</xdr:col>
      <xdr:colOff>330201</xdr:colOff>
      <xdr:row>70</xdr:row>
      <xdr:rowOff>190499</xdr:rowOff>
    </xdr:to>
    <xdr:pic>
      <xdr:nvPicPr>
        <xdr:cNvPr id="58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33" y="14486466"/>
          <a:ext cx="313268" cy="169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16934</xdr:colOff>
      <xdr:row>71</xdr:row>
      <xdr:rowOff>17119</xdr:rowOff>
    </xdr:from>
    <xdr:to>
      <xdr:col>0</xdr:col>
      <xdr:colOff>359834</xdr:colOff>
      <xdr:row>71</xdr:row>
      <xdr:rowOff>173567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34" y="14672919"/>
          <a:ext cx="342900" cy="156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65</xdr:row>
      <xdr:rowOff>2540</xdr:rowOff>
    </xdr:from>
    <xdr:to>
      <xdr:col>1</xdr:col>
      <xdr:colOff>0</xdr:colOff>
      <xdr:row>65</xdr:row>
      <xdr:rowOff>196145</xdr:rowOff>
    </xdr:to>
    <xdr:pic>
      <xdr:nvPicPr>
        <xdr:cNvPr id="6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3515340"/>
          <a:ext cx="0" cy="193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29696</xdr:colOff>
      <xdr:row>65</xdr:row>
      <xdr:rowOff>12700</xdr:rowOff>
    </xdr:from>
    <xdr:to>
      <xdr:col>0</xdr:col>
      <xdr:colOff>330199</xdr:colOff>
      <xdr:row>65</xdr:row>
      <xdr:rowOff>198081</xdr:rowOff>
    </xdr:to>
    <xdr:pic>
      <xdr:nvPicPr>
        <xdr:cNvPr id="6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96" y="13525500"/>
          <a:ext cx="300503" cy="1726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29029</xdr:colOff>
      <xdr:row>63</xdr:row>
      <xdr:rowOff>16932</xdr:rowOff>
    </xdr:from>
    <xdr:to>
      <xdr:col>0</xdr:col>
      <xdr:colOff>323851</xdr:colOff>
      <xdr:row>63</xdr:row>
      <xdr:rowOff>188911</xdr:rowOff>
    </xdr:to>
    <xdr:pic>
      <xdr:nvPicPr>
        <xdr:cNvPr id="62" name="Picture 6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8203"/>
        <a:stretch/>
      </xdr:blipFill>
      <xdr:spPr bwMode="auto">
        <a:xfrm>
          <a:off x="29029" y="13148732"/>
          <a:ext cx="294822" cy="17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78</xdr:row>
      <xdr:rowOff>25400</xdr:rowOff>
    </xdr:from>
    <xdr:to>
      <xdr:col>0</xdr:col>
      <xdr:colOff>276225</xdr:colOff>
      <xdr:row>78</xdr:row>
      <xdr:rowOff>196850</xdr:rowOff>
    </xdr:to>
    <xdr:pic>
      <xdr:nvPicPr>
        <xdr:cNvPr id="63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14700"/>
          <a:ext cx="276225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77</xdr:row>
      <xdr:rowOff>15240</xdr:rowOff>
    </xdr:from>
    <xdr:to>
      <xdr:col>0</xdr:col>
      <xdr:colOff>333375</xdr:colOff>
      <xdr:row>77</xdr:row>
      <xdr:rowOff>167640</xdr:rowOff>
    </xdr:to>
    <xdr:pic>
      <xdr:nvPicPr>
        <xdr:cNvPr id="64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14040"/>
          <a:ext cx="3333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79</xdr:row>
      <xdr:rowOff>15240</xdr:rowOff>
    </xdr:from>
    <xdr:to>
      <xdr:col>0</xdr:col>
      <xdr:colOff>323850</xdr:colOff>
      <xdr:row>79</xdr:row>
      <xdr:rowOff>186690</xdr:rowOff>
    </xdr:to>
    <xdr:pic>
      <xdr:nvPicPr>
        <xdr:cNvPr id="65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5040"/>
          <a:ext cx="3238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80</xdr:row>
      <xdr:rowOff>15240</xdr:rowOff>
    </xdr:from>
    <xdr:to>
      <xdr:col>0</xdr:col>
      <xdr:colOff>342900</xdr:colOff>
      <xdr:row>80</xdr:row>
      <xdr:rowOff>196215</xdr:rowOff>
    </xdr:to>
    <xdr:pic>
      <xdr:nvPicPr>
        <xdr:cNvPr id="66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85540"/>
          <a:ext cx="342900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81</xdr:row>
      <xdr:rowOff>10160</xdr:rowOff>
    </xdr:from>
    <xdr:to>
      <xdr:col>0</xdr:col>
      <xdr:colOff>323850</xdr:colOff>
      <xdr:row>81</xdr:row>
      <xdr:rowOff>181610</xdr:rowOff>
    </xdr:to>
    <xdr:pic>
      <xdr:nvPicPr>
        <xdr:cNvPr id="67" name="Picture 35858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70960"/>
          <a:ext cx="3238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82</xdr:row>
      <xdr:rowOff>20320</xdr:rowOff>
    </xdr:from>
    <xdr:to>
      <xdr:col>0</xdr:col>
      <xdr:colOff>342900</xdr:colOff>
      <xdr:row>82</xdr:row>
      <xdr:rowOff>201295</xdr:rowOff>
    </xdr:to>
    <xdr:pic>
      <xdr:nvPicPr>
        <xdr:cNvPr id="68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71620"/>
          <a:ext cx="342900" cy="168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83</xdr:row>
      <xdr:rowOff>25400</xdr:rowOff>
    </xdr:from>
    <xdr:to>
      <xdr:col>0</xdr:col>
      <xdr:colOff>333375</xdr:colOff>
      <xdr:row>83</xdr:row>
      <xdr:rowOff>177800</xdr:rowOff>
    </xdr:to>
    <xdr:pic>
      <xdr:nvPicPr>
        <xdr:cNvPr id="69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67200"/>
          <a:ext cx="3333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84</xdr:row>
      <xdr:rowOff>30480</xdr:rowOff>
    </xdr:from>
    <xdr:to>
      <xdr:col>0</xdr:col>
      <xdr:colOff>352425</xdr:colOff>
      <xdr:row>84</xdr:row>
      <xdr:rowOff>173355</xdr:rowOff>
    </xdr:to>
    <xdr:pic>
      <xdr:nvPicPr>
        <xdr:cNvPr id="7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62780"/>
          <a:ext cx="35242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85</xdr:row>
      <xdr:rowOff>25400</xdr:rowOff>
    </xdr:from>
    <xdr:to>
      <xdr:col>0</xdr:col>
      <xdr:colOff>333375</xdr:colOff>
      <xdr:row>85</xdr:row>
      <xdr:rowOff>177800</xdr:rowOff>
    </xdr:to>
    <xdr:pic>
      <xdr:nvPicPr>
        <xdr:cNvPr id="71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48200"/>
          <a:ext cx="3333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86</xdr:row>
      <xdr:rowOff>20320</xdr:rowOff>
    </xdr:from>
    <xdr:to>
      <xdr:col>0</xdr:col>
      <xdr:colOff>333375</xdr:colOff>
      <xdr:row>86</xdr:row>
      <xdr:rowOff>172720</xdr:rowOff>
    </xdr:to>
    <xdr:pic>
      <xdr:nvPicPr>
        <xdr:cNvPr id="72" name="Picture 35855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33620"/>
          <a:ext cx="3333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87</xdr:row>
      <xdr:rowOff>20320</xdr:rowOff>
    </xdr:from>
    <xdr:to>
      <xdr:col>0</xdr:col>
      <xdr:colOff>342900</xdr:colOff>
      <xdr:row>87</xdr:row>
      <xdr:rowOff>201295</xdr:rowOff>
    </xdr:to>
    <xdr:pic>
      <xdr:nvPicPr>
        <xdr:cNvPr id="73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24120"/>
          <a:ext cx="342900" cy="168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88</xdr:row>
      <xdr:rowOff>20320</xdr:rowOff>
    </xdr:from>
    <xdr:to>
      <xdr:col>0</xdr:col>
      <xdr:colOff>381000</xdr:colOff>
      <xdr:row>88</xdr:row>
      <xdr:rowOff>172720</xdr:rowOff>
    </xdr:to>
    <xdr:pic>
      <xdr:nvPicPr>
        <xdr:cNvPr id="74" name="Picture 35844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14620"/>
          <a:ext cx="3810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89</xdr:row>
      <xdr:rowOff>30480</xdr:rowOff>
    </xdr:from>
    <xdr:to>
      <xdr:col>0</xdr:col>
      <xdr:colOff>333375</xdr:colOff>
      <xdr:row>89</xdr:row>
      <xdr:rowOff>182880</xdr:rowOff>
    </xdr:to>
    <xdr:pic>
      <xdr:nvPicPr>
        <xdr:cNvPr id="75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115280"/>
          <a:ext cx="3333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16933</xdr:colOff>
      <xdr:row>93</xdr:row>
      <xdr:rowOff>21166</xdr:rowOff>
    </xdr:from>
    <xdr:to>
      <xdr:col>0</xdr:col>
      <xdr:colOff>302683</xdr:colOff>
      <xdr:row>93</xdr:row>
      <xdr:rowOff>173566</xdr:rowOff>
    </xdr:to>
    <xdr:pic>
      <xdr:nvPicPr>
        <xdr:cNvPr id="76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33" y="18867966"/>
          <a:ext cx="2857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94</xdr:row>
      <xdr:rowOff>21165</xdr:rowOff>
    </xdr:from>
    <xdr:to>
      <xdr:col>0</xdr:col>
      <xdr:colOff>333375</xdr:colOff>
      <xdr:row>94</xdr:row>
      <xdr:rowOff>173565</xdr:rowOff>
    </xdr:to>
    <xdr:pic>
      <xdr:nvPicPr>
        <xdr:cNvPr id="77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8465"/>
          <a:ext cx="3333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95</xdr:row>
      <xdr:rowOff>21165</xdr:rowOff>
    </xdr:from>
    <xdr:to>
      <xdr:col>0</xdr:col>
      <xdr:colOff>333375</xdr:colOff>
      <xdr:row>95</xdr:row>
      <xdr:rowOff>173565</xdr:rowOff>
    </xdr:to>
    <xdr:pic>
      <xdr:nvPicPr>
        <xdr:cNvPr id="78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8965"/>
          <a:ext cx="3333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96</xdr:row>
      <xdr:rowOff>25398</xdr:rowOff>
    </xdr:from>
    <xdr:to>
      <xdr:col>0</xdr:col>
      <xdr:colOff>333375</xdr:colOff>
      <xdr:row>96</xdr:row>
      <xdr:rowOff>177798</xdr:rowOff>
    </xdr:to>
    <xdr:pic>
      <xdr:nvPicPr>
        <xdr:cNvPr id="7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43698"/>
          <a:ext cx="3333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97</xdr:row>
      <xdr:rowOff>21165</xdr:rowOff>
    </xdr:from>
    <xdr:to>
      <xdr:col>0</xdr:col>
      <xdr:colOff>333375</xdr:colOff>
      <xdr:row>97</xdr:row>
      <xdr:rowOff>173565</xdr:rowOff>
    </xdr:to>
    <xdr:pic>
      <xdr:nvPicPr>
        <xdr:cNvPr id="8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29965"/>
          <a:ext cx="3333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98</xdr:row>
      <xdr:rowOff>16932</xdr:rowOff>
    </xdr:from>
    <xdr:to>
      <xdr:col>0</xdr:col>
      <xdr:colOff>323850</xdr:colOff>
      <xdr:row>98</xdr:row>
      <xdr:rowOff>188382</xdr:rowOff>
    </xdr:to>
    <xdr:pic>
      <xdr:nvPicPr>
        <xdr:cNvPr id="81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16232"/>
          <a:ext cx="3238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99</xdr:row>
      <xdr:rowOff>21165</xdr:rowOff>
    </xdr:from>
    <xdr:to>
      <xdr:col>0</xdr:col>
      <xdr:colOff>352425</xdr:colOff>
      <xdr:row>99</xdr:row>
      <xdr:rowOff>164040</xdr:rowOff>
    </xdr:to>
    <xdr:pic>
      <xdr:nvPicPr>
        <xdr:cNvPr id="8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10965"/>
          <a:ext cx="35242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100</xdr:row>
      <xdr:rowOff>16932</xdr:rowOff>
    </xdr:from>
    <xdr:to>
      <xdr:col>0</xdr:col>
      <xdr:colOff>323850</xdr:colOff>
      <xdr:row>100</xdr:row>
      <xdr:rowOff>188382</xdr:rowOff>
    </xdr:to>
    <xdr:pic>
      <xdr:nvPicPr>
        <xdr:cNvPr id="83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97232"/>
          <a:ext cx="3238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101</xdr:row>
      <xdr:rowOff>25398</xdr:rowOff>
    </xdr:from>
    <xdr:to>
      <xdr:col>0</xdr:col>
      <xdr:colOff>314325</xdr:colOff>
      <xdr:row>101</xdr:row>
      <xdr:rowOff>168273</xdr:rowOff>
    </xdr:to>
    <xdr:pic>
      <xdr:nvPicPr>
        <xdr:cNvPr id="84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96198"/>
          <a:ext cx="31432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102</xdr:row>
      <xdr:rowOff>12699</xdr:rowOff>
    </xdr:from>
    <xdr:to>
      <xdr:col>0</xdr:col>
      <xdr:colOff>361950</xdr:colOff>
      <xdr:row>102</xdr:row>
      <xdr:rowOff>184149</xdr:rowOff>
    </xdr:to>
    <xdr:pic>
      <xdr:nvPicPr>
        <xdr:cNvPr id="85" name="Picture 31744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3999"/>
          <a:ext cx="3619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50796</xdr:colOff>
      <xdr:row>103</xdr:row>
      <xdr:rowOff>9807</xdr:rowOff>
    </xdr:from>
    <xdr:to>
      <xdr:col>0</xdr:col>
      <xdr:colOff>334429</xdr:colOff>
      <xdr:row>103</xdr:row>
      <xdr:rowOff>189441</xdr:rowOff>
    </xdr:to>
    <xdr:pic>
      <xdr:nvPicPr>
        <xdr:cNvPr id="86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96" y="20761607"/>
          <a:ext cx="283633" cy="1796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104</xdr:row>
      <xdr:rowOff>29631</xdr:rowOff>
    </xdr:from>
    <xdr:to>
      <xdr:col>0</xdr:col>
      <xdr:colOff>381000</xdr:colOff>
      <xdr:row>104</xdr:row>
      <xdr:rowOff>182031</xdr:rowOff>
    </xdr:to>
    <xdr:pic>
      <xdr:nvPicPr>
        <xdr:cNvPr id="87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71931"/>
          <a:ext cx="3810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109</xdr:row>
      <xdr:rowOff>31750</xdr:rowOff>
    </xdr:from>
    <xdr:to>
      <xdr:col>0</xdr:col>
      <xdr:colOff>285750</xdr:colOff>
      <xdr:row>109</xdr:row>
      <xdr:rowOff>184150</xdr:rowOff>
    </xdr:to>
    <xdr:pic>
      <xdr:nvPicPr>
        <xdr:cNvPr id="88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26550"/>
          <a:ext cx="2857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110</xdr:row>
      <xdr:rowOff>31750</xdr:rowOff>
    </xdr:from>
    <xdr:to>
      <xdr:col>0</xdr:col>
      <xdr:colOff>361950</xdr:colOff>
      <xdr:row>110</xdr:row>
      <xdr:rowOff>184150</xdr:rowOff>
    </xdr:to>
    <xdr:pic>
      <xdr:nvPicPr>
        <xdr:cNvPr id="89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117050"/>
          <a:ext cx="3619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111</xdr:row>
      <xdr:rowOff>19050</xdr:rowOff>
    </xdr:from>
    <xdr:to>
      <xdr:col>0</xdr:col>
      <xdr:colOff>361950</xdr:colOff>
      <xdr:row>111</xdr:row>
      <xdr:rowOff>200025</xdr:rowOff>
    </xdr:to>
    <xdr:pic>
      <xdr:nvPicPr>
        <xdr:cNvPr id="90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94850"/>
          <a:ext cx="361950" cy="168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112</xdr:row>
      <xdr:rowOff>19050</xdr:rowOff>
    </xdr:from>
    <xdr:to>
      <xdr:col>0</xdr:col>
      <xdr:colOff>333375</xdr:colOff>
      <xdr:row>112</xdr:row>
      <xdr:rowOff>190500</xdr:rowOff>
    </xdr:to>
    <xdr:pic>
      <xdr:nvPicPr>
        <xdr:cNvPr id="91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85350"/>
          <a:ext cx="33337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113</xdr:row>
      <xdr:rowOff>12700</xdr:rowOff>
    </xdr:from>
    <xdr:to>
      <xdr:col>0</xdr:col>
      <xdr:colOff>276225</xdr:colOff>
      <xdr:row>113</xdr:row>
      <xdr:rowOff>184150</xdr:rowOff>
    </xdr:to>
    <xdr:pic>
      <xdr:nvPicPr>
        <xdr:cNvPr id="92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69500"/>
          <a:ext cx="27622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3"/>
  <sheetViews>
    <sheetView tabSelected="1" workbookViewId="0">
      <selection activeCell="K9" sqref="K9"/>
    </sheetView>
  </sheetViews>
  <sheetFormatPr defaultColWidth="10.875" defaultRowHeight="15" x14ac:dyDescent="0.2"/>
  <cols>
    <col min="1" max="1" width="10.875" style="1"/>
    <col min="2" max="2" width="7.875" style="1" customWidth="1"/>
    <col min="3" max="3" width="7.125" style="2" customWidth="1"/>
    <col min="4" max="4" width="9.5" style="2" customWidth="1"/>
    <col min="5" max="5" width="10.875" style="2"/>
    <col min="6" max="6" width="10.125" style="2" customWidth="1"/>
    <col min="7" max="7" width="8.125" style="2" customWidth="1"/>
    <col min="8" max="8" width="7.5" style="2" customWidth="1"/>
    <col min="9" max="9" width="10.875" style="12"/>
    <col min="10" max="10" width="10.875" style="1"/>
    <col min="11" max="16384" width="10.875" style="2"/>
  </cols>
  <sheetData>
    <row r="1" spans="1:11" ht="18" x14ac:dyDescent="0.25">
      <c r="A1" s="24" t="s">
        <v>43</v>
      </c>
      <c r="B1" s="25"/>
      <c r="C1" s="25"/>
      <c r="D1" s="25"/>
      <c r="E1" s="25"/>
      <c r="F1" s="25"/>
      <c r="G1" s="25"/>
      <c r="H1" s="26"/>
      <c r="I1" s="1"/>
    </row>
    <row r="2" spans="1:11" ht="102.75" customHeight="1" x14ac:dyDescent="0.2">
      <c r="C2" s="3" t="s">
        <v>0</v>
      </c>
      <c r="D2" s="3" t="s">
        <v>1</v>
      </c>
      <c r="E2" s="4" t="s">
        <v>2</v>
      </c>
      <c r="F2" s="3" t="s">
        <v>3</v>
      </c>
      <c r="G2" s="4" t="s">
        <v>4</v>
      </c>
      <c r="H2" s="3" t="s">
        <v>5</v>
      </c>
      <c r="I2" s="27" t="s">
        <v>6</v>
      </c>
      <c r="J2" s="27"/>
      <c r="K2" s="27"/>
    </row>
    <row r="3" spans="1:11" x14ac:dyDescent="0.2">
      <c r="A3" s="5" t="s">
        <v>7</v>
      </c>
      <c r="B3" s="6" t="s">
        <v>8</v>
      </c>
      <c r="C3" s="7" t="s">
        <v>9</v>
      </c>
      <c r="D3" s="7" t="s">
        <v>10</v>
      </c>
      <c r="E3" s="8" t="s">
        <v>11</v>
      </c>
      <c r="F3" s="7" t="s">
        <v>12</v>
      </c>
      <c r="G3" s="7" t="s">
        <v>13</v>
      </c>
      <c r="H3" s="7" t="s">
        <v>14</v>
      </c>
      <c r="I3" s="9" t="s">
        <v>7</v>
      </c>
      <c r="J3" s="10" t="s">
        <v>8</v>
      </c>
    </row>
    <row r="4" spans="1:11" x14ac:dyDescent="0.2">
      <c r="B4" s="11">
        <v>8.9600000000000009</v>
      </c>
      <c r="C4" s="2">
        <v>2</v>
      </c>
      <c r="D4" s="2" t="s">
        <v>15</v>
      </c>
      <c r="E4" s="2">
        <v>1</v>
      </c>
      <c r="F4" s="2">
        <v>0</v>
      </c>
      <c r="I4" s="12" t="s">
        <v>16</v>
      </c>
      <c r="J4" s="13">
        <f>0</f>
        <v>0</v>
      </c>
    </row>
    <row r="5" spans="1:11" x14ac:dyDescent="0.2">
      <c r="B5" s="11">
        <v>7.51</v>
      </c>
      <c r="C5" s="2">
        <v>2</v>
      </c>
      <c r="D5" s="2" t="s">
        <v>15</v>
      </c>
      <c r="E5" s="2">
        <v>2</v>
      </c>
      <c r="F5" s="2">
        <v>0</v>
      </c>
      <c r="I5" s="12" t="s">
        <v>17</v>
      </c>
      <c r="J5" s="13">
        <f>SUM(B4:B5)+B7+B8</f>
        <v>20.83</v>
      </c>
    </row>
    <row r="6" spans="1:11" x14ac:dyDescent="0.2">
      <c r="B6" s="11">
        <v>4.55</v>
      </c>
      <c r="C6" s="2">
        <v>2</v>
      </c>
      <c r="D6" s="2" t="s">
        <v>15</v>
      </c>
      <c r="E6" s="2">
        <v>0</v>
      </c>
      <c r="F6" s="2">
        <v>0</v>
      </c>
      <c r="I6" s="12" t="s">
        <v>18</v>
      </c>
      <c r="J6" s="13">
        <f>B6</f>
        <v>4.55</v>
      </c>
    </row>
    <row r="7" spans="1:11" x14ac:dyDescent="0.2">
      <c r="B7" s="11">
        <v>2.19</v>
      </c>
      <c r="C7" s="2">
        <v>2</v>
      </c>
      <c r="D7" s="2" t="s">
        <v>19</v>
      </c>
      <c r="E7" s="2">
        <v>2</v>
      </c>
      <c r="F7" s="2">
        <v>0</v>
      </c>
      <c r="I7" s="12" t="s">
        <v>20</v>
      </c>
      <c r="J7" s="13">
        <f>B9+B10+B11+B14</f>
        <v>10.74</v>
      </c>
    </row>
    <row r="8" spans="1:11" x14ac:dyDescent="0.2">
      <c r="B8" s="11">
        <v>2.17</v>
      </c>
      <c r="C8" s="2">
        <v>2</v>
      </c>
      <c r="D8" s="2" t="s">
        <v>19</v>
      </c>
      <c r="E8" s="2">
        <v>1</v>
      </c>
      <c r="F8" s="2">
        <v>0</v>
      </c>
      <c r="I8" s="12" t="s">
        <v>21</v>
      </c>
      <c r="J8" s="13">
        <f>B12+B13</f>
        <v>5.07</v>
      </c>
    </row>
    <row r="9" spans="1:11" x14ac:dyDescent="0.2">
      <c r="B9" s="11">
        <v>2.41</v>
      </c>
      <c r="C9" s="2">
        <v>3</v>
      </c>
      <c r="D9" s="2" t="s">
        <v>15</v>
      </c>
      <c r="E9" s="2">
        <v>3</v>
      </c>
      <c r="F9" s="2">
        <v>2</v>
      </c>
      <c r="I9" s="12" t="s">
        <v>22</v>
      </c>
      <c r="J9" s="13">
        <f>B15+B16+B17+B21+B22</f>
        <v>23.090000000000003</v>
      </c>
    </row>
    <row r="10" spans="1:11" x14ac:dyDescent="0.2">
      <c r="B10" s="11">
        <v>2.37</v>
      </c>
      <c r="C10" s="2">
        <v>3</v>
      </c>
      <c r="D10" s="2" t="s">
        <v>15</v>
      </c>
      <c r="E10" s="2">
        <v>3</v>
      </c>
      <c r="F10" s="2">
        <v>1</v>
      </c>
      <c r="I10" s="12" t="s">
        <v>23</v>
      </c>
      <c r="J10" s="13">
        <f>SUM(B18:B20)</f>
        <v>10.39</v>
      </c>
    </row>
    <row r="11" spans="1:11" x14ac:dyDescent="0.2">
      <c r="B11" s="11">
        <v>2.09</v>
      </c>
      <c r="C11" s="2">
        <v>3</v>
      </c>
      <c r="D11" s="2" t="s">
        <v>15</v>
      </c>
      <c r="E11" s="2">
        <v>2</v>
      </c>
      <c r="F11" s="2">
        <v>1</v>
      </c>
      <c r="I11" s="12" t="s">
        <v>24</v>
      </c>
      <c r="J11" s="13">
        <v>0</v>
      </c>
    </row>
    <row r="12" spans="1:11" x14ac:dyDescent="0.2">
      <c r="B12" s="11">
        <v>2.0299999999999998</v>
      </c>
      <c r="C12" s="2">
        <v>3</v>
      </c>
      <c r="D12" s="2" t="s">
        <v>19</v>
      </c>
      <c r="E12" s="2">
        <v>3</v>
      </c>
      <c r="F12" s="2">
        <v>0</v>
      </c>
      <c r="I12" s="12" t="s">
        <v>25</v>
      </c>
      <c r="J12" s="13">
        <v>0</v>
      </c>
    </row>
    <row r="13" spans="1:11" x14ac:dyDescent="0.2">
      <c r="B13" s="11">
        <v>3.04</v>
      </c>
      <c r="C13" s="2">
        <v>3</v>
      </c>
      <c r="D13" s="2" t="s">
        <v>19</v>
      </c>
      <c r="E13" s="2">
        <v>3</v>
      </c>
      <c r="F13" s="2">
        <v>0</v>
      </c>
      <c r="I13" s="14" t="s">
        <v>26</v>
      </c>
      <c r="J13" s="13">
        <v>0</v>
      </c>
    </row>
    <row r="14" spans="1:11" x14ac:dyDescent="0.2">
      <c r="B14" s="11">
        <v>3.87</v>
      </c>
      <c r="C14" s="2">
        <v>3</v>
      </c>
      <c r="D14" s="2" t="s">
        <v>19</v>
      </c>
      <c r="E14" s="2">
        <v>3</v>
      </c>
      <c r="F14" s="2">
        <v>1</v>
      </c>
      <c r="I14" s="14" t="s">
        <v>27</v>
      </c>
      <c r="J14" s="13">
        <v>0</v>
      </c>
    </row>
    <row r="15" spans="1:11" x14ac:dyDescent="0.2">
      <c r="B15" s="11">
        <v>6.64</v>
      </c>
      <c r="C15" s="2">
        <v>4</v>
      </c>
      <c r="D15" s="2" t="s">
        <v>19</v>
      </c>
      <c r="E15" s="2">
        <v>4</v>
      </c>
      <c r="F15" s="2">
        <v>2</v>
      </c>
      <c r="I15" s="12" t="s">
        <v>28</v>
      </c>
      <c r="J15" s="13">
        <v>0</v>
      </c>
    </row>
    <row r="16" spans="1:11" x14ac:dyDescent="0.2">
      <c r="B16" s="11">
        <v>6.32</v>
      </c>
      <c r="C16" s="2">
        <v>4</v>
      </c>
      <c r="D16" s="2" t="s">
        <v>19</v>
      </c>
      <c r="E16" s="2">
        <v>4</v>
      </c>
      <c r="F16" s="2">
        <v>1</v>
      </c>
      <c r="I16" s="12" t="s">
        <v>29</v>
      </c>
      <c r="J16" s="13">
        <f>100-SUM(J4:J10)</f>
        <v>25.33</v>
      </c>
    </row>
    <row r="17" spans="1:10" x14ac:dyDescent="0.2">
      <c r="B17" s="11">
        <v>5.21</v>
      </c>
      <c r="C17" s="2">
        <v>4</v>
      </c>
      <c r="D17" s="2" t="s">
        <v>15</v>
      </c>
      <c r="E17" s="2">
        <v>3</v>
      </c>
      <c r="F17" s="2">
        <v>1</v>
      </c>
      <c r="I17" s="12" t="s">
        <v>30</v>
      </c>
      <c r="J17" s="13">
        <f>SUM(J4:J16)</f>
        <v>100</v>
      </c>
    </row>
    <row r="18" spans="1:10" x14ac:dyDescent="0.2">
      <c r="B18" s="11">
        <v>3.8</v>
      </c>
      <c r="C18" s="2">
        <v>4</v>
      </c>
      <c r="D18" s="2" t="s">
        <v>15</v>
      </c>
      <c r="E18" s="2">
        <v>3</v>
      </c>
      <c r="F18" s="2">
        <v>0</v>
      </c>
      <c r="J18" s="13"/>
    </row>
    <row r="19" spans="1:10" x14ac:dyDescent="0.2">
      <c r="B19" s="11">
        <v>3.64</v>
      </c>
      <c r="C19" s="2">
        <v>4</v>
      </c>
      <c r="D19" s="2" t="s">
        <v>19</v>
      </c>
      <c r="E19" s="2">
        <v>4</v>
      </c>
      <c r="F19" s="2">
        <v>0</v>
      </c>
      <c r="J19" s="13"/>
    </row>
    <row r="20" spans="1:10" x14ac:dyDescent="0.2">
      <c r="B20" s="11">
        <v>2.95</v>
      </c>
      <c r="C20" s="2">
        <v>4</v>
      </c>
      <c r="D20" s="2" t="s">
        <v>19</v>
      </c>
      <c r="E20" s="2">
        <v>3</v>
      </c>
      <c r="F20" s="2">
        <v>0</v>
      </c>
      <c r="J20" s="13"/>
    </row>
    <row r="21" spans="1:10" x14ac:dyDescent="0.2">
      <c r="B21" s="11">
        <v>2.5</v>
      </c>
      <c r="C21" s="2">
        <v>4</v>
      </c>
      <c r="D21" s="2" t="s">
        <v>15</v>
      </c>
      <c r="E21" s="2">
        <v>4</v>
      </c>
      <c r="F21" s="2">
        <v>1</v>
      </c>
      <c r="J21" s="13"/>
    </row>
    <row r="22" spans="1:10" x14ac:dyDescent="0.2">
      <c r="B22" s="11">
        <v>2.42</v>
      </c>
      <c r="C22" s="2">
        <v>4</v>
      </c>
      <c r="D22" s="2" t="s">
        <v>19</v>
      </c>
      <c r="E22" s="2">
        <v>3</v>
      </c>
      <c r="F22" s="2">
        <v>1</v>
      </c>
      <c r="J22" s="13"/>
    </row>
    <row r="23" spans="1:10" x14ac:dyDescent="0.2">
      <c r="A23" s="1" t="s">
        <v>31</v>
      </c>
      <c r="B23" s="1">
        <f>100-SUM(B4:B22)</f>
        <v>25.33</v>
      </c>
      <c r="J23" s="13"/>
    </row>
    <row r="24" spans="1:10" x14ac:dyDescent="0.2">
      <c r="J24" s="13"/>
    </row>
    <row r="25" spans="1:10" x14ac:dyDescent="0.2">
      <c r="A25" s="5" t="s">
        <v>32</v>
      </c>
      <c r="B25" s="6" t="s">
        <v>8</v>
      </c>
      <c r="C25" s="7" t="s">
        <v>9</v>
      </c>
      <c r="D25" s="7" t="s">
        <v>10</v>
      </c>
      <c r="E25" s="8" t="s">
        <v>11</v>
      </c>
      <c r="F25" s="7" t="s">
        <v>12</v>
      </c>
      <c r="G25" s="7" t="s">
        <v>13</v>
      </c>
      <c r="H25" s="7" t="s">
        <v>14</v>
      </c>
      <c r="I25" s="9" t="s">
        <v>32</v>
      </c>
      <c r="J25" s="15" t="s">
        <v>8</v>
      </c>
    </row>
    <row r="26" spans="1:10" x14ac:dyDescent="0.2">
      <c r="B26" s="16">
        <v>14.37</v>
      </c>
      <c r="C26" s="2">
        <v>4</v>
      </c>
      <c r="D26" s="2" t="s">
        <v>15</v>
      </c>
      <c r="E26" s="2">
        <v>4</v>
      </c>
      <c r="F26" s="2">
        <v>0</v>
      </c>
      <c r="I26" s="12" t="s">
        <v>16</v>
      </c>
      <c r="J26" s="13">
        <v>0</v>
      </c>
    </row>
    <row r="27" spans="1:10" x14ac:dyDescent="0.2">
      <c r="B27" s="16">
        <v>11.54</v>
      </c>
      <c r="C27" s="2">
        <v>4</v>
      </c>
      <c r="D27" s="2" t="s">
        <v>19</v>
      </c>
      <c r="E27" s="2">
        <v>4</v>
      </c>
      <c r="F27" s="2">
        <v>1</v>
      </c>
      <c r="I27" s="12" t="s">
        <v>17</v>
      </c>
      <c r="J27" s="13">
        <f>B37</f>
        <v>2.39</v>
      </c>
    </row>
    <row r="28" spans="1:10" x14ac:dyDescent="0.2">
      <c r="B28" s="16">
        <v>11.13</v>
      </c>
      <c r="C28" s="2">
        <v>4</v>
      </c>
      <c r="D28" s="2" t="s">
        <v>19</v>
      </c>
      <c r="E28" s="2">
        <v>4</v>
      </c>
      <c r="F28" s="2">
        <v>2</v>
      </c>
      <c r="I28" s="12" t="s">
        <v>18</v>
      </c>
      <c r="J28" s="13">
        <v>0</v>
      </c>
    </row>
    <row r="29" spans="1:10" x14ac:dyDescent="0.2">
      <c r="B29" s="16">
        <v>11.11</v>
      </c>
      <c r="C29" s="2">
        <v>4</v>
      </c>
      <c r="D29" s="2" t="s">
        <v>15</v>
      </c>
      <c r="E29" s="2">
        <v>4</v>
      </c>
      <c r="F29" s="2">
        <v>1</v>
      </c>
      <c r="I29" s="12" t="s">
        <v>20</v>
      </c>
      <c r="J29" s="13">
        <v>0</v>
      </c>
    </row>
    <row r="30" spans="1:10" x14ac:dyDescent="0.2">
      <c r="B30" s="16">
        <v>6.97</v>
      </c>
      <c r="C30" s="2">
        <v>4</v>
      </c>
      <c r="D30" s="2" t="s">
        <v>15</v>
      </c>
      <c r="E30" s="2">
        <v>4</v>
      </c>
      <c r="F30" s="2">
        <v>0</v>
      </c>
      <c r="I30" s="12" t="s">
        <v>21</v>
      </c>
      <c r="J30" s="13">
        <v>0</v>
      </c>
    </row>
    <row r="31" spans="1:10" x14ac:dyDescent="0.2">
      <c r="B31" s="16">
        <v>5.22</v>
      </c>
      <c r="C31" s="2">
        <v>4</v>
      </c>
      <c r="D31" s="2" t="s">
        <v>15</v>
      </c>
      <c r="E31" s="2">
        <v>3</v>
      </c>
      <c r="F31" s="2">
        <v>0</v>
      </c>
      <c r="I31" s="12" t="s">
        <v>22</v>
      </c>
      <c r="J31" s="13">
        <f>SUM(B27:B29)+B32+B35+B36</f>
        <v>42.81</v>
      </c>
    </row>
    <row r="32" spans="1:10" x14ac:dyDescent="0.2">
      <c r="B32" s="16">
        <v>4.18</v>
      </c>
      <c r="C32" s="2">
        <v>4</v>
      </c>
      <c r="D32" s="2" t="s">
        <v>15</v>
      </c>
      <c r="E32" s="2">
        <v>4</v>
      </c>
      <c r="F32" s="2">
        <v>1</v>
      </c>
      <c r="I32" s="12" t="s">
        <v>23</v>
      </c>
      <c r="J32" s="13">
        <f>B26+B30+B31+B33+B34</f>
        <v>33.349999999999994</v>
      </c>
    </row>
    <row r="33" spans="1:10" x14ac:dyDescent="0.2">
      <c r="B33" s="16">
        <v>3.56</v>
      </c>
      <c r="C33" s="2">
        <v>4</v>
      </c>
      <c r="D33" s="2" t="s">
        <v>15</v>
      </c>
      <c r="E33" s="2">
        <v>3</v>
      </c>
      <c r="F33" s="2">
        <v>0</v>
      </c>
      <c r="G33" s="28"/>
      <c r="I33" s="12" t="s">
        <v>24</v>
      </c>
      <c r="J33" s="13">
        <v>0</v>
      </c>
    </row>
    <row r="34" spans="1:10" x14ac:dyDescent="0.2">
      <c r="B34" s="16">
        <v>3.23</v>
      </c>
      <c r="C34" s="2">
        <v>4</v>
      </c>
      <c r="D34" s="2" t="s">
        <v>15</v>
      </c>
      <c r="E34" s="2">
        <v>3</v>
      </c>
      <c r="F34" s="2">
        <v>0</v>
      </c>
      <c r="G34" s="28"/>
      <c r="I34" s="12" t="s">
        <v>25</v>
      </c>
      <c r="J34" s="13">
        <v>0</v>
      </c>
    </row>
    <row r="35" spans="1:10" x14ac:dyDescent="0.2">
      <c r="B35" s="16">
        <v>2.82</v>
      </c>
      <c r="C35" s="2">
        <v>4</v>
      </c>
      <c r="D35" s="2" t="s">
        <v>15</v>
      </c>
      <c r="E35" s="2">
        <v>4</v>
      </c>
      <c r="F35" s="2">
        <v>2</v>
      </c>
      <c r="I35" s="14" t="s">
        <v>26</v>
      </c>
      <c r="J35" s="13">
        <v>0</v>
      </c>
    </row>
    <row r="36" spans="1:10" x14ac:dyDescent="0.2">
      <c r="B36" s="16">
        <v>2.0299999999999998</v>
      </c>
      <c r="C36" s="2">
        <v>4</v>
      </c>
      <c r="D36" s="2" t="s">
        <v>19</v>
      </c>
      <c r="E36" s="2">
        <v>4</v>
      </c>
      <c r="F36" s="2">
        <v>2</v>
      </c>
      <c r="I36" s="14" t="s">
        <v>27</v>
      </c>
      <c r="J36" s="13">
        <v>0</v>
      </c>
    </row>
    <row r="37" spans="1:10" x14ac:dyDescent="0.2">
      <c r="B37" s="16">
        <v>2.39</v>
      </c>
      <c r="C37" s="2">
        <v>2</v>
      </c>
      <c r="D37" s="2" t="s">
        <v>15</v>
      </c>
      <c r="E37" s="2">
        <v>2</v>
      </c>
      <c r="F37" s="2">
        <v>0</v>
      </c>
      <c r="I37" s="12" t="s">
        <v>28</v>
      </c>
      <c r="J37" s="13">
        <v>0</v>
      </c>
    </row>
    <row r="38" spans="1:10" x14ac:dyDescent="0.2">
      <c r="A38" s="1" t="s">
        <v>31</v>
      </c>
      <c r="B38" s="1">
        <f>100-SUM(B26:B37)</f>
        <v>21.450000000000003</v>
      </c>
      <c r="I38" s="12" t="s">
        <v>29</v>
      </c>
      <c r="J38" s="13">
        <f>B38</f>
        <v>21.450000000000003</v>
      </c>
    </row>
    <row r="39" spans="1:10" x14ac:dyDescent="0.2">
      <c r="I39" s="12" t="s">
        <v>30</v>
      </c>
      <c r="J39" s="13">
        <f>SUM(J26:J38)</f>
        <v>100</v>
      </c>
    </row>
    <row r="40" spans="1:10" x14ac:dyDescent="0.2">
      <c r="J40" s="13"/>
    </row>
    <row r="41" spans="1:10" x14ac:dyDescent="0.2">
      <c r="A41" s="5" t="s">
        <v>33</v>
      </c>
      <c r="B41" s="6" t="s">
        <v>8</v>
      </c>
      <c r="C41" s="7" t="s">
        <v>9</v>
      </c>
      <c r="D41" s="7" t="s">
        <v>10</v>
      </c>
      <c r="E41" s="8" t="s">
        <v>11</v>
      </c>
      <c r="F41" s="7" t="s">
        <v>12</v>
      </c>
      <c r="G41" s="7" t="s">
        <v>13</v>
      </c>
      <c r="H41" s="7" t="s">
        <v>14</v>
      </c>
      <c r="I41" s="9" t="s">
        <v>33</v>
      </c>
      <c r="J41" s="15" t="s">
        <v>8</v>
      </c>
    </row>
    <row r="42" spans="1:10" x14ac:dyDescent="0.2">
      <c r="B42" s="16">
        <v>10.94</v>
      </c>
      <c r="C42" s="2">
        <v>4</v>
      </c>
      <c r="D42" s="2" t="s">
        <v>15</v>
      </c>
      <c r="E42" s="2">
        <v>4</v>
      </c>
      <c r="F42" s="2">
        <v>0</v>
      </c>
      <c r="I42" s="12" t="s">
        <v>16</v>
      </c>
      <c r="J42" s="13">
        <v>0</v>
      </c>
    </row>
    <row r="43" spans="1:10" x14ac:dyDescent="0.2">
      <c r="B43" s="16">
        <v>7.5</v>
      </c>
      <c r="C43" s="2">
        <v>4</v>
      </c>
      <c r="D43" s="2" t="s">
        <v>19</v>
      </c>
      <c r="E43" s="2">
        <v>4</v>
      </c>
      <c r="F43" s="2">
        <v>2</v>
      </c>
      <c r="I43" s="12" t="s">
        <v>17</v>
      </c>
      <c r="J43" s="13">
        <f>B50+B51+B52</f>
        <v>22.38</v>
      </c>
    </row>
    <row r="44" spans="1:10" x14ac:dyDescent="0.2">
      <c r="B44" s="16">
        <v>6.16</v>
      </c>
      <c r="C44" s="2">
        <v>4</v>
      </c>
      <c r="D44" s="2" t="s">
        <v>15</v>
      </c>
      <c r="E44" s="2">
        <v>4</v>
      </c>
      <c r="F44" s="2">
        <v>1</v>
      </c>
      <c r="I44" s="12" t="s">
        <v>18</v>
      </c>
      <c r="J44" s="13">
        <v>0</v>
      </c>
    </row>
    <row r="45" spans="1:10" x14ac:dyDescent="0.2">
      <c r="B45" s="16">
        <v>6.02</v>
      </c>
      <c r="C45" s="2">
        <v>4</v>
      </c>
      <c r="D45" s="2" t="s">
        <v>19</v>
      </c>
      <c r="E45" s="2">
        <v>4</v>
      </c>
      <c r="F45" s="2">
        <v>1</v>
      </c>
      <c r="I45" s="12" t="s">
        <v>20</v>
      </c>
      <c r="J45" s="13">
        <f>B48+B49</f>
        <v>4.43</v>
      </c>
    </row>
    <row r="46" spans="1:10" x14ac:dyDescent="0.2">
      <c r="B46" s="16">
        <v>3.41</v>
      </c>
      <c r="C46" s="2">
        <v>4</v>
      </c>
      <c r="D46" s="2" t="s">
        <v>19</v>
      </c>
      <c r="E46" s="2">
        <v>4</v>
      </c>
      <c r="F46" s="2">
        <v>3</v>
      </c>
      <c r="I46" s="12" t="s">
        <v>21</v>
      </c>
      <c r="J46" s="13">
        <v>0</v>
      </c>
    </row>
    <row r="47" spans="1:10" x14ac:dyDescent="0.2">
      <c r="B47" s="16">
        <v>2.2599999999999998</v>
      </c>
      <c r="C47" s="2">
        <v>4</v>
      </c>
      <c r="D47" s="2" t="s">
        <v>19</v>
      </c>
      <c r="E47" s="2">
        <v>4</v>
      </c>
      <c r="F47" s="17">
        <v>0</v>
      </c>
      <c r="I47" s="12" t="s">
        <v>22</v>
      </c>
      <c r="J47" s="13">
        <f>B43+B44+B45+B46</f>
        <v>23.09</v>
      </c>
    </row>
    <row r="48" spans="1:10" x14ac:dyDescent="0.2">
      <c r="B48" s="16">
        <v>2.31</v>
      </c>
      <c r="C48" s="2">
        <v>3</v>
      </c>
      <c r="D48" s="2" t="s">
        <v>19</v>
      </c>
      <c r="E48" s="2">
        <v>3</v>
      </c>
      <c r="F48" s="2">
        <v>2</v>
      </c>
      <c r="I48" s="12" t="s">
        <v>23</v>
      </c>
      <c r="J48" s="13">
        <f>B42+B47</f>
        <v>13.2</v>
      </c>
    </row>
    <row r="49" spans="1:10" x14ac:dyDescent="0.2">
      <c r="B49" s="16">
        <v>2.12</v>
      </c>
      <c r="C49" s="2">
        <v>3</v>
      </c>
      <c r="D49" s="2" t="s">
        <v>19</v>
      </c>
      <c r="E49" s="2">
        <v>3</v>
      </c>
      <c r="F49" s="2">
        <v>1</v>
      </c>
      <c r="I49" s="12" t="s">
        <v>24</v>
      </c>
      <c r="J49" s="13">
        <v>0</v>
      </c>
    </row>
    <row r="50" spans="1:10" x14ac:dyDescent="0.2">
      <c r="B50" s="16">
        <v>13.23</v>
      </c>
      <c r="C50" s="2">
        <v>2</v>
      </c>
      <c r="D50" s="2" t="s">
        <v>15</v>
      </c>
      <c r="E50" s="2">
        <v>1</v>
      </c>
      <c r="F50" s="2">
        <v>0</v>
      </c>
      <c r="I50" s="12" t="s">
        <v>25</v>
      </c>
      <c r="J50" s="13">
        <v>0</v>
      </c>
    </row>
    <row r="51" spans="1:10" x14ac:dyDescent="0.2">
      <c r="B51" s="16">
        <v>5.43</v>
      </c>
      <c r="C51" s="2">
        <v>2</v>
      </c>
      <c r="D51" s="2" t="s">
        <v>15</v>
      </c>
      <c r="E51" s="2">
        <v>2</v>
      </c>
      <c r="F51" s="2">
        <v>0</v>
      </c>
      <c r="I51" s="14" t="s">
        <v>26</v>
      </c>
      <c r="J51" s="13">
        <v>0</v>
      </c>
    </row>
    <row r="52" spans="1:10" x14ac:dyDescent="0.2">
      <c r="B52" s="16">
        <v>3.72</v>
      </c>
      <c r="C52" s="2">
        <v>2</v>
      </c>
      <c r="D52" s="2" t="s">
        <v>19</v>
      </c>
      <c r="E52" s="2">
        <v>2</v>
      </c>
      <c r="F52" s="2">
        <v>0</v>
      </c>
      <c r="I52" s="14" t="s">
        <v>27</v>
      </c>
      <c r="J52" s="13">
        <v>0</v>
      </c>
    </row>
    <row r="53" spans="1:10" x14ac:dyDescent="0.2">
      <c r="A53" s="1" t="s">
        <v>31</v>
      </c>
      <c r="B53" s="1">
        <f>100-SUM(B42:B52)</f>
        <v>36.9</v>
      </c>
      <c r="I53" s="12" t="s">
        <v>28</v>
      </c>
      <c r="J53" s="13">
        <v>0</v>
      </c>
    </row>
    <row r="54" spans="1:10" x14ac:dyDescent="0.2">
      <c r="I54" s="12" t="s">
        <v>29</v>
      </c>
      <c r="J54" s="13">
        <f>B53</f>
        <v>36.9</v>
      </c>
    </row>
    <row r="55" spans="1:10" x14ac:dyDescent="0.2">
      <c r="I55" s="12" t="s">
        <v>30</v>
      </c>
      <c r="J55" s="13">
        <f>SUM(J42:J54)</f>
        <v>100</v>
      </c>
    </row>
    <row r="56" spans="1:10" x14ac:dyDescent="0.2">
      <c r="J56" s="13"/>
    </row>
    <row r="57" spans="1:10" x14ac:dyDescent="0.2">
      <c r="A57" s="5" t="s">
        <v>34</v>
      </c>
      <c r="B57" s="6" t="s">
        <v>8</v>
      </c>
      <c r="C57" s="7" t="s">
        <v>9</v>
      </c>
      <c r="D57" s="7" t="s">
        <v>10</v>
      </c>
      <c r="E57" s="8" t="s">
        <v>11</v>
      </c>
      <c r="F57" s="7" t="s">
        <v>12</v>
      </c>
      <c r="G57" s="7" t="s">
        <v>13</v>
      </c>
      <c r="H57" s="7" t="s">
        <v>14</v>
      </c>
      <c r="I57" s="9" t="s">
        <v>34</v>
      </c>
      <c r="J57" s="15" t="s">
        <v>8</v>
      </c>
    </row>
    <row r="58" spans="1:10" x14ac:dyDescent="0.2">
      <c r="A58" s="18"/>
      <c r="B58" s="16">
        <v>8.52</v>
      </c>
      <c r="C58" s="2">
        <v>4</v>
      </c>
      <c r="D58" s="2" t="s">
        <v>15</v>
      </c>
      <c r="E58" s="2">
        <v>4</v>
      </c>
      <c r="F58" s="17">
        <v>0</v>
      </c>
      <c r="I58" s="12" t="s">
        <v>16</v>
      </c>
      <c r="J58" s="13">
        <f>B72</f>
        <v>3.25</v>
      </c>
    </row>
    <row r="59" spans="1:10" x14ac:dyDescent="0.2">
      <c r="A59" s="18"/>
      <c r="B59" s="16">
        <v>7.57</v>
      </c>
      <c r="C59" s="2">
        <v>4</v>
      </c>
      <c r="D59" s="2" t="s">
        <v>19</v>
      </c>
      <c r="E59" s="2">
        <v>4</v>
      </c>
      <c r="F59" s="17">
        <v>0</v>
      </c>
      <c r="I59" s="12" t="s">
        <v>17</v>
      </c>
      <c r="J59" s="13">
        <f>SUM(B73:B74)</f>
        <v>10.76</v>
      </c>
    </row>
    <row r="60" spans="1:10" x14ac:dyDescent="0.2">
      <c r="A60" s="18"/>
      <c r="B60" s="16">
        <v>4.6399999999999997</v>
      </c>
      <c r="C60" s="2">
        <v>4</v>
      </c>
      <c r="D60" s="2" t="s">
        <v>19</v>
      </c>
      <c r="E60" s="2">
        <v>4</v>
      </c>
      <c r="F60" s="17">
        <v>0</v>
      </c>
      <c r="I60" s="12" t="s">
        <v>18</v>
      </c>
      <c r="J60" s="13">
        <v>0</v>
      </c>
    </row>
    <row r="61" spans="1:10" x14ac:dyDescent="0.2">
      <c r="A61" s="18"/>
      <c r="B61" s="16">
        <v>2.4500000000000002</v>
      </c>
      <c r="C61" s="2">
        <v>4</v>
      </c>
      <c r="D61" s="2" t="s">
        <v>19</v>
      </c>
      <c r="E61" s="2">
        <v>3</v>
      </c>
      <c r="F61" s="17">
        <v>0</v>
      </c>
      <c r="I61" s="12" t="s">
        <v>20</v>
      </c>
      <c r="J61" s="13">
        <f>B70+B71</f>
        <v>9.6</v>
      </c>
    </row>
    <row r="62" spans="1:10" x14ac:dyDescent="0.2">
      <c r="A62" s="18"/>
      <c r="B62" s="16">
        <v>9.23</v>
      </c>
      <c r="C62" s="2">
        <v>4</v>
      </c>
      <c r="D62" s="2" t="s">
        <v>15</v>
      </c>
      <c r="E62" s="2">
        <v>4</v>
      </c>
      <c r="F62" s="17">
        <v>1</v>
      </c>
      <c r="I62" s="12" t="s">
        <v>21</v>
      </c>
      <c r="J62" s="13">
        <f>SUM(B67:B69)</f>
        <v>9.76</v>
      </c>
    </row>
    <row r="63" spans="1:10" x14ac:dyDescent="0.2">
      <c r="A63" s="18"/>
      <c r="B63" s="16">
        <v>18.510000000000002</v>
      </c>
      <c r="C63" s="2">
        <v>4</v>
      </c>
      <c r="D63" s="2" t="s">
        <v>19</v>
      </c>
      <c r="E63" s="2">
        <v>4</v>
      </c>
      <c r="F63" s="17">
        <v>1</v>
      </c>
      <c r="I63" s="12" t="s">
        <v>22</v>
      </c>
      <c r="J63" s="13">
        <f>SUM(B62:B66)</f>
        <v>41.73</v>
      </c>
    </row>
    <row r="64" spans="1:10" x14ac:dyDescent="0.2">
      <c r="A64" s="18"/>
      <c r="B64" s="16">
        <v>4.82</v>
      </c>
      <c r="C64" s="2">
        <v>4</v>
      </c>
      <c r="D64" s="2" t="s">
        <v>19</v>
      </c>
      <c r="E64" s="2">
        <v>4</v>
      </c>
      <c r="F64" s="17">
        <v>1</v>
      </c>
      <c r="I64" s="12" t="s">
        <v>23</v>
      </c>
      <c r="J64" s="13">
        <f>SUM(B58:B61)</f>
        <v>23.18</v>
      </c>
    </row>
    <row r="65" spans="1:10" x14ac:dyDescent="0.2">
      <c r="A65" s="18"/>
      <c r="B65" s="16">
        <v>3.12</v>
      </c>
      <c r="C65" s="2">
        <v>4</v>
      </c>
      <c r="D65" s="2" t="s">
        <v>19</v>
      </c>
      <c r="E65" s="2">
        <v>3</v>
      </c>
      <c r="F65" s="17">
        <v>1</v>
      </c>
      <c r="I65" s="12" t="s">
        <v>24</v>
      </c>
      <c r="J65" s="13">
        <v>0</v>
      </c>
    </row>
    <row r="66" spans="1:10" x14ac:dyDescent="0.2">
      <c r="A66" s="18"/>
      <c r="B66" s="16">
        <v>6.05</v>
      </c>
      <c r="C66" s="2">
        <v>4</v>
      </c>
      <c r="D66" s="2" t="s">
        <v>19</v>
      </c>
      <c r="E66" s="2">
        <v>4</v>
      </c>
      <c r="F66" s="17">
        <v>2</v>
      </c>
      <c r="I66" s="12" t="s">
        <v>25</v>
      </c>
      <c r="J66" s="13">
        <v>0</v>
      </c>
    </row>
    <row r="67" spans="1:10" x14ac:dyDescent="0.2">
      <c r="B67" s="16">
        <v>5.27</v>
      </c>
      <c r="C67" s="2">
        <v>3</v>
      </c>
      <c r="D67" s="2" t="s">
        <v>15</v>
      </c>
      <c r="E67" s="2">
        <v>3</v>
      </c>
      <c r="F67" s="17">
        <v>0</v>
      </c>
      <c r="I67" s="14" t="s">
        <v>26</v>
      </c>
      <c r="J67" s="13">
        <v>0</v>
      </c>
    </row>
    <row r="68" spans="1:10" x14ac:dyDescent="0.2">
      <c r="B68" s="16">
        <v>2.34</v>
      </c>
      <c r="C68" s="2">
        <v>3</v>
      </c>
      <c r="D68" s="2" t="s">
        <v>19</v>
      </c>
      <c r="E68" s="2">
        <v>3</v>
      </c>
      <c r="F68" s="17">
        <v>0</v>
      </c>
      <c r="I68" s="14" t="s">
        <v>27</v>
      </c>
      <c r="J68" s="13">
        <v>0</v>
      </c>
    </row>
    <row r="69" spans="1:10" x14ac:dyDescent="0.2">
      <c r="B69" s="16">
        <v>2.15</v>
      </c>
      <c r="C69" s="2">
        <v>3</v>
      </c>
      <c r="D69" s="2" t="s">
        <v>15</v>
      </c>
      <c r="E69" s="2">
        <v>2</v>
      </c>
      <c r="F69" s="17">
        <v>0</v>
      </c>
      <c r="I69" s="12" t="s">
        <v>28</v>
      </c>
      <c r="J69" s="13">
        <v>0</v>
      </c>
    </row>
    <row r="70" spans="1:10" x14ac:dyDescent="0.2">
      <c r="B70" s="16">
        <v>4.26</v>
      </c>
      <c r="C70" s="2">
        <v>3</v>
      </c>
      <c r="D70" s="2" t="s">
        <v>19</v>
      </c>
      <c r="E70" s="2">
        <v>3</v>
      </c>
      <c r="F70" s="17">
        <v>1</v>
      </c>
      <c r="I70" s="12" t="s">
        <v>29</v>
      </c>
      <c r="J70" s="13">
        <f>B75</f>
        <v>1.7199999999999989</v>
      </c>
    </row>
    <row r="71" spans="1:10" x14ac:dyDescent="0.2">
      <c r="A71" s="18"/>
      <c r="B71" s="16">
        <v>5.34</v>
      </c>
      <c r="C71" s="2">
        <v>3</v>
      </c>
      <c r="D71" s="2" t="s">
        <v>15</v>
      </c>
      <c r="E71" s="2">
        <v>3</v>
      </c>
      <c r="F71" s="17">
        <v>1</v>
      </c>
      <c r="G71" s="19"/>
      <c r="H71" s="19"/>
      <c r="I71" s="12" t="s">
        <v>30</v>
      </c>
      <c r="J71" s="13">
        <f>SUM(J58:J70)</f>
        <v>100</v>
      </c>
    </row>
    <row r="72" spans="1:10" x14ac:dyDescent="0.2">
      <c r="A72" s="18"/>
      <c r="B72" s="16">
        <v>3.25</v>
      </c>
      <c r="C72" s="2">
        <v>2</v>
      </c>
      <c r="D72" s="2" t="s">
        <v>19</v>
      </c>
      <c r="E72" s="2">
        <v>2</v>
      </c>
      <c r="F72" s="17">
        <v>1</v>
      </c>
      <c r="J72" s="13"/>
    </row>
    <row r="73" spans="1:10" x14ac:dyDescent="0.2">
      <c r="A73" s="18"/>
      <c r="B73" s="16">
        <v>3.63</v>
      </c>
      <c r="C73" s="2">
        <v>2</v>
      </c>
      <c r="D73" s="2" t="s">
        <v>15</v>
      </c>
      <c r="E73" s="2">
        <v>2</v>
      </c>
      <c r="F73" s="17">
        <v>0</v>
      </c>
      <c r="J73" s="13"/>
    </row>
    <row r="74" spans="1:10" x14ac:dyDescent="0.2">
      <c r="A74" s="18"/>
      <c r="B74" s="16">
        <v>7.13</v>
      </c>
      <c r="C74" s="2">
        <v>2</v>
      </c>
      <c r="D74" s="2" t="s">
        <v>19</v>
      </c>
      <c r="E74" s="2">
        <v>2</v>
      </c>
      <c r="F74" s="17">
        <v>0</v>
      </c>
      <c r="J74" s="13"/>
    </row>
    <row r="75" spans="1:10" x14ac:dyDescent="0.2">
      <c r="A75" s="1" t="s">
        <v>31</v>
      </c>
      <c r="B75" s="1">
        <f>100-SUM(B58:B74)</f>
        <v>1.7199999999999989</v>
      </c>
      <c r="F75" s="17"/>
      <c r="J75" s="13"/>
    </row>
    <row r="76" spans="1:10" x14ac:dyDescent="0.2">
      <c r="J76" s="13"/>
    </row>
    <row r="77" spans="1:10" x14ac:dyDescent="0.2">
      <c r="A77" s="5" t="s">
        <v>35</v>
      </c>
      <c r="B77" s="6" t="s">
        <v>8</v>
      </c>
      <c r="C77" s="7" t="s">
        <v>9</v>
      </c>
      <c r="D77" s="7" t="s">
        <v>10</v>
      </c>
      <c r="E77" s="8" t="s">
        <v>11</v>
      </c>
      <c r="F77" s="7" t="s">
        <v>12</v>
      </c>
      <c r="G77" s="7" t="s">
        <v>13</v>
      </c>
      <c r="H77" s="7" t="s">
        <v>14</v>
      </c>
      <c r="I77" s="9" t="s">
        <v>35</v>
      </c>
      <c r="J77" s="15" t="s">
        <v>8</v>
      </c>
    </row>
    <row r="78" spans="1:10" x14ac:dyDescent="0.2">
      <c r="B78" s="16">
        <v>13.38</v>
      </c>
      <c r="C78" s="2">
        <v>2</v>
      </c>
      <c r="D78" s="2" t="s">
        <v>19</v>
      </c>
      <c r="E78" s="2">
        <v>2</v>
      </c>
      <c r="F78" s="2">
        <v>0</v>
      </c>
      <c r="I78" s="12" t="s">
        <v>16</v>
      </c>
      <c r="J78" s="13">
        <f>B85+B89</f>
        <v>7.3100000000000005</v>
      </c>
    </row>
    <row r="79" spans="1:10" x14ac:dyDescent="0.2">
      <c r="B79" s="16">
        <v>13.11</v>
      </c>
      <c r="C79" s="2">
        <v>2</v>
      </c>
      <c r="D79" s="2" t="s">
        <v>15</v>
      </c>
      <c r="E79" s="2">
        <v>0</v>
      </c>
      <c r="F79" s="2">
        <v>0</v>
      </c>
      <c r="I79" s="12" t="s">
        <v>17</v>
      </c>
      <c r="J79" s="13">
        <f>B78+B81+B82+B83+B84+B86+B87+B88+B90</f>
        <v>53.260000000000005</v>
      </c>
    </row>
    <row r="80" spans="1:10" x14ac:dyDescent="0.2">
      <c r="B80" s="16">
        <v>9.83</v>
      </c>
      <c r="C80" s="2">
        <v>3</v>
      </c>
      <c r="D80" s="2" t="s">
        <v>19</v>
      </c>
      <c r="E80" s="2">
        <v>1</v>
      </c>
      <c r="F80" s="2">
        <v>0</v>
      </c>
      <c r="H80" s="19"/>
      <c r="I80" s="12" t="s">
        <v>18</v>
      </c>
      <c r="J80" s="13">
        <f>B79</f>
        <v>13.11</v>
      </c>
    </row>
    <row r="81" spans="1:13" x14ac:dyDescent="0.2">
      <c r="B81" s="16">
        <v>8.27</v>
      </c>
      <c r="C81" s="2">
        <v>2</v>
      </c>
      <c r="D81" s="2" t="s">
        <v>19</v>
      </c>
      <c r="E81" s="2">
        <v>2</v>
      </c>
      <c r="F81" s="2">
        <v>0</v>
      </c>
      <c r="I81" s="12" t="s">
        <v>20</v>
      </c>
      <c r="J81" s="13">
        <f>0</f>
        <v>0</v>
      </c>
    </row>
    <row r="82" spans="1:13" x14ac:dyDescent="0.2">
      <c r="B82" s="16">
        <v>7.57</v>
      </c>
      <c r="C82" s="2">
        <v>2</v>
      </c>
      <c r="D82" s="2" t="s">
        <v>15</v>
      </c>
      <c r="E82" s="2">
        <v>2</v>
      </c>
      <c r="F82" s="2">
        <v>0</v>
      </c>
      <c r="I82" s="12" t="s">
        <v>21</v>
      </c>
      <c r="J82" s="13">
        <f>B80</f>
        <v>9.83</v>
      </c>
    </row>
    <row r="83" spans="1:13" x14ac:dyDescent="0.2">
      <c r="B83" s="16">
        <v>6.99</v>
      </c>
      <c r="C83" s="2">
        <v>2</v>
      </c>
      <c r="D83" s="2" t="s">
        <v>15</v>
      </c>
      <c r="E83" s="2">
        <v>1</v>
      </c>
      <c r="F83" s="2">
        <v>0</v>
      </c>
      <c r="I83" s="12" t="s">
        <v>22</v>
      </c>
      <c r="J83" s="13">
        <v>0</v>
      </c>
    </row>
    <row r="84" spans="1:13" x14ac:dyDescent="0.2">
      <c r="B84" s="16">
        <v>5.0199999999999996</v>
      </c>
      <c r="C84" s="2">
        <v>2</v>
      </c>
      <c r="D84" s="2" t="s">
        <v>19</v>
      </c>
      <c r="E84" s="2">
        <v>2</v>
      </c>
      <c r="F84" s="2">
        <v>0</v>
      </c>
      <c r="I84" s="12" t="s">
        <v>23</v>
      </c>
      <c r="J84" s="13">
        <v>0</v>
      </c>
    </row>
    <row r="85" spans="1:13" x14ac:dyDescent="0.2">
      <c r="B85" s="16">
        <v>4.7</v>
      </c>
      <c r="C85" s="2">
        <v>2</v>
      </c>
      <c r="D85" s="2" t="s">
        <v>19</v>
      </c>
      <c r="E85" s="2">
        <v>2</v>
      </c>
      <c r="F85" s="2">
        <v>1</v>
      </c>
      <c r="I85" s="12" t="s">
        <v>24</v>
      </c>
      <c r="J85" s="13">
        <v>0</v>
      </c>
    </row>
    <row r="86" spans="1:13" x14ac:dyDescent="0.2">
      <c r="B86" s="16">
        <v>3.66</v>
      </c>
      <c r="C86" s="2">
        <v>2</v>
      </c>
      <c r="D86" s="2" t="s">
        <v>19</v>
      </c>
      <c r="E86" s="2">
        <v>1</v>
      </c>
      <c r="F86" s="2">
        <v>0</v>
      </c>
      <c r="I86" s="12" t="s">
        <v>25</v>
      </c>
      <c r="J86" s="13">
        <v>0</v>
      </c>
    </row>
    <row r="87" spans="1:13" x14ac:dyDescent="0.2">
      <c r="B87" s="16">
        <v>3.25</v>
      </c>
      <c r="C87" s="2">
        <v>2</v>
      </c>
      <c r="D87" s="2" t="s">
        <v>19</v>
      </c>
      <c r="E87" s="2">
        <v>2</v>
      </c>
      <c r="F87" s="2">
        <v>0</v>
      </c>
      <c r="I87" s="14" t="s">
        <v>26</v>
      </c>
      <c r="J87" s="13">
        <v>0</v>
      </c>
    </row>
    <row r="88" spans="1:13" x14ac:dyDescent="0.2">
      <c r="B88" s="16">
        <v>2.63</v>
      </c>
      <c r="C88" s="2">
        <v>2</v>
      </c>
      <c r="D88" s="2" t="s">
        <v>19</v>
      </c>
      <c r="E88" s="2">
        <v>2</v>
      </c>
      <c r="F88" s="2">
        <v>0</v>
      </c>
      <c r="I88" s="14" t="s">
        <v>27</v>
      </c>
      <c r="J88" s="13">
        <v>0</v>
      </c>
    </row>
    <row r="89" spans="1:13" x14ac:dyDescent="0.2">
      <c r="B89" s="16">
        <v>2.61</v>
      </c>
      <c r="C89" s="2">
        <v>2</v>
      </c>
      <c r="D89" s="2" t="s">
        <v>19</v>
      </c>
      <c r="E89" s="2">
        <v>2</v>
      </c>
      <c r="F89" s="2">
        <v>1</v>
      </c>
      <c r="I89" s="12" t="s">
        <v>28</v>
      </c>
      <c r="J89" s="13">
        <v>0</v>
      </c>
    </row>
    <row r="90" spans="1:13" x14ac:dyDescent="0.2">
      <c r="B90" s="16">
        <v>2.4900000000000002</v>
      </c>
      <c r="C90" s="2">
        <v>2</v>
      </c>
      <c r="D90" s="2" t="s">
        <v>19</v>
      </c>
      <c r="E90" s="2">
        <v>1</v>
      </c>
      <c r="F90" s="2">
        <v>0</v>
      </c>
      <c r="I90" s="12" t="s">
        <v>29</v>
      </c>
      <c r="J90" s="13">
        <f>B91</f>
        <v>16.490000000000009</v>
      </c>
    </row>
    <row r="91" spans="1:13" x14ac:dyDescent="0.2">
      <c r="A91" s="1" t="s">
        <v>31</v>
      </c>
      <c r="B91" s="1">
        <f>100-SUM(B78:B90)</f>
        <v>16.490000000000009</v>
      </c>
      <c r="I91" s="12" t="s">
        <v>30</v>
      </c>
      <c r="J91" s="13">
        <f>SUM(J78:J90)</f>
        <v>100.00000000000001</v>
      </c>
    </row>
    <row r="92" spans="1:13" x14ac:dyDescent="0.2">
      <c r="J92" s="13"/>
    </row>
    <row r="93" spans="1:13" x14ac:dyDescent="0.2">
      <c r="A93" s="5" t="s">
        <v>36</v>
      </c>
      <c r="B93" s="6" t="s">
        <v>8</v>
      </c>
      <c r="C93" s="7" t="s">
        <v>9</v>
      </c>
      <c r="D93" s="7" t="s">
        <v>10</v>
      </c>
      <c r="E93" s="8" t="s">
        <v>11</v>
      </c>
      <c r="F93" s="7" t="s">
        <v>12</v>
      </c>
      <c r="G93" s="7" t="s">
        <v>13</v>
      </c>
      <c r="H93" s="7" t="s">
        <v>14</v>
      </c>
      <c r="I93" s="9" t="s">
        <v>36</v>
      </c>
      <c r="J93" s="15" t="s">
        <v>8</v>
      </c>
    </row>
    <row r="94" spans="1:13" x14ac:dyDescent="0.2">
      <c r="A94" s="18"/>
      <c r="B94" s="16">
        <v>13.9</v>
      </c>
      <c r="G94" s="2" t="s">
        <v>37</v>
      </c>
      <c r="I94" s="12" t="s">
        <v>16</v>
      </c>
      <c r="J94" s="13">
        <f>B105</f>
        <v>3.01</v>
      </c>
    </row>
    <row r="95" spans="1:13" x14ac:dyDescent="0.2">
      <c r="A95" s="18"/>
      <c r="B95" s="16">
        <v>8.76</v>
      </c>
      <c r="C95" s="2">
        <v>2</v>
      </c>
      <c r="D95" s="2" t="s">
        <v>19</v>
      </c>
      <c r="E95" s="2">
        <v>2</v>
      </c>
      <c r="F95" s="2">
        <v>0</v>
      </c>
      <c r="I95" s="12" t="s">
        <v>17</v>
      </c>
      <c r="J95" s="13">
        <f>SUM(B95:B99)+B101</f>
        <v>49.589999999999996</v>
      </c>
    </row>
    <row r="96" spans="1:13" x14ac:dyDescent="0.2">
      <c r="A96" s="18"/>
      <c r="B96" s="16">
        <v>12.42</v>
      </c>
      <c r="C96" s="2">
        <v>2</v>
      </c>
      <c r="D96" s="2" t="s">
        <v>19</v>
      </c>
      <c r="E96" s="2">
        <v>1</v>
      </c>
      <c r="F96" s="17">
        <v>0</v>
      </c>
      <c r="I96" s="12" t="s">
        <v>18</v>
      </c>
      <c r="J96" s="13">
        <f>B104</f>
        <v>3.58</v>
      </c>
      <c r="L96" s="20"/>
      <c r="M96" s="21" t="s">
        <v>38</v>
      </c>
    </row>
    <row r="97" spans="1:13" x14ac:dyDescent="0.2">
      <c r="A97" s="18"/>
      <c r="B97" s="16">
        <v>7.91</v>
      </c>
      <c r="C97" s="2">
        <v>2</v>
      </c>
      <c r="D97" s="2" t="s">
        <v>19</v>
      </c>
      <c r="E97" s="2">
        <v>1</v>
      </c>
      <c r="F97" s="17">
        <v>0</v>
      </c>
      <c r="I97" s="12" t="s">
        <v>20</v>
      </c>
      <c r="J97" s="13">
        <v>0</v>
      </c>
    </row>
    <row r="98" spans="1:13" x14ac:dyDescent="0.2">
      <c r="A98" s="18"/>
      <c r="B98" s="16">
        <v>3.56</v>
      </c>
      <c r="C98" s="2">
        <v>2</v>
      </c>
      <c r="D98" s="2" t="s">
        <v>19</v>
      </c>
      <c r="E98" s="2">
        <v>2</v>
      </c>
      <c r="F98" s="17">
        <v>0</v>
      </c>
      <c r="I98" s="12" t="s">
        <v>21</v>
      </c>
      <c r="J98" s="13">
        <v>0</v>
      </c>
    </row>
    <row r="99" spans="1:13" x14ac:dyDescent="0.2">
      <c r="A99" s="18"/>
      <c r="B99" s="16">
        <v>13.69</v>
      </c>
      <c r="C99" s="2">
        <v>2</v>
      </c>
      <c r="D99" s="2" t="s">
        <v>15</v>
      </c>
      <c r="E99" s="2">
        <v>1</v>
      </c>
      <c r="F99" s="17">
        <v>0</v>
      </c>
      <c r="I99" s="12" t="s">
        <v>22</v>
      </c>
      <c r="J99" s="13">
        <v>0</v>
      </c>
    </row>
    <row r="100" spans="1:13" x14ac:dyDescent="0.2">
      <c r="A100" s="18"/>
      <c r="B100" s="16">
        <v>13.8</v>
      </c>
      <c r="H100" s="2" t="s">
        <v>15</v>
      </c>
      <c r="I100" s="12" t="s">
        <v>23</v>
      </c>
      <c r="J100" s="13">
        <v>0</v>
      </c>
    </row>
    <row r="101" spans="1:13" x14ac:dyDescent="0.2">
      <c r="A101" s="18"/>
      <c r="B101" s="16">
        <v>3.25</v>
      </c>
      <c r="C101" s="2">
        <v>2</v>
      </c>
      <c r="D101" s="2" t="s">
        <v>15</v>
      </c>
      <c r="E101" s="2">
        <v>2</v>
      </c>
      <c r="F101" s="17">
        <v>0</v>
      </c>
      <c r="I101" s="12" t="s">
        <v>24</v>
      </c>
      <c r="J101" s="13">
        <f>B94</f>
        <v>13.9</v>
      </c>
    </row>
    <row r="102" spans="1:13" x14ac:dyDescent="0.2">
      <c r="A102" s="18"/>
      <c r="B102" s="16">
        <v>5.7</v>
      </c>
      <c r="H102" s="2" t="s">
        <v>15</v>
      </c>
      <c r="I102" s="12" t="s">
        <v>25</v>
      </c>
      <c r="J102" s="13">
        <v>0</v>
      </c>
    </row>
    <row r="103" spans="1:13" x14ac:dyDescent="0.2">
      <c r="A103" s="18"/>
      <c r="B103" s="16">
        <v>2.21</v>
      </c>
      <c r="H103" s="2" t="s">
        <v>15</v>
      </c>
      <c r="I103" s="14" t="s">
        <v>26</v>
      </c>
      <c r="J103" s="13">
        <v>0</v>
      </c>
    </row>
    <row r="104" spans="1:13" x14ac:dyDescent="0.2">
      <c r="A104" s="18"/>
      <c r="B104" s="16">
        <v>3.58</v>
      </c>
      <c r="C104" s="2">
        <v>2</v>
      </c>
      <c r="D104" s="2" t="s">
        <v>15</v>
      </c>
      <c r="E104" s="2">
        <v>0</v>
      </c>
      <c r="F104" s="17">
        <v>0</v>
      </c>
      <c r="I104" s="14" t="s">
        <v>27</v>
      </c>
      <c r="J104" s="13">
        <v>0</v>
      </c>
    </row>
    <row r="105" spans="1:13" x14ac:dyDescent="0.2">
      <c r="A105" s="18"/>
      <c r="B105" s="16">
        <v>3.01</v>
      </c>
      <c r="C105" s="2">
        <v>2</v>
      </c>
      <c r="D105" s="2" t="s">
        <v>19</v>
      </c>
      <c r="E105" s="2">
        <v>2</v>
      </c>
      <c r="F105" s="2">
        <v>1</v>
      </c>
      <c r="I105" s="12" t="s">
        <v>28</v>
      </c>
      <c r="J105" s="13">
        <f>B100+B102+B103</f>
        <v>21.71</v>
      </c>
    </row>
    <row r="106" spans="1:13" x14ac:dyDescent="0.2">
      <c r="A106" s="1" t="s">
        <v>31</v>
      </c>
      <c r="B106" s="1">
        <f>100-SUM(B94:B105)</f>
        <v>8.210000000000008</v>
      </c>
      <c r="I106" s="12" t="s">
        <v>29</v>
      </c>
      <c r="J106" s="13">
        <f>B106</f>
        <v>8.210000000000008</v>
      </c>
      <c r="L106" s="22"/>
      <c r="M106" s="22"/>
    </row>
    <row r="107" spans="1:13" x14ac:dyDescent="0.2">
      <c r="I107" s="12" t="s">
        <v>30</v>
      </c>
      <c r="J107" s="13">
        <f>SUM(J94:J106)</f>
        <v>100</v>
      </c>
      <c r="L107" s="22"/>
      <c r="M107" s="22"/>
    </row>
    <row r="108" spans="1:13" x14ac:dyDescent="0.2">
      <c r="J108" s="13"/>
      <c r="L108" s="22"/>
      <c r="M108" s="22"/>
    </row>
    <row r="109" spans="1:13" x14ac:dyDescent="0.2">
      <c r="A109" s="5" t="s">
        <v>39</v>
      </c>
      <c r="B109" s="6" t="s">
        <v>8</v>
      </c>
      <c r="C109" s="7" t="s">
        <v>9</v>
      </c>
      <c r="D109" s="7" t="s">
        <v>10</v>
      </c>
      <c r="E109" s="8" t="s">
        <v>11</v>
      </c>
      <c r="F109" s="7" t="s">
        <v>12</v>
      </c>
      <c r="G109" s="7" t="s">
        <v>13</v>
      </c>
      <c r="H109" s="7" t="s">
        <v>14</v>
      </c>
      <c r="I109" s="9" t="s">
        <v>39</v>
      </c>
      <c r="J109" s="15" t="s">
        <v>8</v>
      </c>
    </row>
    <row r="110" spans="1:13" x14ac:dyDescent="0.2">
      <c r="A110" s="18"/>
      <c r="B110" s="16">
        <v>44.97</v>
      </c>
      <c r="G110" s="2" t="s">
        <v>37</v>
      </c>
      <c r="I110" s="12" t="s">
        <v>16</v>
      </c>
      <c r="J110" s="13">
        <v>0</v>
      </c>
    </row>
    <row r="111" spans="1:13" x14ac:dyDescent="0.2">
      <c r="A111" s="18"/>
      <c r="B111" s="16">
        <v>23.16</v>
      </c>
      <c r="G111" s="2" t="s">
        <v>40</v>
      </c>
      <c r="I111" s="12" t="s">
        <v>17</v>
      </c>
      <c r="J111" s="13">
        <v>0</v>
      </c>
    </row>
    <row r="112" spans="1:13" x14ac:dyDescent="0.2">
      <c r="A112" s="18"/>
      <c r="B112" s="16">
        <v>17.57</v>
      </c>
      <c r="G112" s="2" t="s">
        <v>41</v>
      </c>
      <c r="I112" s="12" t="s">
        <v>18</v>
      </c>
      <c r="J112" s="13">
        <v>0</v>
      </c>
    </row>
    <row r="113" spans="1:10" x14ac:dyDescent="0.2">
      <c r="A113" s="18"/>
      <c r="B113" s="16">
        <v>4.4400000000000004</v>
      </c>
      <c r="G113" s="2" t="s">
        <v>42</v>
      </c>
      <c r="I113" s="12" t="s">
        <v>20</v>
      </c>
      <c r="J113" s="13">
        <v>0</v>
      </c>
    </row>
    <row r="114" spans="1:10" ht="15.75" x14ac:dyDescent="0.2">
      <c r="A114" s="23"/>
      <c r="B114" s="16">
        <v>3.27</v>
      </c>
      <c r="H114" s="2" t="s">
        <v>15</v>
      </c>
      <c r="I114" s="12" t="s">
        <v>21</v>
      </c>
      <c r="J114" s="13">
        <v>0</v>
      </c>
    </row>
    <row r="115" spans="1:10" x14ac:dyDescent="0.2">
      <c r="A115" s="1" t="s">
        <v>31</v>
      </c>
      <c r="B115" s="1">
        <f>100-SUM(B110:B114)</f>
        <v>6.5900000000000176</v>
      </c>
      <c r="I115" s="12" t="s">
        <v>22</v>
      </c>
      <c r="J115" s="13">
        <v>0</v>
      </c>
    </row>
    <row r="116" spans="1:10" x14ac:dyDescent="0.2">
      <c r="I116" s="12" t="s">
        <v>23</v>
      </c>
      <c r="J116" s="13">
        <v>0</v>
      </c>
    </row>
    <row r="117" spans="1:10" x14ac:dyDescent="0.2">
      <c r="I117" s="12" t="s">
        <v>24</v>
      </c>
      <c r="J117" s="13">
        <f t="shared" ref="J117:J122" si="0">B110</f>
        <v>44.97</v>
      </c>
    </row>
    <row r="118" spans="1:10" x14ac:dyDescent="0.2">
      <c r="I118" s="12" t="s">
        <v>25</v>
      </c>
      <c r="J118" s="13">
        <f t="shared" si="0"/>
        <v>23.16</v>
      </c>
    </row>
    <row r="119" spans="1:10" x14ac:dyDescent="0.2">
      <c r="I119" s="14" t="s">
        <v>26</v>
      </c>
      <c r="J119" s="13">
        <f t="shared" si="0"/>
        <v>17.57</v>
      </c>
    </row>
    <row r="120" spans="1:10" x14ac:dyDescent="0.2">
      <c r="I120" s="14" t="s">
        <v>27</v>
      </c>
      <c r="J120" s="13">
        <f t="shared" si="0"/>
        <v>4.4400000000000004</v>
      </c>
    </row>
    <row r="121" spans="1:10" x14ac:dyDescent="0.2">
      <c r="I121" s="12" t="s">
        <v>28</v>
      </c>
      <c r="J121" s="13">
        <f t="shared" si="0"/>
        <v>3.27</v>
      </c>
    </row>
    <row r="122" spans="1:10" x14ac:dyDescent="0.2">
      <c r="I122" s="12" t="s">
        <v>29</v>
      </c>
      <c r="J122" s="13">
        <f t="shared" si="0"/>
        <v>6.5900000000000176</v>
      </c>
    </row>
    <row r="123" spans="1:10" x14ac:dyDescent="0.2">
      <c r="I123" s="12" t="s">
        <v>30</v>
      </c>
      <c r="J123" s="13">
        <f>SUM(J110:J122)</f>
        <v>100</v>
      </c>
    </row>
  </sheetData>
  <mergeCells count="3">
    <mergeCell ref="A1:H1"/>
    <mergeCell ref="I2:K2"/>
    <mergeCell ref="G33:G34"/>
  </mergeCells>
  <pageMargins left="0.75" right="0.75" top="1" bottom="1" header="0.5" footer="0.5"/>
  <pageSetup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Kai-Ting Chuang</dc:creator>
  <cp:lastModifiedBy>bcaszatt</cp:lastModifiedBy>
  <dcterms:created xsi:type="dcterms:W3CDTF">2015-03-03T22:25:57Z</dcterms:created>
  <dcterms:modified xsi:type="dcterms:W3CDTF">2015-03-12T20:14:35Z</dcterms:modified>
</cp:coreProperties>
</file>