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ccardo\Downloads\"/>
    </mc:Choice>
  </mc:AlternateContent>
  <bookViews>
    <workbookView xWindow="13740" yWindow="-15" windowWidth="15120" windowHeight="12780" tabRatio="634" activeTab="2"/>
  </bookViews>
  <sheets>
    <sheet name="Seeds Proteins" sheetId="1" r:id="rId1"/>
    <sheet name="Soybean Milk Proteins" sheetId="2" r:id="rId2"/>
    <sheet name="Precipitated Soybean Milk Prote" sheetId="3" r:id="rId3"/>
    <sheet name="GO Terms,  Pie Chart" sheetId="4" r:id="rId4"/>
    <sheet name="BLAST" sheetId="6" r:id="rId5"/>
  </sheets>
  <definedNames>
    <definedName name="_xlnm._FilterDatabase" localSheetId="2" hidden="1">'Precipitated Soybean Milk Prote'!$A$2:$BM$2</definedName>
    <definedName name="_xlnm._FilterDatabase" localSheetId="0" hidden="1">'Seeds Proteins'!$A$2:$CG$2</definedName>
    <definedName name="_xlnm._FilterDatabase" localSheetId="1" hidden="1">'Soybean Milk Proteins'!$A$2:$CG$2</definedName>
  </definedNames>
  <calcPr calcId="152511"/>
</workbook>
</file>

<file path=xl/calcChain.xml><?xml version="1.0" encoding="utf-8"?>
<calcChain xmlns="http://schemas.openxmlformats.org/spreadsheetml/2006/main">
  <c r="M193" i="3" l="1"/>
  <c r="M209" i="2"/>
  <c r="J218" i="1"/>
  <c r="BP64" i="4"/>
  <c r="BR64" i="4"/>
  <c r="BQ64" i="4"/>
  <c r="BS64" i="4"/>
  <c r="BO64" i="4"/>
  <c r="BN64" i="4"/>
  <c r="BM64" i="4"/>
  <c r="BL64" i="4"/>
  <c r="BK64" i="4"/>
  <c r="BJ64" i="4"/>
  <c r="BI64" i="4"/>
  <c r="BH64" i="4"/>
  <c r="BX13" i="3" l="1"/>
  <c r="BW13" i="3"/>
  <c r="BV13" i="3"/>
  <c r="BU13" i="3"/>
  <c r="BT13" i="3"/>
  <c r="BS13" i="3"/>
  <c r="BR13" i="3"/>
  <c r="BQ13" i="3"/>
  <c r="BP13" i="3"/>
  <c r="BX13" i="2"/>
  <c r="BW13" i="2"/>
  <c r="BV13" i="2"/>
  <c r="BU13" i="2"/>
  <c r="BT13" i="2"/>
  <c r="BS13" i="2"/>
  <c r="BR13" i="2"/>
  <c r="BQ13" i="2"/>
  <c r="BP13" i="2"/>
  <c r="BX13" i="1"/>
  <c r="BW13" i="1"/>
  <c r="BV13" i="1"/>
  <c r="BU13" i="1"/>
  <c r="BT13" i="1"/>
  <c r="BS13" i="1"/>
  <c r="BR13" i="1"/>
  <c r="BQ13" i="1"/>
  <c r="BP13" i="1"/>
  <c r="CC10" i="3"/>
  <c r="CB10" i="3"/>
  <c r="CA10" i="3"/>
  <c r="BZ10" i="3"/>
  <c r="BY10" i="3"/>
  <c r="BX10" i="3"/>
  <c r="BT10" i="3"/>
  <c r="BW10" i="3"/>
  <c r="BV10" i="3"/>
  <c r="BU10" i="3"/>
  <c r="BS10" i="3"/>
  <c r="BR10" i="3"/>
  <c r="BQ10" i="3"/>
  <c r="BP10" i="3"/>
  <c r="CC10" i="2"/>
  <c r="CB10" i="2"/>
  <c r="CA10" i="2"/>
  <c r="BZ10" i="2"/>
  <c r="BY10" i="2"/>
  <c r="BX10" i="2"/>
  <c r="BW10" i="2"/>
  <c r="BV10" i="2"/>
  <c r="BU10" i="2"/>
  <c r="BT10" i="2"/>
  <c r="BS10" i="2"/>
  <c r="BR10" i="2"/>
  <c r="BQ10" i="2"/>
  <c r="BP10" i="2"/>
  <c r="CC10" i="1"/>
  <c r="CB10" i="1"/>
  <c r="CA10" i="1"/>
  <c r="BZ10" i="1"/>
  <c r="BY10" i="1"/>
  <c r="BX10" i="1"/>
  <c r="BW10" i="1"/>
  <c r="BV10" i="1"/>
  <c r="BU10" i="1"/>
  <c r="BT10" i="1"/>
  <c r="BS10" i="1"/>
  <c r="BR10" i="1"/>
  <c r="BQ10" i="1"/>
  <c r="BP10" i="1"/>
  <c r="BS61" i="4"/>
  <c r="BR61" i="4"/>
  <c r="BQ61" i="4"/>
  <c r="BP61" i="4"/>
  <c r="BO61" i="4"/>
  <c r="BN61" i="4"/>
  <c r="BM61" i="4"/>
  <c r="BK61" i="4"/>
  <c r="BJ61" i="4"/>
  <c r="BI61" i="4"/>
  <c r="BH61" i="4"/>
  <c r="BS58" i="4"/>
  <c r="BR58" i="4"/>
  <c r="BQ58" i="4"/>
  <c r="BP58" i="4"/>
  <c r="BO58" i="4"/>
  <c r="BN58" i="4"/>
  <c r="BM58" i="4"/>
  <c r="BL58" i="4"/>
  <c r="BK58" i="4"/>
  <c r="BJ58" i="4"/>
  <c r="BI58" i="4"/>
  <c r="BH58" i="4"/>
  <c r="CA6" i="3"/>
  <c r="BZ6" i="3"/>
  <c r="BY6" i="3"/>
  <c r="BX6" i="3"/>
  <c r="BW6" i="3"/>
  <c r="BV6" i="3"/>
  <c r="BU6" i="3"/>
  <c r="BT6" i="3"/>
  <c r="BS6" i="3"/>
  <c r="BR6" i="3"/>
  <c r="BQ6" i="3"/>
  <c r="BQ7" i="2"/>
  <c r="BP6" i="3"/>
  <c r="CB7" i="2"/>
  <c r="CA7" i="2"/>
  <c r="BZ7" i="2"/>
  <c r="BY7" i="2"/>
  <c r="BX7" i="2"/>
  <c r="BW7" i="2"/>
  <c r="BV7" i="2"/>
  <c r="BU7" i="2"/>
  <c r="BT7" i="2"/>
  <c r="BS7" i="2"/>
  <c r="BR7" i="2"/>
  <c r="CA5" i="1"/>
  <c r="BZ5" i="1"/>
  <c r="BY5" i="1"/>
  <c r="BX5" i="1"/>
  <c r="BW5" i="1"/>
  <c r="BV5" i="1"/>
  <c r="BU5" i="1"/>
  <c r="BT5" i="1"/>
  <c r="BS5" i="1"/>
  <c r="BR5" i="1"/>
  <c r="BQ5" i="1"/>
  <c r="BP5" i="1"/>
</calcChain>
</file>

<file path=xl/sharedStrings.xml><?xml version="1.0" encoding="utf-8"?>
<sst xmlns="http://schemas.openxmlformats.org/spreadsheetml/2006/main" count="10569" uniqueCount="2015">
  <si>
    <t>#</t>
  </si>
  <si>
    <t>Accession Number</t>
  </si>
  <si>
    <t>Molecular Weight</t>
  </si>
  <si>
    <t>Taxonomy</t>
  </si>
  <si>
    <t>biological adhesion</t>
  </si>
  <si>
    <t>biological regulation</t>
  </si>
  <si>
    <t>cell killing</t>
  </si>
  <si>
    <t>cellular process</t>
  </si>
  <si>
    <t>developmental process</t>
  </si>
  <si>
    <t>establishment of localization</t>
  </si>
  <si>
    <t>growth</t>
  </si>
  <si>
    <t>immune system process</t>
  </si>
  <si>
    <t>localization</t>
  </si>
  <si>
    <t>locomotion</t>
  </si>
  <si>
    <t>metabolic process</t>
  </si>
  <si>
    <t>multi-organism process</t>
  </si>
  <si>
    <t>multicellular organismal process</t>
  </si>
  <si>
    <t>pigmentation</t>
  </si>
  <si>
    <t>reproduction</t>
  </si>
  <si>
    <t>reproductive process</t>
  </si>
  <si>
    <t>response to stimulus</t>
  </si>
  <si>
    <t>rhythmic process</t>
  </si>
  <si>
    <t>viral reproduction</t>
  </si>
  <si>
    <t>Golgi apparatus</t>
  </si>
  <si>
    <t>cytoplasm</t>
  </si>
  <si>
    <t>cytoskeleton</t>
  </si>
  <si>
    <t>endoplasmic reticulum</t>
  </si>
  <si>
    <t>endosome</t>
  </si>
  <si>
    <t>extracellular region</t>
  </si>
  <si>
    <t>intracellular organelle</t>
  </si>
  <si>
    <t>membrane</t>
  </si>
  <si>
    <t>mitochondrion</t>
  </si>
  <si>
    <t>nucleus</t>
  </si>
  <si>
    <t>organelle membrane</t>
  </si>
  <si>
    <t>organelle part</t>
  </si>
  <si>
    <t>plasma membrane</t>
  </si>
  <si>
    <t>ribosome</t>
  </si>
  <si>
    <t>antioxidant activity</t>
  </si>
  <si>
    <t>auxiliary transport protein activity</t>
  </si>
  <si>
    <t>binding</t>
  </si>
  <si>
    <t>catalytic activity</t>
  </si>
  <si>
    <t>chaperone regulator activity</t>
  </si>
  <si>
    <t>chemoattractant activity</t>
  </si>
  <si>
    <t>chemorepellent activity</t>
  </si>
  <si>
    <t>electron carrier activity</t>
  </si>
  <si>
    <t>enzyme regulator activity</t>
  </si>
  <si>
    <t>metallochaperone activity</t>
  </si>
  <si>
    <t>molecular transducer activity</t>
  </si>
  <si>
    <t>motor activity</t>
  </si>
  <si>
    <t>nutrient reservoir activity</t>
  </si>
  <si>
    <t>protein tag</t>
  </si>
  <si>
    <t>structural molecule activity</t>
  </si>
  <si>
    <t>transcription regulator activity</t>
  </si>
  <si>
    <t>translation regulator activity</t>
  </si>
  <si>
    <t>transporter activity</t>
  </si>
  <si>
    <t>Glycinin G4 OS=Glycine max GN=GY4 PE=1 SV=1</t>
  </si>
  <si>
    <t>GLYG4_SOYBN</t>
  </si>
  <si>
    <t>64 kDa</t>
  </si>
  <si>
    <t>Glycine max</t>
  </si>
  <si>
    <t>Glycinin G1 OS=Glycine max GN=GY1 PE=1 SV=2</t>
  </si>
  <si>
    <t>GLYG1_SOYBN</t>
  </si>
  <si>
    <t>56 kDa</t>
  </si>
  <si>
    <t>Beta-conglycinin, alpha chain OS=Glycine max PE=2 SV=2</t>
  </si>
  <si>
    <t>GLCA_SOYBN</t>
  </si>
  <si>
    <t>70 kDa</t>
  </si>
  <si>
    <t>aleurone grain</t>
  </si>
  <si>
    <t>vacuole</t>
  </si>
  <si>
    <t>Glycinin G2 OS=Glycine max GN=Gy2 PE=1 SV=2</t>
  </si>
  <si>
    <t>GLYG2_SOYBN</t>
  </si>
  <si>
    <t>54 kDa</t>
  </si>
  <si>
    <t>Beta-conglycinin, alpha' chain OS=Glycine max GN=CG-1 PE=2 SV=1</t>
  </si>
  <si>
    <t>GLCAP_SOYBN</t>
  </si>
  <si>
    <t>74 kDa</t>
  </si>
  <si>
    <t>Seed linoleate 9S-lipoxygenase-3 OS=Glycine max GN=LOX1.3 PE=1 SV=1</t>
  </si>
  <si>
    <t>LOX3_SOYBN</t>
  </si>
  <si>
    <t>97 kDa</t>
  </si>
  <si>
    <t>oxylipin biosynthetic process</t>
  </si>
  <si>
    <t>iron ion binding</t>
  </si>
  <si>
    <t>lipoxygenase activity</t>
  </si>
  <si>
    <t>Beta-conglycinin, beta chain OS=Glycine max GN=CG-4 PE=1 SV=1</t>
  </si>
  <si>
    <t>GLCB_SOYBN</t>
  </si>
  <si>
    <t>51 kDa</t>
  </si>
  <si>
    <t>Seed linoleate 13S-lipoxygenase-1 OS=Glycine max GN=LOX1.1 PE=1 SV=2</t>
  </si>
  <si>
    <t>LOX1_SOYBN</t>
  </si>
  <si>
    <t>94 kDa</t>
  </si>
  <si>
    <t>Glycinin OS=Glycine max PE=1 SV=1</t>
  </si>
  <si>
    <t>GLYG5_SOYBN</t>
  </si>
  <si>
    <t>58 kDa</t>
  </si>
  <si>
    <t>Trypsin inhibitor A OS=Glycine max GN=KTI3 PE=1 SV=2</t>
  </si>
  <si>
    <t>ITRA_SOYBN</t>
  </si>
  <si>
    <t>24 kDa</t>
  </si>
  <si>
    <t>serine-type endopeptidase inhibitor activity</t>
  </si>
  <si>
    <t>Seed linoleate 9S-lipoxygenase-2 OS=Glycine max GN=LOX1.2 PE=2 SV=1</t>
  </si>
  <si>
    <t>LOX2_SOYBN</t>
  </si>
  <si>
    <t>Sucrose-binding protein OS=Glycine max GN=SBP PE=1 SV=1</t>
  </si>
  <si>
    <t>SBP_SOYBN</t>
  </si>
  <si>
    <t>61 kDa</t>
  </si>
  <si>
    <t>carbohydrate transport</t>
  </si>
  <si>
    <t>Lectin OS=Glycine max GN=LE1 PE=1 SV=1</t>
  </si>
  <si>
    <t>LEC_SOYBN</t>
  </si>
  <si>
    <t>31 kDa</t>
  </si>
  <si>
    <t>carbohydrate binding</t>
  </si>
  <si>
    <t>Glycinin G3 OS=Glycine max GN=GY3 PE=3 SV=1</t>
  </si>
  <si>
    <t>GLYG3_SOYBN</t>
  </si>
  <si>
    <t>2S albumin OS=Glycine max PE=1 SV=2</t>
  </si>
  <si>
    <t>2SS_SOYBN</t>
  </si>
  <si>
    <t>18 kDa</t>
  </si>
  <si>
    <t>Seed biotin-containing protein SBP65 OS=Glycine max GN=SBP65 PE=1 SV=1</t>
  </si>
  <si>
    <t>SBP65_SOYBN</t>
  </si>
  <si>
    <t>68 kDa</t>
  </si>
  <si>
    <t>Beta-amylase OS=Glycine max GN=BMY1 PE=1 SV=3</t>
  </si>
  <si>
    <t>AMYB_SOYBN</t>
  </si>
  <si>
    <t>polysaccharide catabolic process</t>
  </si>
  <si>
    <t>beta-amylase activity</t>
  </si>
  <si>
    <t>P34 probable thiol protease OS=Glycine max PE=1 SV=1</t>
  </si>
  <si>
    <t>P34_SOYBN</t>
  </si>
  <si>
    <t>43 kDa</t>
  </si>
  <si>
    <t>proteolysis</t>
  </si>
  <si>
    <t>cysteine-type peptidase activity</t>
  </si>
  <si>
    <t>Basic 7S globulin OS=Glycine max GN=BG PE=1 SV=2</t>
  </si>
  <si>
    <t>7SB1_SOYBN</t>
  </si>
  <si>
    <t>46 kDa</t>
  </si>
  <si>
    <t>aspartic-type endopeptidase activity</t>
  </si>
  <si>
    <t>Bowman-Birk type proteinase inhibitor D-II OS=Glycine max PE=1 SV=2</t>
  </si>
  <si>
    <t>IBBD2_SOYBN</t>
  </si>
  <si>
    <t>9 kDa</t>
  </si>
  <si>
    <t>Heat shock 70 kDa protein OS=Glycine max GN=HSP70 PE=1 SV=1</t>
  </si>
  <si>
    <t>HSP70_SOYBN</t>
  </si>
  <si>
    <t>71 kDa</t>
  </si>
  <si>
    <t>response to stress</t>
  </si>
  <si>
    <t>ATP binding</t>
  </si>
  <si>
    <t>P24 oleosin isoform B OS=Glycine max PE=2 SV=1</t>
  </si>
  <si>
    <t>OLEO2_SOYBN</t>
  </si>
  <si>
    <t>23 kDa</t>
  </si>
  <si>
    <t>monolayer-surrounded lipid storage body</t>
  </si>
  <si>
    <t>integral to membrane</t>
  </si>
  <si>
    <t>Kunitz-type trypsin inhibitor KTI1 OS=Glycine max GN=KTI1 PE=2 SV=1</t>
  </si>
  <si>
    <t>KTI1_SOYBN</t>
  </si>
  <si>
    <t>Ribulose bisphosphate carboxylase large chain OS=Glycine max GN=rbcL PE=1 SV=3</t>
  </si>
  <si>
    <t>RBL_SOYBN</t>
  </si>
  <si>
    <t>53 kDa</t>
  </si>
  <si>
    <t>reductive pentose-phosphate cycle</t>
  </si>
  <si>
    <t>photorespiration</t>
  </si>
  <si>
    <t>chloroplast</t>
  </si>
  <si>
    <t>magnesium ion binding</t>
  </si>
  <si>
    <t>monooxygenase activity</t>
  </si>
  <si>
    <t>Poly [ADP-ribose] polymerase 3 OS=Glycine max GN=PARP3 PE=2 SV=1</t>
  </si>
  <si>
    <t>PARP3_SOYBN</t>
  </si>
  <si>
    <t>92 kDa</t>
  </si>
  <si>
    <t>protein amino acid ADP-ribosylation</t>
  </si>
  <si>
    <t>DNA binding</t>
  </si>
  <si>
    <t>NAD+ ADP-ribosyltransferase activity</t>
  </si>
  <si>
    <t>49 kDa</t>
  </si>
  <si>
    <t>Nicotiana tabacum</t>
  </si>
  <si>
    <t>GTP catabolic process</t>
  </si>
  <si>
    <t>GTP binding</t>
  </si>
  <si>
    <t>GTPase activity</t>
  </si>
  <si>
    <t>translation elongation factor activity</t>
  </si>
  <si>
    <t>Basic 7S globulin 2 OS=Glycine max PE=1 SV=1</t>
  </si>
  <si>
    <t>7SBG2_SOYBN</t>
  </si>
  <si>
    <t>47 kDa</t>
  </si>
  <si>
    <t>Glyceraldehyde-3-phosphate dehydrogenase, cytosolic OS=Magnolia liliiflora GN=GAPC PE=2 SV=1</t>
  </si>
  <si>
    <t>G3PC_MAGLI</t>
  </si>
  <si>
    <t>37 kDa</t>
  </si>
  <si>
    <t>Magnolia liliiflora</t>
  </si>
  <si>
    <t>glycolysis</t>
  </si>
  <si>
    <t>NADP binding</t>
  </si>
  <si>
    <t>glyceraldehyde-3-phosphate dehydrogenase (phosphorylating) activity</t>
  </si>
  <si>
    <t>Peptidyl-prolyl cis-trans isomerase 1 OS=Glycine max GN=Cyp1 PE=1 SV=1</t>
  </si>
  <si>
    <t>CYP1_SOYBN</t>
  </si>
  <si>
    <t>protein folding</t>
  </si>
  <si>
    <t>peptide binding</t>
  </si>
  <si>
    <t>peptidyl-prolyl cis-trans isomerase activity</t>
  </si>
  <si>
    <t>Seed maturation protein PM36 OS=Glycine max GN=PM36 PE=2 SV=1</t>
  </si>
  <si>
    <t>PM36_SOYBN</t>
  </si>
  <si>
    <t>26 kDa</t>
  </si>
  <si>
    <t>Elongation factor 2 OS=Beta vulgaris PE=2 SV=1</t>
  </si>
  <si>
    <t>EF2_BETVU</t>
  </si>
  <si>
    <t>Beta vulgaris</t>
  </si>
  <si>
    <t>Solanum lycopersicum</t>
  </si>
  <si>
    <t>Actin-1 OS=Pisum sativum PE=2 SV=1</t>
  </si>
  <si>
    <t>ACT1_PEA</t>
  </si>
  <si>
    <t>42 kDa</t>
  </si>
  <si>
    <t>Pisum sativum</t>
  </si>
  <si>
    <t>Cell division cycle protein 48 homolog OS=Glycine max GN=CDC48 PE=1 SV=1</t>
  </si>
  <si>
    <t>CDC48_SOYBN</t>
  </si>
  <si>
    <t>90 kDa</t>
  </si>
  <si>
    <t>cell cycle</t>
  </si>
  <si>
    <t>nucleoside-triphosphatase activity</t>
  </si>
  <si>
    <t>UTP--glucose-1-phosphate uridylyltransferase OS=Astragalus penduliflorus GN=UGP PE=1 SV=1</t>
  </si>
  <si>
    <t>UGPA_ASTPN</t>
  </si>
  <si>
    <t>52 kDa</t>
  </si>
  <si>
    <t>Astragalus penduliflorus</t>
  </si>
  <si>
    <t>UTP:glucose-1-phosphate uridylyltransferase activity</t>
  </si>
  <si>
    <t>Alcohol dehydrogenase 1 OS=Pisum sativum PE=1 SV=1</t>
  </si>
  <si>
    <t>ADH1_PEA</t>
  </si>
  <si>
    <t>41 kDa</t>
  </si>
  <si>
    <t>zinc ion binding</t>
  </si>
  <si>
    <t>alcohol dehydrogenase activity</t>
  </si>
  <si>
    <t>Bowman-Birk type proteinase inhibitor OS=Glycine max PE=1 SV=2</t>
  </si>
  <si>
    <t>IBB1_SOYBN</t>
  </si>
  <si>
    <t>12 kDa</t>
  </si>
  <si>
    <t>5-methyltetrahydropteroyltriglutamate--homocysteine methyltransferase OS=Mesembryanthemum crystallinum GN=METE PE=2 SV=1</t>
  </si>
  <si>
    <t>METE_MESCR</t>
  </si>
  <si>
    <t>85 kDa</t>
  </si>
  <si>
    <t>Mesembryanthemum crystallinum</t>
  </si>
  <si>
    <t>methionine biosynthetic process</t>
  </si>
  <si>
    <t>5-methyltetrahydropteroyltriglutamate-homocysteine S-methyltransferase activity</t>
  </si>
  <si>
    <t>ATP synthase subunit alpha, mitochondrial OS=Glycine max GN=ATPA PE=1 SV=1</t>
  </si>
  <si>
    <t>ATPAM_SOYBN</t>
  </si>
  <si>
    <t>55 kDa</t>
  </si>
  <si>
    <t>ATP synthesis coupled proton transport</t>
  </si>
  <si>
    <t>ATP hydrolysis coupled proton transport</t>
  </si>
  <si>
    <t>ATP catabolic process</t>
  </si>
  <si>
    <t>mitochondrial inner membrane</t>
  </si>
  <si>
    <t>proton-transporting ATP synthase complex, catalytic core F(1)</t>
  </si>
  <si>
    <t>hydrogen ion transporting ATPase activity, rotational mechanism</t>
  </si>
  <si>
    <t>hydrogen ion transporting ATP synthase activity, rotational mechanism</t>
  </si>
  <si>
    <t>Ribulose bisphosphate carboxylase small chain 1, chloroplastic OS=Glycine max GN=RBCS-1 PE=3 SV=1</t>
  </si>
  <si>
    <t>RBS1_SOYBN</t>
  </si>
  <si>
    <t>20 kDa</t>
  </si>
  <si>
    <t>response to red light</t>
  </si>
  <si>
    <t>chloroplast envelope</t>
  </si>
  <si>
    <t>apoplast</t>
  </si>
  <si>
    <t>ATP synthase subunit beta, mitochondrial OS=Zea mays GN=ATPB PE=1 SV=1</t>
  </si>
  <si>
    <t>ATPBM_MAIZE</t>
  </si>
  <si>
    <t>59 kDa</t>
  </si>
  <si>
    <t>Zea mays</t>
  </si>
  <si>
    <t>mitochondrial proton-transporting ATP synthase complex, catalytic core F(1)</t>
  </si>
  <si>
    <t>Guanine nucleotide-binding protein subunit beta-like protein OS=Glycine max PE=1 SV=1</t>
  </si>
  <si>
    <t>GBLP_SOYBN</t>
  </si>
  <si>
    <t>36 kDa</t>
  </si>
  <si>
    <t>Phosphoglycerate kinase, chloroplastic OS=Nicotiana tabacum PE=1 SV=1</t>
  </si>
  <si>
    <t>PGKH_TOBAC</t>
  </si>
  <si>
    <t>50 kDa</t>
  </si>
  <si>
    <t>phosphoglycerate kinase activity</t>
  </si>
  <si>
    <t>Formate dehydrogenase, mitochondrial OS=Hordeum vulgare PE=2 SV=1</t>
  </si>
  <si>
    <t>FDH_HORVU</t>
  </si>
  <si>
    <t>Hordeum vulgare</t>
  </si>
  <si>
    <t>NAD binding</t>
  </si>
  <si>
    <t>oxidoreductase activity, acting on the CH-OH group of donors, NAD or NADP as acceptor</t>
  </si>
  <si>
    <t>Urease OS=Canavalia ensiformis PE=1 SV=3</t>
  </si>
  <si>
    <t>UREA_CANEN</t>
  </si>
  <si>
    <t>91 kDa</t>
  </si>
  <si>
    <t>Canavalia ensiformis</t>
  </si>
  <si>
    <t>urea catabolic process</t>
  </si>
  <si>
    <t>nickel ion binding</t>
  </si>
  <si>
    <t>urease activity</t>
  </si>
  <si>
    <t>Nucleoside diphosphate kinase 1 OS=Glycine max PE=1 SV=1</t>
  </si>
  <si>
    <t>NDK1_SOYBN</t>
  </si>
  <si>
    <t>16 kDa</t>
  </si>
  <si>
    <t>GTP biosynthetic process</t>
  </si>
  <si>
    <t>metal ion binding</t>
  </si>
  <si>
    <t>nucleoside diphosphate kinase activity</t>
  </si>
  <si>
    <t>Heat shock cognate protein 80 OS=Solanum lycopersicum GN=HSC80 PE=2 SV=1</t>
  </si>
  <si>
    <t>HSP80_SOLLC</t>
  </si>
  <si>
    <t>80 kDa</t>
  </si>
  <si>
    <t>18 kDa seed maturation protein OS=Glycine max GN=GMPM1 PE=2 SV=1</t>
  </si>
  <si>
    <t>PM1_SOYBN</t>
  </si>
  <si>
    <t>seed development</t>
  </si>
  <si>
    <t>embryonic development</t>
  </si>
  <si>
    <t>response to water deprivation</t>
  </si>
  <si>
    <t>GTP-binding nuclear protein Ran1 OS=Solanum lycopersicum GN=RAN1 PE=2 SV=1</t>
  </si>
  <si>
    <t>25 kDa</t>
  </si>
  <si>
    <t>small GTPase mediated signal transduction</t>
  </si>
  <si>
    <t>intracellular protein transport</t>
  </si>
  <si>
    <t>nucleocytoplasmic transport</t>
  </si>
  <si>
    <t>Gamma-glutamyl hydrolase OS=Glycine max PE=2 SV=1</t>
  </si>
  <si>
    <t>GGH_SOYBN</t>
  </si>
  <si>
    <t>38 kDa</t>
  </si>
  <si>
    <t>glutamine metabolic process</t>
  </si>
  <si>
    <t>extracellular space</t>
  </si>
  <si>
    <t>omega peptidase activity</t>
  </si>
  <si>
    <t>40S ribosomal protein SA OS=Glycine max PE=1 SV=1</t>
  </si>
  <si>
    <t>RSSA_SOYBN</t>
  </si>
  <si>
    <t>34 kDa</t>
  </si>
  <si>
    <t>ribosomal small subunit assembly and maintenance</t>
  </si>
  <si>
    <t>translation</t>
  </si>
  <si>
    <t>cytosolic small ribosomal subunit</t>
  </si>
  <si>
    <t>structural constituent of ribosome</t>
  </si>
  <si>
    <t>Trypsin inhibitor B OS=Glycine max PE=1 SV=1</t>
  </si>
  <si>
    <t>ITRB_SOYBN</t>
  </si>
  <si>
    <t>Malate dehydrogenase, cytoplasmic OS=Medicago sativa GN=CMDH PE=1 SV=1</t>
  </si>
  <si>
    <t>MDHC_MEDSA</t>
  </si>
  <si>
    <t>Medicago sativa</t>
  </si>
  <si>
    <t>tricarboxylic acid cycle</t>
  </si>
  <si>
    <t>cellular carbohydrate metabolic process</t>
  </si>
  <si>
    <t>L-malate dehydrogenase activity</t>
  </si>
  <si>
    <t>14-3-3-like protein OS=Pisum sativum PE=2 SV=1</t>
  </si>
  <si>
    <t>1433_PEA</t>
  </si>
  <si>
    <t>29 kDa</t>
  </si>
  <si>
    <t>Stress-induced protein SAM22 OS=Glycine max PE=1 SV=1</t>
  </si>
  <si>
    <t>SAM22_SOYBN</t>
  </si>
  <si>
    <t>17 kDa</t>
  </si>
  <si>
    <t>defense response</t>
  </si>
  <si>
    <t>Alcohol dehydrogenase 1 OS=Trifolium repens GN=ADH1 PE=2 SV=1</t>
  </si>
  <si>
    <t>ADH1_TRIRP</t>
  </si>
  <si>
    <t>Trifolium repens</t>
  </si>
  <si>
    <t>Eukaryotic initiation factor 4A-9 OS=Nicotiana tabacum PE=2 SV=1</t>
  </si>
  <si>
    <t>IF4A9_TOBAC</t>
  </si>
  <si>
    <t>translation initiation factor activity</t>
  </si>
  <si>
    <t>ATP-dependent helicase activity</t>
  </si>
  <si>
    <t>Superoxide dismutase [Fe], chloroplastic OS=Glycine max GN=SODB PE=1 SV=1</t>
  </si>
  <si>
    <t>SODF_SOYBN</t>
  </si>
  <si>
    <t>28 kDa</t>
  </si>
  <si>
    <t>superoxide metabolic process</t>
  </si>
  <si>
    <t>superoxide dismutase activity</t>
  </si>
  <si>
    <t>Probable phospholipid hydroperoxide glutathione peroxidase OS=Citrus sinensis GN=CSA PE=1 SV=1</t>
  </si>
  <si>
    <t>GPX4_CITSI</t>
  </si>
  <si>
    <t>19 kDa</t>
  </si>
  <si>
    <t>Citrus sinensis</t>
  </si>
  <si>
    <t>response to oxidative stress</t>
  </si>
  <si>
    <t>glutathione peroxidase activity</t>
  </si>
  <si>
    <t>Calmodulin-2 OS=Glycine max GN=CAM-2 PE=1 SV=2</t>
  </si>
  <si>
    <t>CALM2_SOYBN</t>
  </si>
  <si>
    <t>calcium ion binding</t>
  </si>
  <si>
    <t>Adenosylhomocysteinase OS=Mesembryanthemum crystallinum GN=SAHH PE=2 SV=1</t>
  </si>
  <si>
    <t>SAHH_MESCR</t>
  </si>
  <si>
    <t>one-carbon compound metabolic process</t>
  </si>
  <si>
    <t>adenosylhomocysteinase activity</t>
  </si>
  <si>
    <t>Luminal-binding protein 5 OS=Nicotiana tabacum GN=BIP5 PE=2 SV=1</t>
  </si>
  <si>
    <t>BIP5_TOBAC</t>
  </si>
  <si>
    <t>endoplasmic reticulum lumen</t>
  </si>
  <si>
    <t>RuBisCO large subunit-binding protein subunit alpha (Fragment) OS=Ricinus communis PE=2 SV=1</t>
  </si>
  <si>
    <t>RUBA_RICCO</t>
  </si>
  <si>
    <t>Ricinus communis</t>
  </si>
  <si>
    <t>protein refolding</t>
  </si>
  <si>
    <t>Protein disulfide-isomerase OS=Medicago sativa GN=PDI PE=1 SV=1</t>
  </si>
  <si>
    <t>PDI_MEDSA</t>
  </si>
  <si>
    <t>57 kDa</t>
  </si>
  <si>
    <t>cell redox homeostasis</t>
  </si>
  <si>
    <t>glycerol ether metabolic process</t>
  </si>
  <si>
    <t>protein disulfide isomerase activity</t>
  </si>
  <si>
    <t>40S ribosomal protein S13 OS=Glycine max GN=RPS13 PE=2 SV=1</t>
  </si>
  <si>
    <t>RS13_SOYBN</t>
  </si>
  <si>
    <t>cytokinesis by cell plate formation</t>
  </si>
  <si>
    <t>trichome morphogenesis</t>
  </si>
  <si>
    <t>leaf morphogenesis</t>
  </si>
  <si>
    <t>nucleolus</t>
  </si>
  <si>
    <t>Tubulin beta chain (Fragment) OS=Glycine max GN=TUBB PE=1 SV=2</t>
  </si>
  <si>
    <t>protein polymerization</t>
  </si>
  <si>
    <t>response to cadmium ion</t>
  </si>
  <si>
    <t>microtubule</t>
  </si>
  <si>
    <t>plasmodesma</t>
  </si>
  <si>
    <t>vacuolar membrane</t>
  </si>
  <si>
    <t>structural constituent of cytoskeleton</t>
  </si>
  <si>
    <t>Bowman-Birk type proteinase inhibitor C-II OS=Glycine max PE=1 SV=2</t>
  </si>
  <si>
    <t>IBBC2_SOYBN</t>
  </si>
  <si>
    <t>Elongation factor Tu, chloroplastic OS=Glycine max GN=TUFA PE=1 SV=1</t>
  </si>
  <si>
    <t>EFTU1_SOYBN</t>
  </si>
  <si>
    <t>Enolase OS=Ricinus communis PE=2 SV=1</t>
  </si>
  <si>
    <t>ENO_RICCO</t>
  </si>
  <si>
    <t>48 kDa</t>
  </si>
  <si>
    <t>phosphopyruvate hydratase complex</t>
  </si>
  <si>
    <t>phosphopyruvate hydratase activity</t>
  </si>
  <si>
    <t>Fructose-bisphosphate aldolase, cytoplasmic isozyme 2 OS=Pisum sativum PE=1 SV=1</t>
  </si>
  <si>
    <t>fructose-bisphosphate aldolase activity</t>
  </si>
  <si>
    <t>Phosphoenolpyruvate carboxylase, housekeeping isozyme OS=Glycine max GN=PPC16 PE=1 SV=1</t>
  </si>
  <si>
    <t>CAPP1_SOYBN</t>
  </si>
  <si>
    <t>111 kDa</t>
  </si>
  <si>
    <t>carbon utilization by fixation of carbon dioxide</t>
  </si>
  <si>
    <t>phosphoenolpyruvate carboxylase activity</t>
  </si>
  <si>
    <t>Phosphoglucomutase, cytoplasmic OS=Populus tremula GN=PGM1 PE=2 SV=1</t>
  </si>
  <si>
    <t>PGMC_POPTN</t>
  </si>
  <si>
    <t>63 kDa</t>
  </si>
  <si>
    <t>Populus tremula</t>
  </si>
  <si>
    <t>glucose metabolic process</t>
  </si>
  <si>
    <t>phosphoglucomutase activity</t>
  </si>
  <si>
    <t>RuBisCO large subunit-binding protein subunit beta, chloroplastic OS=Pisum sativum PE=1 SV=2</t>
  </si>
  <si>
    <t>RUBB_PEA</t>
  </si>
  <si>
    <t>Glyceraldehyde-3-phosphate dehydrogenase 3, cytosolic OS=Zea mays GN=GAPC3 PE=2 SV=1</t>
  </si>
  <si>
    <t>G3PC3_MAIZE</t>
  </si>
  <si>
    <t>ADP-ribosylation factor 1 OS=Salix bakko GN=ARF1 PE=2 SV=3</t>
  </si>
  <si>
    <t>21 kDa</t>
  </si>
  <si>
    <t>Salix bakko</t>
  </si>
  <si>
    <t>vesicle-mediated transport</t>
  </si>
  <si>
    <t>protein transport</t>
  </si>
  <si>
    <t>Pyruvate kinase, cytosolic isozyme OS=Glycine max PE=1 SV=1</t>
  </si>
  <si>
    <t>KPYC_SOYBN</t>
  </si>
  <si>
    <t>pyruvate kinase activity</t>
  </si>
  <si>
    <t>18.5 kDa class I heat shock protein OS=Glycine max GN=HSP18.5-C PE=3 SV=1</t>
  </si>
  <si>
    <t>HSP16_SOYBN</t>
  </si>
  <si>
    <t>Proteasome subunit alpha type-6 OS=Glycine max GN=PAA1 PE=1 SV=2</t>
  </si>
  <si>
    <t>PSA6_SOYBN</t>
  </si>
  <si>
    <t>27 kDa</t>
  </si>
  <si>
    <t>ubiquitin-dependent protein catabolic process</t>
  </si>
  <si>
    <t>threonine-type endopeptidase activity</t>
  </si>
  <si>
    <t>Alpha-1,4 glucan phosphorylase L isozyme, chloroplastic/amyloplastic OS=Vicia faba GN=PHO1 PE=1 SV=2</t>
  </si>
  <si>
    <t>PHSL_VICFA</t>
  </si>
  <si>
    <t>114 kDa</t>
  </si>
  <si>
    <t>Vicia faba</t>
  </si>
  <si>
    <t>carbohydrate metabolic process</t>
  </si>
  <si>
    <t>pyridoxal phosphate binding</t>
  </si>
  <si>
    <t>glycogen phosphorylase activity</t>
  </si>
  <si>
    <t>Calnexin homolog OS=Glycine max PE=2 SV=1</t>
  </si>
  <si>
    <t>CALX_SOYBN</t>
  </si>
  <si>
    <t>62 kDa</t>
  </si>
  <si>
    <t>endoplasmic reticulum membrane</t>
  </si>
  <si>
    <t>60S acidic ribosomal protein P0 OS=Glycine max PE=1 SV=1</t>
  </si>
  <si>
    <t>RLA0_SOYBN</t>
  </si>
  <si>
    <t>translational elongation</t>
  </si>
  <si>
    <t>Late embryogenesis abundant protein D-19 OS=Gossypium hirsutum PE=2 SV=2</t>
  </si>
  <si>
    <t>LE19_GOSHI</t>
  </si>
  <si>
    <t>11 kDa</t>
  </si>
  <si>
    <t>Gossypium hirsutum</t>
  </si>
  <si>
    <t>40S ribosomal protein S4 OS=Gossypium hirsutum GN=RPS4 PE=2 SV=1</t>
  </si>
  <si>
    <t>RS4_GOSHI</t>
  </si>
  <si>
    <t>30 kDa</t>
  </si>
  <si>
    <t>rRNA binding</t>
  </si>
  <si>
    <t>40S ribosomal protein S5 (Fragment) OS=Cicer arietinum GN=RPS5 PE=2 SV=1</t>
  </si>
  <si>
    <t>RS5_CICAR</t>
  </si>
  <si>
    <t>22 kDa</t>
  </si>
  <si>
    <t>Cicer arietinum</t>
  </si>
  <si>
    <t>small ribosomal subunit</t>
  </si>
  <si>
    <t>RNA binding</t>
  </si>
  <si>
    <t>Triticum aestivum</t>
  </si>
  <si>
    <t>nucleosome assembly</t>
  </si>
  <si>
    <t>nucleosome</t>
  </si>
  <si>
    <t>40S ribosomal protein S11 OS=Glycine max GN=RPS11 PE=2 SV=2</t>
  </si>
  <si>
    <t>RS11_SOYBN</t>
  </si>
  <si>
    <t>Calreticulin OS=Berberis stolonifera PE=2 SV=1</t>
  </si>
  <si>
    <t>CALR_BERST</t>
  </si>
  <si>
    <t>Berberis stolonifera</t>
  </si>
  <si>
    <t>Chalcone--flavonone isomerase 1A OS=Glycine max GN=CHI1A PE=1 SV=1</t>
  </si>
  <si>
    <t>CFI1A_SOYBN</t>
  </si>
  <si>
    <t>flavonoid biosynthetic process</t>
  </si>
  <si>
    <t>chalcone isomerase activity</t>
  </si>
  <si>
    <t>Tubulin alpha-3 chain OS=Hordeum vulgare GN=TUBA3 PE=1 SV=1</t>
  </si>
  <si>
    <t>TBA3_HORVU</t>
  </si>
  <si>
    <t>NADP-dependent glyceraldehyde-3-phosphate dehydrogenase OS=Pisum sativum GN=GAPN PE=1 SV=1</t>
  </si>
  <si>
    <t>GAPN_PEA</t>
  </si>
  <si>
    <t>glyceraldehyde-3-phosphate dehydrogenase (NADP+) activity</t>
  </si>
  <si>
    <t>sucrose metabolic process</t>
  </si>
  <si>
    <t>sucrose synthase activity</t>
  </si>
  <si>
    <t>EMB-1 protein OS=Daucus carota GN=EMB-1 PE=2 SV=1</t>
  </si>
  <si>
    <t>EMB1_DAUCA</t>
  </si>
  <si>
    <t>10 kDa</t>
  </si>
  <si>
    <t>Daucus carota</t>
  </si>
  <si>
    <t>Glyceraldehyde-3-phosphate dehydrogenase, cytosolic OS=Taxus baccata PE=2 SV=1</t>
  </si>
  <si>
    <t>G3PC_TAXBA</t>
  </si>
  <si>
    <t>Taxus baccata</t>
  </si>
  <si>
    <t>Heat shock protein 83 OS=Ipomoea nil GN=HSP83A PE=2 SV=1</t>
  </si>
  <si>
    <t>HSP83_IPONI</t>
  </si>
  <si>
    <t>81 kDa</t>
  </si>
  <si>
    <t>Ipomoea nil</t>
  </si>
  <si>
    <t>Malate dehydrogenase, mitochondrial OS=Citrullus lanatus GN=MMDH PE=1 SV=1</t>
  </si>
  <si>
    <t>MDHM_CITLA</t>
  </si>
  <si>
    <t>Citrullus lanatus</t>
  </si>
  <si>
    <t>mitochondrial matrix</t>
  </si>
  <si>
    <t>Catalase-4 OS=Glycine max GN=CAT4 PE=1 SV=1</t>
  </si>
  <si>
    <t>CATA4_SOYBN</t>
  </si>
  <si>
    <t>hydrogen peroxide catabolic process</t>
  </si>
  <si>
    <t>glyoxysome</t>
  </si>
  <si>
    <t>catalase activity</t>
  </si>
  <si>
    <t>heme binding</t>
  </si>
  <si>
    <t>60S ribosomal protein L9 OS=Pisum sativum GN=RPL9 PE=1 SV=1</t>
  </si>
  <si>
    <t>RL9_PEA</t>
  </si>
  <si>
    <t>Elongation factor 1-alpha OS=Glycine max GN=TEFS1 PE=1 SV=2</t>
  </si>
  <si>
    <t>EF1A_SOYBN</t>
  </si>
  <si>
    <t>Elongation factor 1-alpha OS=Zea mays GN=EF1A PE=3 SV=1</t>
  </si>
  <si>
    <t>EF1A_MAIZE</t>
  </si>
  <si>
    <t>Alcohol dehydrogenase 3 OS=Hordeum vulgare GN=ADH3 PE=3 SV=1</t>
  </si>
  <si>
    <t>ADH3_HORVU</t>
  </si>
  <si>
    <t>Hydrophobic seed protein OS=Glycine max PE=1 SV=1</t>
  </si>
  <si>
    <t>HPSE_SOYBN</t>
  </si>
  <si>
    <t>8 kDa</t>
  </si>
  <si>
    <t>60S ribosomal protein L10 OS=Euphorbia esula GN=RPL10 PE=2 SV=1</t>
  </si>
  <si>
    <t>Euphorbia esula</t>
  </si>
  <si>
    <t>Ferritin-4, chloroplastic OS=Glycine max PE=1 SV=2</t>
  </si>
  <si>
    <t>FRI4_SOYBN</t>
  </si>
  <si>
    <t>cellular iron ion homeostasis</t>
  </si>
  <si>
    <t>iron ion transport</t>
  </si>
  <si>
    <t>ferric iron binding</t>
  </si>
  <si>
    <t>ferroxidase activity</t>
  </si>
  <si>
    <t>40S ribosomal protein S8 OS=Zea mays GN=RPS8 PE=1 SV=2</t>
  </si>
  <si>
    <t>RS8_MAIZE</t>
  </si>
  <si>
    <t>Translationally-controlled tumor protein homolog OS=Glycine max GN=TCTP PE=2 SV=1</t>
  </si>
  <si>
    <t>TCTP_SOYBN</t>
  </si>
  <si>
    <t>Uricase-2 isozyme 1 OS=Glycine max PE=1 SV=2</t>
  </si>
  <si>
    <t>URIC1_SOYBN</t>
  </si>
  <si>
    <t>35 kDa</t>
  </si>
  <si>
    <t>purine base metabolic process</t>
  </si>
  <si>
    <t>urate catabolic process</t>
  </si>
  <si>
    <t>nodulation</t>
  </si>
  <si>
    <t>peroxisome</t>
  </si>
  <si>
    <t>urate oxidase activity</t>
  </si>
  <si>
    <t>40S ribosomal protein S4 OS=Prunus armeniaca GN=RPS4 PE=1 SV=1</t>
  </si>
  <si>
    <t>RS4_PRUAR</t>
  </si>
  <si>
    <t>Prunus armeniaca</t>
  </si>
  <si>
    <t>60S ribosomal protein L23 OS=Nicotiana tabacum GN=RPL23 PE=2 SV=1</t>
  </si>
  <si>
    <t>RL23_TOBAC</t>
  </si>
  <si>
    <t>15 kDa</t>
  </si>
  <si>
    <t>60S ribosomal protein L11 OS=Medicago sativa GN=RPL11 PE=2 SV=1</t>
  </si>
  <si>
    <t>RL11_MEDSA</t>
  </si>
  <si>
    <t>Ubiquitin-40S ribosomal protein S27a OS=Solanum lycopersicum GN=UBI3 PE=3 SV=2</t>
  </si>
  <si>
    <t>RS27A_SOLLC</t>
  </si>
  <si>
    <t>39 kDa</t>
  </si>
  <si>
    <t>Phaseolus vulgaris</t>
  </si>
  <si>
    <t>glutamine biosynthetic process</t>
  </si>
  <si>
    <t>nitrogen fixation</t>
  </si>
  <si>
    <t>glutamate-ammonia ligase activity</t>
  </si>
  <si>
    <t>60S ribosomal protein L30 OS=Euphorbia esula GN=RPL30 PE=3 SV=1</t>
  </si>
  <si>
    <t>Aspartate aminotransferase 1 OS=Medicago sativa GN=AAT-1 PE=1 SV=2</t>
  </si>
  <si>
    <t>AAT1_MEDSA</t>
  </si>
  <si>
    <t>amino acid metabolic process</t>
  </si>
  <si>
    <t>aspartate transaminase activity</t>
  </si>
  <si>
    <t>Proteasome subunit alpha type-5 OS=Glycine max GN=PAE1 PE=1 SV=1</t>
  </si>
  <si>
    <t>PSA5_SOYBN</t>
  </si>
  <si>
    <t>Glyceraldehyde-3-phosphate dehydrogenase, cytosolic OS=Dianthus caryophyllus GN=GAPC PE=1 SV=1</t>
  </si>
  <si>
    <t>G3PC_DIACA</t>
  </si>
  <si>
    <t>Dianthus caryophyllus</t>
  </si>
  <si>
    <t>Pyrophosphate--fructose 6-phosphate 1-phosphotransferase subunit alpha OS=Ricinus communis GN=PFP-ALPHA PE=1 SV=1</t>
  </si>
  <si>
    <t>PFPA_RICCO</t>
  </si>
  <si>
    <t>67 kDa</t>
  </si>
  <si>
    <t>6-phosphofructokinase complex</t>
  </si>
  <si>
    <t>6-phosphofructokinase activity</t>
  </si>
  <si>
    <t>Endoplasmin homolog OS=Catharanthus roseus GN=HSP90 PE=1 SV=1</t>
  </si>
  <si>
    <t>ENPL_CATRO</t>
  </si>
  <si>
    <t>93 kDa</t>
  </si>
  <si>
    <t>Catharanthus roseus</t>
  </si>
  <si>
    <t>2-hydroxyisoflavanone synthase OS=Glycine max GN=IFS2 PE=2 SV=1</t>
  </si>
  <si>
    <t>C93C1_SOYBN</t>
  </si>
  <si>
    <t>isoflavonoid biosynthetic process</t>
  </si>
  <si>
    <t>2-hydroxyisoflavanone synthase activity</t>
  </si>
  <si>
    <t>Actin OS=Nicotiana tabacum PE=3 SV=1</t>
  </si>
  <si>
    <t>ACT1_TOBAC</t>
  </si>
  <si>
    <t>Probable histone H2A.2 OS=Medicago truncatula GN=MtrDRAFT_AC149210g4v1 PE=3 SV=1</t>
  </si>
  <si>
    <t>Medicago truncatula</t>
  </si>
  <si>
    <t>Fructokinase-2 OS=Solanum habrochaites GN=FRK2 PE=1 SV=1</t>
  </si>
  <si>
    <t>Solanum habrochaites</t>
  </si>
  <si>
    <t>starch biosynthetic process</t>
  </si>
  <si>
    <t>D-ribose metabolic process</t>
  </si>
  <si>
    <t>ribokinase activity</t>
  </si>
  <si>
    <t>Canavalin OS=Canavalia ensiformis PE=1 SV=1</t>
  </si>
  <si>
    <t>40S ribosomal protein S27 OS=Hordeum vulgare GN=RPS27 PE=1 SV=2</t>
  </si>
  <si>
    <t>RS27_HORVU</t>
  </si>
  <si>
    <t>UTP--glucose-1-phosphate uridylyltransferase OS=Solanum tuberosum PE=1 SV=3</t>
  </si>
  <si>
    <t>UGPA_SOLTU</t>
  </si>
  <si>
    <t>Solanum tuberosum</t>
  </si>
  <si>
    <t>40S ribosomal protein S17 OS=Solanum lycopersicum GN=RPS17 PE=2 SV=3</t>
  </si>
  <si>
    <t>RS17_SOLLC</t>
  </si>
  <si>
    <t>Superoxide dismutase [Cu-Zn] OS=Glycine max GN=SOD1 PE=3 SV=1</t>
  </si>
  <si>
    <t>60S ribosomal protein L5 OS=Cucumis sativus GN=RPL5 PE=2 SV=1</t>
  </si>
  <si>
    <t>RL5_CUCSA</t>
  </si>
  <si>
    <t>Cucumis sativus</t>
  </si>
  <si>
    <t>5S rRNA binding</t>
  </si>
  <si>
    <t>Eukaryotic translation initiation factor 5A-1 OS=Nicotiana plumbaginifolia GN=EIF-5A1 PE=2 SV=1</t>
  </si>
  <si>
    <t>Nicotiana plumbaginifolia</t>
  </si>
  <si>
    <t>translational frameshifting</t>
  </si>
  <si>
    <t>peptidyl-lysine modification to hypusine</t>
  </si>
  <si>
    <t>ribosome binding</t>
  </si>
  <si>
    <t>Heat shock 70 kDa protein OS=Zea mays GN=HSP70 PE=3 SV=2</t>
  </si>
  <si>
    <t>HSP70_MAIZE</t>
  </si>
  <si>
    <t>Elongation factor 1-delta OS=Beta vulgaris PE=2 SV=3</t>
  </si>
  <si>
    <t>EF1D_BETVU</t>
  </si>
  <si>
    <t>eukaryotic translation elongation factor 1 complex</t>
  </si>
  <si>
    <t>40S ribosomal protein S15a OS=Brassica napus GN=RPS15A PE=2 SV=3</t>
  </si>
  <si>
    <t>RS15A_BRANA</t>
  </si>
  <si>
    <t>Brassica napus</t>
  </si>
  <si>
    <t>Actin-3 OS=Pisum sativum PE=2 SV=1</t>
  </si>
  <si>
    <t>ACT3_PEA</t>
  </si>
  <si>
    <t>60S ribosomal protein L38 OS=Solanum lycopersicum GN=RPL38 PE=3 SV=1</t>
  </si>
  <si>
    <t>RL38_SOLLC</t>
  </si>
  <si>
    <t>Ketol-acid reductoisomerase, chloroplastic OS=Pisum sativum GN=PGAAIR PE=1 SV=1</t>
  </si>
  <si>
    <t>ILV5_PEA</t>
  </si>
  <si>
    <t>valine biosynthetic process</t>
  </si>
  <si>
    <t>isoleucine biosynthetic process</t>
  </si>
  <si>
    <t>coenzyme binding</t>
  </si>
  <si>
    <t>ketol-acid reductoisomerase activity</t>
  </si>
  <si>
    <t>60S ribosomal protein L18 (Fragment) OS=Cicer arietinum GN=RPL18 PE=2 SV=1</t>
  </si>
  <si>
    <t>RL18_CICAR</t>
  </si>
  <si>
    <t>Histone H3.2 OS=Medicago sativa GN=H3-1.1 PE=1 SV=2</t>
  </si>
  <si>
    <t>H32_MEDSA</t>
  </si>
  <si>
    <t>Alpha-1,4-glucan-protein synthase [UDP-forming] 2 OS=Solanum tuberosum GN=UPTG2 PE=1 SV=1</t>
  </si>
  <si>
    <t>UPTG2_SOLTU</t>
  </si>
  <si>
    <t>cellulose biosynthetic process</t>
  </si>
  <si>
    <t>transferase activity, transferring glycosyl groups</t>
  </si>
  <si>
    <t>V-type proton ATPase subunit B 1 OS=Gossypium hirsutum PE=2 SV=1</t>
  </si>
  <si>
    <t>ATP metabolic process</t>
  </si>
  <si>
    <t>proton-transporting V-type ATPase, V1 domain</t>
  </si>
  <si>
    <t>hydrolase activity, acting on acid anhydrides, catalyzing transmembrane movement of substances</t>
  </si>
  <si>
    <t>60S ribosomal protein L17 OS=Zea mays GN=RPL17 PE=2 SV=1</t>
  </si>
  <si>
    <t>RL17_MAIZE</t>
  </si>
  <si>
    <t>cytosolic large ribosomal subunit</t>
  </si>
  <si>
    <t>Phosphoglycerate kinase, chloroplastic OS=Triticum aestivum PE=2 SV=1</t>
  </si>
  <si>
    <t>PGKH_WHEAT</t>
  </si>
  <si>
    <t>40S ribosomal protein S16 OS=Lupinus polyphyllus GN=RPS16 PE=2 SV=1</t>
  </si>
  <si>
    <t>RS16_LUPPO</t>
  </si>
  <si>
    <t>Lupinus polyphyllus</t>
  </si>
  <si>
    <t>14-3-3-like protein D OS=Glycine max GN=GF14D PE=1 SV=1</t>
  </si>
  <si>
    <t>1433D_SOYBN</t>
  </si>
  <si>
    <t>Probable protein disulfide-isomerase A6 OS=Medicago sativa PE=1 SV=1</t>
  </si>
  <si>
    <t>PDIA6_MEDSA</t>
  </si>
  <si>
    <t>40 kDa</t>
  </si>
  <si>
    <t>Superoxide dismutase [Cu-Zn], chloroplastic OS=Petunia hybrida GN=SODCP PE=2 SV=1</t>
  </si>
  <si>
    <t>Petunia x hybrida</t>
  </si>
  <si>
    <t>Ferritin-2, chloroplastic OS=Glycine max PE=2 SV=1</t>
  </si>
  <si>
    <t>FRI2_SOYBN</t>
  </si>
  <si>
    <t>flower development</t>
  </si>
  <si>
    <t>photosynthesis</t>
  </si>
  <si>
    <t>response to bacterium</t>
  </si>
  <si>
    <t>leaf development</t>
  </si>
  <si>
    <t>chloroplast stroma</t>
  </si>
  <si>
    <t>chloroplast thylakoid membrane</t>
  </si>
  <si>
    <t>Phospholipase D alpha 1 OS=Vigna unguiculata GN=PLD1 PE=1 SV=1</t>
  </si>
  <si>
    <t>PLDA1_VIGUN</t>
  </si>
  <si>
    <t>Vigna unguiculata</t>
  </si>
  <si>
    <t>phosphatidylcholine metabolic process</t>
  </si>
  <si>
    <t>lipid catabolic process</t>
  </si>
  <si>
    <t>phospholipase D activity</t>
  </si>
  <si>
    <t>40S ribosomal protein S3a-2 OS=Vitis vinifera GN=GSVIVT00031140001 PE=3 SV=1</t>
  </si>
  <si>
    <t>RS3A2_VITVI</t>
  </si>
  <si>
    <t>Vitis vinifera</t>
  </si>
  <si>
    <t>UDP-glucose 6-dehydrogenase 1 OS=Glycine max GN=UGD1 PE=1 SV=1</t>
  </si>
  <si>
    <t>UGDH1_SOYBN</t>
  </si>
  <si>
    <t>UDP-glucuronate biosynthetic process</t>
  </si>
  <si>
    <t>UDP-glucose 6-dehydrogenase activity</t>
  </si>
  <si>
    <t>Elongation factor 1-gamma OS=Prunus avium PE=2 SV=1</t>
  </si>
  <si>
    <t>EF1G_PRUAV</t>
  </si>
  <si>
    <t>Prunus avium</t>
  </si>
  <si>
    <t>14-3-3-like protein A OS=Glycine max GN=GF14A PE=1 SV=1</t>
  </si>
  <si>
    <t>1433A_SOYBN</t>
  </si>
  <si>
    <t>Probable 26S proteasome non-ATPase regulatory subunit 3 OS=Nicotiana tabacum GN=21D7 PE=2 SV=1</t>
  </si>
  <si>
    <t>PSMD3_TOBAC</t>
  </si>
  <si>
    <t>regulation of protein catabolic process</t>
  </si>
  <si>
    <t>Vacuolar-processing enzyme OS=Glycine max PE=2 SV=1</t>
  </si>
  <si>
    <t>VPE_SOYBN</t>
  </si>
  <si>
    <t>cysteine-type endopeptidase activity</t>
  </si>
  <si>
    <t>ADP,ATP carrier protein, mitochondrial (Fragment) OS=Solanum tuberosum GN=ANT1 PE=2 SV=1</t>
  </si>
  <si>
    <t>ADT2_SOLTU</t>
  </si>
  <si>
    <t>transmembrane ion transport</t>
  </si>
  <si>
    <t>purine nucleoside transport</t>
  </si>
  <si>
    <t>copper ion binding</t>
  </si>
  <si>
    <t>ATP:ADP antiporter activity</t>
  </si>
  <si>
    <t>40S ribosomal protein S23 OS=Euphorbia esula GN=RPS23 PE=2 SV=1</t>
  </si>
  <si>
    <t>Adenosylhomocysteinase OS=Nicotiana sylvestris GN=SAHH PE=2 SV=1</t>
  </si>
  <si>
    <t>SAHH_NICSY</t>
  </si>
  <si>
    <t>Nicotiana sylvestris</t>
  </si>
  <si>
    <t>Enolase OS=Mesembryanthemum crystallinum GN=PGH1 PE=2 SV=1</t>
  </si>
  <si>
    <t>ENO_MESCR</t>
  </si>
  <si>
    <t>Protein disulfide-isomerase OS=Datisca glomerata GN=PDI PE=1 SV=1</t>
  </si>
  <si>
    <t>PDI_DATGL</t>
  </si>
  <si>
    <t>Datisca glomerata</t>
  </si>
  <si>
    <t>Aconitate hydratase, cytoplasmic OS=Cucurbita maxima PE=2 SV=1</t>
  </si>
  <si>
    <t>ACOC_CUCMA</t>
  </si>
  <si>
    <t>98 kDa</t>
  </si>
  <si>
    <t>Cucurbita maxima</t>
  </si>
  <si>
    <t>glyoxylate cycle</t>
  </si>
  <si>
    <t>4 iron, 4 sulfur cluster binding</t>
  </si>
  <si>
    <t>40S ribosomal protein S6 OS=Asparagus officinalis GN=rps6 PE=2 SV=1</t>
  </si>
  <si>
    <t>RS6_ASPOF</t>
  </si>
  <si>
    <t>Asparagus officinalis</t>
  </si>
  <si>
    <t>Leucine aminopeptidase 1, chloroplastic OS=Solanum lycopersicum GN=LAPA1 PE=1 SV=1</t>
  </si>
  <si>
    <t>60 kDa</t>
  </si>
  <si>
    <t>manganese ion binding</t>
  </si>
  <si>
    <t>aminopeptidase activity</t>
  </si>
  <si>
    <t>Enolase 2 OS=Hevea brasiliensis GN=ENO2 PE=1 SV=1</t>
  </si>
  <si>
    <t>ENO2_HEVBR</t>
  </si>
  <si>
    <t>Hevea brasiliensis</t>
  </si>
  <si>
    <t>5-methyltetrahydropteroyltriglutamate--homocysteine methyltransferase OS=Plectranthus scutellarioides GN=MET PE=1 SV=2</t>
  </si>
  <si>
    <t>METE_PLESU</t>
  </si>
  <si>
    <t>Solenostemon scutellarioides</t>
  </si>
  <si>
    <t>Proteasome subunit beta type-5 OS=Spinacia oleracea PE=2 SV=1</t>
  </si>
  <si>
    <t>PSB5_SPIOL</t>
  </si>
  <si>
    <t>Spinacia oleracea</t>
  </si>
  <si>
    <t>proteolysis involved in cellular protein catabolic process</t>
  </si>
  <si>
    <t>Glyceraldehyde-3-phosphate dehydrogenase A, chloroplastic (Fragment) OS=Nicotiana tabacum GN=GAPA PE=1 SV=1</t>
  </si>
  <si>
    <t>G3PA_TOBAC</t>
  </si>
  <si>
    <t>glyceraldehyde-3-phosphate dehydrogenase (NADP+) (phosphorylating) activity</t>
  </si>
  <si>
    <t>Heat shock protein STI OS=Glycine max GN=STI PE=1 SV=1</t>
  </si>
  <si>
    <t>STIP_SOYBN</t>
  </si>
  <si>
    <t>response to heat</t>
  </si>
  <si>
    <t>Luminal-binding protein OS=Solanum lycopersicum PE=1 SV=1</t>
  </si>
  <si>
    <t>BIP_SOLLC</t>
  </si>
  <si>
    <t>73 kDa</t>
  </si>
  <si>
    <t>Alcohol dehydrogenase OS=Fragaria ananassa GN=ADH PE=3 SV=2</t>
  </si>
  <si>
    <t>ADH_FRAAN</t>
  </si>
  <si>
    <t>Fragaria x ananassa</t>
  </si>
  <si>
    <t>1-Cys peroxiredoxin PER1 OS=Zea mays GN=PER1 PE=2 SV=1</t>
  </si>
  <si>
    <t>REHY_MAIZE</t>
  </si>
  <si>
    <t>peroxidase activity</t>
  </si>
  <si>
    <t>peroxiredoxin activity</t>
  </si>
  <si>
    <t>Triosephosphate isomerase, cytosolic OS=Hordeum vulgare PE=1 SV=3</t>
  </si>
  <si>
    <t>TPIS_HORVU</t>
  </si>
  <si>
    <t>pentose-phosphate shunt</t>
  </si>
  <si>
    <t>gluconeogenesis</t>
  </si>
  <si>
    <t>triose-phosphate isomerase activity</t>
  </si>
  <si>
    <t>oxidoreductase activity</t>
  </si>
  <si>
    <t>UDP-glucose 4-epimerase OS=Pisum sativum GN=GALE PE=2 SV=1</t>
  </si>
  <si>
    <t>cellular metabolic process</t>
  </si>
  <si>
    <t>galactose metabolic process</t>
  </si>
  <si>
    <t>UDP-glucose 4-epimerase activity</t>
  </si>
  <si>
    <t>V-type proton ATPase catalytic subunit A OS=Beta vulgaris PE=2 SV=1</t>
  </si>
  <si>
    <t>VATA_BETVU</t>
  </si>
  <si>
    <t>69 kDa</t>
  </si>
  <si>
    <t>60S ribosomal protein L12 OS=Prunus armeniaca GN=RPL12 PE=2 SV=1</t>
  </si>
  <si>
    <t>RL12_PRUAR</t>
  </si>
  <si>
    <t>FAD binding</t>
  </si>
  <si>
    <t>leghemoglobin reductase activity</t>
  </si>
  <si>
    <t>Phosphoglycerate kinase, cytosolic OS=Nicotiana tabacum PE=1 SV=1</t>
  </si>
  <si>
    <t>PGKY_TOBAC</t>
  </si>
  <si>
    <t>Luminal-binding protein 2 OS=Zea mays GN=BIPE2 PE=1 SV=3</t>
  </si>
  <si>
    <t>BIP2_MAIZE</t>
  </si>
  <si>
    <t>polar nucleus fusion</t>
  </si>
  <si>
    <t>FK506-binding protein 2 OS=Vicia faba GN=FKBP15 PE=1 SV=1</t>
  </si>
  <si>
    <t>FKB15_VICFA</t>
  </si>
  <si>
    <t>Monodehydroascorbate reductase OS=Pisum sativum PE=1 SV=1</t>
  </si>
  <si>
    <t>MDAR_PEA</t>
  </si>
  <si>
    <t>monodehydroascorbate reductase (NADH) activity</t>
  </si>
  <si>
    <t>Aconitate hydratase (Fragment) OS=Cucumis melo var. conomon GN=ACO PE=1 SV=1</t>
  </si>
  <si>
    <t>ACOC_CUCMC</t>
  </si>
  <si>
    <t>83 kDa</t>
  </si>
  <si>
    <t>Cucumis melo var. conomon</t>
  </si>
  <si>
    <t>40S ribosomal protein S12 OS=Hordeum vulgare GN=RPS12 PE=1 SV=1</t>
  </si>
  <si>
    <t>RS12_HORVU</t>
  </si>
  <si>
    <t>60S ribosomal protein L8 OS=Solanum lycopersicum GN=RPL8 PE=2 SV=1</t>
  </si>
  <si>
    <t>RL8_SOLLC</t>
  </si>
  <si>
    <t>Cysteine synthase OS=Spinacia oleracea PE=1 SV=1</t>
  </si>
  <si>
    <t>CYSK_SPIOL</t>
  </si>
  <si>
    <t>cysteine biosynthetic process from serine</t>
  </si>
  <si>
    <t>transferase activity</t>
  </si>
  <si>
    <t>60S ribosomal protein L24 OS=Cicer arietinum GN=RPL24 PE=2 SV=1</t>
  </si>
  <si>
    <t>RL24_CICAR</t>
  </si>
  <si>
    <t>40S ribosomal protein S14 OS=Lupinus luteus GN=RPS14 PE=1 SV=1</t>
  </si>
  <si>
    <t>RS14_LUPLU</t>
  </si>
  <si>
    <t>Lupinus luteus</t>
  </si>
  <si>
    <t>Heat shock 70 kDa protein, mitochondrial OS=Phaseolus vulgaris PE=1 SV=1</t>
  </si>
  <si>
    <t>HSP7M_PHAVU</t>
  </si>
  <si>
    <t>Actin-depolymerizing factor 1 OS=Petunia hybrida GN=ADF1 PE=2 SV=1</t>
  </si>
  <si>
    <t>ADF1_PETHY</t>
  </si>
  <si>
    <t>actin filament depolymerization</t>
  </si>
  <si>
    <t>actin cytoskeleton</t>
  </si>
  <si>
    <t>60S ribosomal protein L35 OS=Euphorbia esula GN=RPL35 PE=2 SV=1</t>
  </si>
  <si>
    <t>RL35_EUPES</t>
  </si>
  <si>
    <t>14 kDa</t>
  </si>
  <si>
    <t>RuBisCO large subunit-binding protein subunit alpha, chloroplastic OS=Pisum sativum PE=1 SV=2</t>
  </si>
  <si>
    <t>RUBA_PEA</t>
  </si>
  <si>
    <t>Protein P21 OS=Glycine max PE=1 SV=1</t>
  </si>
  <si>
    <t>P21_SOYBN</t>
  </si>
  <si>
    <t>defense response to fungus, incompatible interaction</t>
  </si>
  <si>
    <t>Chaperonin CPN60-1, mitochondrial OS=Zea mays GN=CPN60I PE=1 SV=2</t>
  </si>
  <si>
    <t>Superoxide dismutase [Cu-Zn] 1 OS=Solanum lycopersicum GN=SODCC.1 PE=2 SV=2</t>
  </si>
  <si>
    <t>gene silencing by miRNA</t>
  </si>
  <si>
    <t>defense response to bacterium</t>
  </si>
  <si>
    <t>40S ribosomal protein S7 OS=Avicennia marina GN=RPS7 PE=1 SV=1</t>
  </si>
  <si>
    <t>Avicennia marina</t>
  </si>
  <si>
    <t>GTP-binding protein SAR1B OS=Brassica campestris GN=SAR1B PE=2 SV=1</t>
  </si>
  <si>
    <t>SAR1B_BRACM</t>
  </si>
  <si>
    <t>Brassica rapa</t>
  </si>
  <si>
    <t>Glucose and ribitol dehydrogenase OS=Daucus carota GN=CAISE5 PE=2 SV=1</t>
  </si>
  <si>
    <t>GRDH_DAUCA</t>
  </si>
  <si>
    <t>32 kDa</t>
  </si>
  <si>
    <t>Ras-related protein RAB1BV OS=Beta vulgaris GN=RAB1BV PE=2 SV=1</t>
  </si>
  <si>
    <t>RB1BV_BETVU</t>
  </si>
  <si>
    <t>Formate--tetrahydrofolate ligase OS=Spinacia oleracea PE=1 SV=3</t>
  </si>
  <si>
    <t>FTHS_SPIOL</t>
  </si>
  <si>
    <t>folic acid and derivative biosynthetic process</t>
  </si>
  <si>
    <t>formate-tetrahydrofolate ligase activity</t>
  </si>
  <si>
    <t>Vacuolar-sorting receptor 1 OS=Pisum sativum GN=BP80 PE=1 SV=1</t>
  </si>
  <si>
    <t>VSR1_PEA</t>
  </si>
  <si>
    <t>Golgi membrane</t>
  </si>
  <si>
    <t>late endosome membrane</t>
  </si>
  <si>
    <t>clathrin coated vesicle membrane</t>
  </si>
  <si>
    <t>Glycine-rich RNA-binding protein 3 (Fragments) OS=Populus euphratica PE=1 SV=1</t>
  </si>
  <si>
    <t>GRP3_POPEU</t>
  </si>
  <si>
    <t>5 kDa</t>
  </si>
  <si>
    <t>Populus euphratica</t>
  </si>
  <si>
    <t>nucleotide binding</t>
  </si>
  <si>
    <t>60S ribosomal protein L15 OS=Petunia hybrida GN=RPL15 PE=2 SV=1</t>
  </si>
  <si>
    <t>RL15_PETHY</t>
  </si>
  <si>
    <t>UDP-glucose 4-epimerase GEPI48 OS=Cyamopsis tetragonoloba PE=2 SV=1</t>
  </si>
  <si>
    <t>GALE2_CYATE</t>
  </si>
  <si>
    <t>Cyamopsis tetragonoloba</t>
  </si>
  <si>
    <t>Aquaporin PIP2-7 OS=Zea mays GN=PIP2-7 PE=1 SV=1</t>
  </si>
  <si>
    <t>PIP27_MAIZE</t>
  </si>
  <si>
    <t>Ferritin-1, chloroplastic OS=Glycine max PE=1 SV=4</t>
  </si>
  <si>
    <t>FRI1_SOYBN</t>
  </si>
  <si>
    <t>Isopentenyl-diphosphate Delta-isomerase I OS=Camptotheca acuminata GN=IPI1 PE=2 SV=1</t>
  </si>
  <si>
    <t>IDI1_CAMAC</t>
  </si>
  <si>
    <t>Camptotheca acuminata</t>
  </si>
  <si>
    <t>isoprenoid biosynthetic process</t>
  </si>
  <si>
    <t>chlorophyll biosynthetic process</t>
  </si>
  <si>
    <t>isopentenyl-diphosphate delta-isomerase activity</t>
  </si>
  <si>
    <t>Proteasome subunit alpha type-7 OS=Cicer arietinum GN=PAD1 PE=1 SV=1</t>
  </si>
  <si>
    <t>Protein disulfide-isomerase OS=Zea mays GN=PDI PE=2 SV=1</t>
  </si>
  <si>
    <t>PDI_MAIZE</t>
  </si>
  <si>
    <t>40S ribosomal protein S4 OS=Zea mays GN=RPS4 PE=2 SV=1</t>
  </si>
  <si>
    <t>RS4_MAIZE</t>
  </si>
  <si>
    <t>Stromal 70 kDa heat shock-related protein, chloroplastic (Fragment) OS=Spinacia oleracea GN=CHSP70 PE=2 SV=1</t>
  </si>
  <si>
    <t>HSP7S_SPIOL</t>
  </si>
  <si>
    <t>65 kDa</t>
  </si>
  <si>
    <t>Tubulin alpha-1 chain OS=Hordeum vulgare GN=TUBA1 PE=2 SV=1</t>
  </si>
  <si>
    <t>40S ribosomal protein S15 OS=Elaeis oleifera GN=RPS15 PE=2 SV=1</t>
  </si>
  <si>
    <t>RS15_ELAOL</t>
  </si>
  <si>
    <t>Elaeis oleifera</t>
  </si>
  <si>
    <t>Kunitz-type trypsin inhibitor KTI2 OS=Glycine max GN=KTI2 PE=2 SV=1</t>
  </si>
  <si>
    <t>KTI2_SOYBN</t>
  </si>
  <si>
    <t>Pyrophosphate--fructose 6-phosphate 1-phosphotransferase subunit beta OS=Ricinus communis GN=PFP-BETA PE=3 SV=1</t>
  </si>
  <si>
    <t>PFPB_RICCO</t>
  </si>
  <si>
    <t>fructose 6-phosphate metabolic process</t>
  </si>
  <si>
    <t>Actin OS=Mesostigma viride PE=3 SV=1</t>
  </si>
  <si>
    <t>ACT_MESVI</t>
  </si>
  <si>
    <t>Mesostigma viride</t>
  </si>
  <si>
    <t>protein homooligomerization</t>
  </si>
  <si>
    <t>60S ribosomal protein L4 OS=Prunus armeniaca GN=RPL4 PE=1 SV=1</t>
  </si>
  <si>
    <t>RL4_PRUAR</t>
  </si>
  <si>
    <t>45 kDa</t>
  </si>
  <si>
    <t>60S ribosomal protein L13 OS=Nicotiana tabacum GN=RPL13 PE=2 SV=1</t>
  </si>
  <si>
    <t>RL13_TOBAC</t>
  </si>
  <si>
    <t>Wound-induced protein (Fragment) OS=Glycine max GN=WIN PE=2 SV=1</t>
  </si>
  <si>
    <t>WIN_SOYBN</t>
  </si>
  <si>
    <t>defense response to fungus</t>
  </si>
  <si>
    <t>Proteasome subunit beta type-6 OS=Nicotiana tabacum PE=2 SV=1</t>
  </si>
  <si>
    <t>PSB6_TOBAC</t>
  </si>
  <si>
    <t>Proteasome subunit alpha type-3 OS=Spinacia oleracea GN=PAG1 PE=2 SV=1</t>
  </si>
  <si>
    <t>PSA3_SPIOL</t>
  </si>
  <si>
    <t>Putative lactoylglutathione lyase OS=Brassica oleracea var. gemmifera PE=2 SV=1</t>
  </si>
  <si>
    <t>LGUL_BRAOG</t>
  </si>
  <si>
    <t>Brassica oleracea var. gemmifera</t>
  </si>
  <si>
    <t>lactoylglutathione lyase activity</t>
  </si>
  <si>
    <t>Catalase-1/2 OS=Glycine max GN=CAT1 PE=2 SV=1</t>
  </si>
  <si>
    <t>CATA1_SOYBN</t>
  </si>
  <si>
    <t>Enolase OS=Alnus glutinosa GN=PGH1 PE=2 SV=1</t>
  </si>
  <si>
    <t>ENO_ALNGL</t>
  </si>
  <si>
    <t>Alnus glutinosa</t>
  </si>
  <si>
    <t>60S ribosomal protein L23a OS=Daucus carota GN=RPL23A PE=2 SV=1</t>
  </si>
  <si>
    <t>26S protease regulatory subunit 7 OS=Prunus persica GN=RPT1 PE=1 SV=1</t>
  </si>
  <si>
    <t>Prunus persica</t>
  </si>
  <si>
    <t>protein catabolic process</t>
  </si>
  <si>
    <t>26S protease regulatory subunit 6A homolog OS=Solanum lycopersicum GN=TBP1 PE=2 SV=1</t>
  </si>
  <si>
    <t>PRS6A_SOLLC</t>
  </si>
  <si>
    <t>proteasomal protein catabolic process</t>
  </si>
  <si>
    <t>embryo sac development</t>
  </si>
  <si>
    <t>cytosol</t>
  </si>
  <si>
    <t>Transketolase, chloroplastic OS=Solanum tuberosum PE=2 SV=1</t>
  </si>
  <si>
    <t>TKTC_SOLTU</t>
  </si>
  <si>
    <t>transketolase activity</t>
  </si>
  <si>
    <t>Proteasome subunit beta type-1 OS=Petunia hybrida GN=PBF1 PE=2 SV=1</t>
  </si>
  <si>
    <t>PSB1_PETHY</t>
  </si>
  <si>
    <t>Fructose-bisphosphate aldolase 1, chloroplastic (Fragment) OS=Pisum sativum PE=1 SV=1</t>
  </si>
  <si>
    <t>ALFC1_PEA</t>
  </si>
  <si>
    <t>Acyl-[acyl-carrier-protein] desaturase, chloroplastic OS=Glycine max GN=ACPD PE=2 SV=1</t>
  </si>
  <si>
    <t>STAD_SOYBN</t>
  </si>
  <si>
    <t>fatty acid biosynthetic process</t>
  </si>
  <si>
    <t>transition metal ion binding</t>
  </si>
  <si>
    <t>acyl-[acyl-carrier-protein] desaturase activity</t>
  </si>
  <si>
    <t>unknown</t>
  </si>
  <si>
    <t>Alpha-glucan phosphorylase, H isozyme OS=Solanum tuberosum PE=1 SV=1</t>
  </si>
  <si>
    <t>PHSH_SOLTU</t>
  </si>
  <si>
    <t>95 kDa</t>
  </si>
  <si>
    <t>V-type proton ATPase catalytic subunit A OS=Gossypium hirsutum GN=CVA69.24 PE=2 SV=1</t>
  </si>
  <si>
    <t>NADP-dependent glyceraldehyde-3-phosphate dehydrogenase OS=Nicotiana plumbaginifolia GN=GAPN PE=2 SV=1</t>
  </si>
  <si>
    <t>GAPN_NICPL</t>
  </si>
  <si>
    <t>Tubulin beta chain OS=Hordeum vulgare GN=TUBB PE=2 SV=1</t>
  </si>
  <si>
    <t>Alcohol dehydrogenase 1 OS=Pennisetum americanum GN=ADH1 PE=2 SV=1</t>
  </si>
  <si>
    <t>ADH1_PENAM</t>
  </si>
  <si>
    <t>Stromal 70 kDa heat shock-related protein, chloroplastic OS=Pisum sativum GN=HSP70 PE=1 SV=1</t>
  </si>
  <si>
    <t>H4_SOYBN</t>
  </si>
  <si>
    <t>Histone H4 OS=Glycine max PE=3 SV=1</t>
  </si>
  <si>
    <t>SUSY_SOYBN</t>
  </si>
  <si>
    <t>Sucrose synthase OS=Glycine max GN=SS PE=1 SV=2</t>
  </si>
  <si>
    <t>GLNA1_SOYBN</t>
  </si>
  <si>
    <t>Glutamine synthetase cytosolic isozyme 1 OS=Glycine max PE=2 SV=1</t>
  </si>
  <si>
    <t>HSP11_SOYBN</t>
  </si>
  <si>
    <t>17.3 kDa class I heat shock protein OS=Glycine max GN=HSP17.3-B PE=3 SV=1</t>
  </si>
  <si>
    <t>AKR1_SOYBN</t>
  </si>
  <si>
    <t>Probable aldo-keto reductase 1 OS=Glycine max GN=AKR1 PE=2 SV=1</t>
  </si>
  <si>
    <t>LEGRE_SOYBN</t>
  </si>
  <si>
    <t>Leghemoglobin reductase OS=Glycine max GN=FLBR PE=1 SV=1</t>
  </si>
  <si>
    <t>HSP14_SOYBN</t>
  </si>
  <si>
    <t>17.5 kDa class I heat shock protein OS=Glycine max GN=HSP17.5-E PE=3 SV=1</t>
  </si>
  <si>
    <t>69.6%</t>
  </si>
  <si>
    <t>67.6%</t>
  </si>
  <si>
    <t>83.8%</t>
  </si>
  <si>
    <t>84.4%</t>
  </si>
  <si>
    <t>80.8%</t>
  </si>
  <si>
    <t>54.2%</t>
  </si>
  <si>
    <t>61.5%</t>
  </si>
  <si>
    <t>60.2%</t>
  </si>
  <si>
    <t>83.3%</t>
  </si>
  <si>
    <t>83.1%</t>
  </si>
  <si>
    <t>80.2%</t>
  </si>
  <si>
    <t>52.1%</t>
  </si>
  <si>
    <t>49.5%</t>
  </si>
  <si>
    <t>50.4%</t>
  </si>
  <si>
    <t>71.9%</t>
  </si>
  <si>
    <t>72.2%</t>
  </si>
  <si>
    <t>68.6%</t>
  </si>
  <si>
    <t>71.8%</t>
  </si>
  <si>
    <t>71.1%</t>
  </si>
  <si>
    <t>74.3%</t>
  </si>
  <si>
    <t>74.5%</t>
  </si>
  <si>
    <t>75.9%</t>
  </si>
  <si>
    <t>52.3%</t>
  </si>
  <si>
    <t>51.2%</t>
  </si>
  <si>
    <t>74.1%</t>
  </si>
  <si>
    <t>58.8%</t>
  </si>
  <si>
    <t>73.9%</t>
  </si>
  <si>
    <t>69.8%</t>
  </si>
  <si>
    <t>73.4%</t>
  </si>
  <si>
    <t>57.6%</t>
  </si>
  <si>
    <t>57.3%</t>
  </si>
  <si>
    <t>59.5%</t>
  </si>
  <si>
    <t>59.6%</t>
  </si>
  <si>
    <t>58.2%</t>
  </si>
  <si>
    <t>76.1%</t>
  </si>
  <si>
    <t>73.2%</t>
  </si>
  <si>
    <t>70.5%</t>
  </si>
  <si>
    <t>52.5%</t>
  </si>
  <si>
    <t>51.9%</t>
  </si>
  <si>
    <t>55.5%</t>
  </si>
  <si>
    <t>56.0%</t>
  </si>
  <si>
    <t>58.5%</t>
  </si>
  <si>
    <t>50.8%</t>
  </si>
  <si>
    <t>56.5%</t>
  </si>
  <si>
    <t>26.1%</t>
  </si>
  <si>
    <t>54.3%</t>
  </si>
  <si>
    <t>52.2%</t>
  </si>
  <si>
    <t>49.9%</t>
  </si>
  <si>
    <t>59.0%</t>
  </si>
  <si>
    <t>50.2%</t>
  </si>
  <si>
    <t>29.8%</t>
  </si>
  <si>
    <t>26.5%</t>
  </si>
  <si>
    <t>33.2%</t>
  </si>
  <si>
    <t>38.1%</t>
  </si>
  <si>
    <t>40.4%</t>
  </si>
  <si>
    <t>48.8%</t>
  </si>
  <si>
    <t>25.7%</t>
  </si>
  <si>
    <t>33.3%</t>
  </si>
  <si>
    <t>36.0%</t>
  </si>
  <si>
    <t>31.4%</t>
  </si>
  <si>
    <t>27.0%</t>
  </si>
  <si>
    <t>28.2%</t>
  </si>
  <si>
    <t>27.7%</t>
  </si>
  <si>
    <t>28.0%</t>
  </si>
  <si>
    <t>52.4%</t>
  </si>
  <si>
    <t>50.6%</t>
  </si>
  <si>
    <t>31.1%</t>
  </si>
  <si>
    <t>29.0%</t>
  </si>
  <si>
    <t>62.8%</t>
  </si>
  <si>
    <t>66.9%</t>
  </si>
  <si>
    <t>67.2%</t>
  </si>
  <si>
    <t>48.0%</t>
  </si>
  <si>
    <t>61.1%</t>
  </si>
  <si>
    <t>19.0%</t>
  </si>
  <si>
    <t>18.3%</t>
  </si>
  <si>
    <t>14.2%</t>
  </si>
  <si>
    <t>25.6%</t>
  </si>
  <si>
    <t>19.9%</t>
  </si>
  <si>
    <t>35.1%</t>
  </si>
  <si>
    <t>39.6%</t>
  </si>
  <si>
    <t>36.4%</t>
  </si>
  <si>
    <t>13.6%</t>
  </si>
  <si>
    <t>11.6%</t>
  </si>
  <si>
    <t>15.0%</t>
  </si>
  <si>
    <t>22.1%</t>
  </si>
  <si>
    <t>19.7%</t>
  </si>
  <si>
    <t>20.8%</t>
  </si>
  <si>
    <t>28.4%</t>
  </si>
  <si>
    <t>30.3%</t>
  </si>
  <si>
    <t>30.9%</t>
  </si>
  <si>
    <t>14.0%</t>
  </si>
  <si>
    <t>13.1%</t>
  </si>
  <si>
    <t>13.2%</t>
  </si>
  <si>
    <t>19.1%</t>
  </si>
  <si>
    <t>37.1%</t>
  </si>
  <si>
    <t>41.0%</t>
  </si>
  <si>
    <t>27.1%</t>
  </si>
  <si>
    <t>29.1%</t>
  </si>
  <si>
    <t>40.3%</t>
  </si>
  <si>
    <t>40.9%</t>
  </si>
  <si>
    <t>22.0%</t>
  </si>
  <si>
    <t>11.1%</t>
  </si>
  <si>
    <t>13.0%</t>
  </si>
  <si>
    <t>12.4%</t>
  </si>
  <si>
    <t>11.2%</t>
  </si>
  <si>
    <t>9.76%</t>
  </si>
  <si>
    <t>53.0%</t>
  </si>
  <si>
    <t>18.5%</t>
  </si>
  <si>
    <t>12.3%</t>
  </si>
  <si>
    <t>26.0%</t>
  </si>
  <si>
    <t>33.0%</t>
  </si>
  <si>
    <t>28.5%</t>
  </si>
  <si>
    <t>34.8%</t>
  </si>
  <si>
    <t>17.8%</t>
  </si>
  <si>
    <t>22.6%</t>
  </si>
  <si>
    <t>18.7%</t>
  </si>
  <si>
    <t>64.6%</t>
  </si>
  <si>
    <t>48.1%</t>
  </si>
  <si>
    <t>0.0</t>
  </si>
  <si>
    <t>19.6%</t>
  </si>
  <si>
    <t>37.7%</t>
  </si>
  <si>
    <t>41.9%</t>
  </si>
  <si>
    <t>36.7%</t>
  </si>
  <si>
    <t>24.1%</t>
  </si>
  <si>
    <t>32.1%</t>
  </si>
  <si>
    <t>30.0%</t>
  </si>
  <si>
    <t>23.2%</t>
  </si>
  <si>
    <t>18.9%</t>
  </si>
  <si>
    <t>54.0%</t>
  </si>
  <si>
    <t>38.3%</t>
  </si>
  <si>
    <t>38.7%</t>
  </si>
  <si>
    <t>21.0%</t>
  </si>
  <si>
    <t>26.3%</t>
  </si>
  <si>
    <t>43.6%</t>
  </si>
  <si>
    <t>57.0%</t>
  </si>
  <si>
    <t>15.1%</t>
  </si>
  <si>
    <t>16.3%</t>
  </si>
  <si>
    <t>16.7%</t>
  </si>
  <si>
    <t>14.4%</t>
  </si>
  <si>
    <t>13.9%</t>
  </si>
  <si>
    <t>15.9%</t>
  </si>
  <si>
    <t>12.1%</t>
  </si>
  <si>
    <t>15.6%</t>
  </si>
  <si>
    <t>10.3%</t>
  </si>
  <si>
    <t>14.6%</t>
  </si>
  <si>
    <t>11.7%</t>
  </si>
  <si>
    <t>10.2%</t>
  </si>
  <si>
    <t>22.5%</t>
  </si>
  <si>
    <t>21.6%</t>
  </si>
  <si>
    <t>56.6%</t>
  </si>
  <si>
    <t>18.8%</t>
  </si>
  <si>
    <t>19.8%</t>
  </si>
  <si>
    <t>13.8%</t>
  </si>
  <si>
    <t>11.5%</t>
  </si>
  <si>
    <t>13.5%</t>
  </si>
  <si>
    <t>12.5%</t>
  </si>
  <si>
    <t>14.8%</t>
  </si>
  <si>
    <t>9.20%</t>
  </si>
  <si>
    <t>4.86%</t>
  </si>
  <si>
    <t>2.48%</t>
  </si>
  <si>
    <t>13.7%</t>
  </si>
  <si>
    <t>16.2%</t>
  </si>
  <si>
    <t>15.3%</t>
  </si>
  <si>
    <t>19.3%</t>
  </si>
  <si>
    <t>49.7%</t>
  </si>
  <si>
    <t>41.4%</t>
  </si>
  <si>
    <t>11.9%</t>
  </si>
  <si>
    <t>22.4%</t>
  </si>
  <si>
    <t>17.4%</t>
  </si>
  <si>
    <t>30.1%</t>
  </si>
  <si>
    <t>6.18%</t>
  </si>
  <si>
    <t>4.89%</t>
  </si>
  <si>
    <t>4.69%</t>
  </si>
  <si>
    <t>10.8%</t>
  </si>
  <si>
    <t>11.0%</t>
  </si>
  <si>
    <t>25.9%</t>
  </si>
  <si>
    <t>20.6%</t>
  </si>
  <si>
    <t>10.6%</t>
  </si>
  <si>
    <t>14.7%</t>
  </si>
  <si>
    <t>12.6%</t>
  </si>
  <si>
    <t>16.0%</t>
  </si>
  <si>
    <t>17.3%</t>
  </si>
  <si>
    <t>34.0%</t>
  </si>
  <si>
    <t>41.7%</t>
  </si>
  <si>
    <t>43.7%</t>
  </si>
  <si>
    <t>25.2%</t>
  </si>
  <si>
    <t>25.8%</t>
  </si>
  <si>
    <t>9.86%</t>
  </si>
  <si>
    <t>10.4%</t>
  </si>
  <si>
    <t>9.48%</t>
  </si>
  <si>
    <t>5.44%</t>
  </si>
  <si>
    <t>4.08%</t>
  </si>
  <si>
    <t>27.2%</t>
  </si>
  <si>
    <t>29.3%</t>
  </si>
  <si>
    <t>20.9%</t>
  </si>
  <si>
    <t>21.2%</t>
  </si>
  <si>
    <t>5.97%</t>
  </si>
  <si>
    <t>12.7%</t>
  </si>
  <si>
    <t>9.22%</t>
  </si>
  <si>
    <t>30.4%</t>
  </si>
  <si>
    <t>32.0%</t>
  </si>
  <si>
    <t>27.3%</t>
  </si>
  <si>
    <t>6.86%</t>
  </si>
  <si>
    <t>37.5%</t>
  </si>
  <si>
    <t>29.5%</t>
  </si>
  <si>
    <t>21.8%</t>
  </si>
  <si>
    <t>17.7%</t>
  </si>
  <si>
    <t>9.72%</t>
  </si>
  <si>
    <t>10.9%</t>
  </si>
  <si>
    <t>23.3%</t>
  </si>
  <si>
    <t>18.1%</t>
  </si>
  <si>
    <t>17.6%</t>
  </si>
  <si>
    <t>16.4%</t>
  </si>
  <si>
    <t>17.9%</t>
  </si>
  <si>
    <t>26.8%</t>
  </si>
  <si>
    <t>7.18%</t>
  </si>
  <si>
    <t>6.97%</t>
  </si>
  <si>
    <t>5.35%</t>
  </si>
  <si>
    <t>4.53%</t>
  </si>
  <si>
    <t>6.00%</t>
  </si>
  <si>
    <t>5.76%</t>
  </si>
  <si>
    <t>8.45%</t>
  </si>
  <si>
    <t>36.9%</t>
  </si>
  <si>
    <t>40.6%</t>
  </si>
  <si>
    <t>38.2%</t>
  </si>
  <si>
    <t>25.5%</t>
  </si>
  <si>
    <t>7.32%</t>
  </si>
  <si>
    <t>9.15%</t>
  </si>
  <si>
    <t>2.92%</t>
  </si>
  <si>
    <t>34.9%</t>
  </si>
  <si>
    <t>9.85%</t>
  </si>
  <si>
    <t>8.60%</t>
  </si>
  <si>
    <t>16.1%</t>
  </si>
  <si>
    <t>14.5%</t>
  </si>
  <si>
    <t>7.95%</t>
  </si>
  <si>
    <t>18.2%</t>
  </si>
  <si>
    <t>24.5%</t>
  </si>
  <si>
    <t>21.7%</t>
  </si>
  <si>
    <t>21.9%</t>
  </si>
  <si>
    <t>20.0%</t>
  </si>
  <si>
    <t>26.2%</t>
  </si>
  <si>
    <t>39.0%</t>
  </si>
  <si>
    <t>40.1%</t>
  </si>
  <si>
    <t>5.16%</t>
  </si>
  <si>
    <t>7.92%</t>
  </si>
  <si>
    <t>17.5%</t>
  </si>
  <si>
    <t>6.01%</t>
  </si>
  <si>
    <t>10.0%</t>
  </si>
  <si>
    <t>23.4%</t>
  </si>
  <si>
    <t>9.36%</t>
  </si>
  <si>
    <t>19.4%</t>
  </si>
  <si>
    <t>17.1%</t>
  </si>
  <si>
    <t>20.7%</t>
  </si>
  <si>
    <t>25.3%</t>
  </si>
  <si>
    <t>18.4%</t>
  </si>
  <si>
    <t>17.2%</t>
  </si>
  <si>
    <t>11.3%</t>
  </si>
  <si>
    <t>12.8%</t>
  </si>
  <si>
    <t>6.80%</t>
  </si>
  <si>
    <t>7.26%</t>
  </si>
  <si>
    <t>9.83%</t>
  </si>
  <si>
    <t>9.58%</t>
  </si>
  <si>
    <t>4.27%</t>
  </si>
  <si>
    <t>4.30%</t>
  </si>
  <si>
    <t>6.67%</t>
  </si>
  <si>
    <t>9.07%</t>
  </si>
  <si>
    <t>5.70%</t>
  </si>
  <si>
    <t>8.55%</t>
  </si>
  <si>
    <t>8.28%</t>
  </si>
  <si>
    <t>6.90%</t>
  </si>
  <si>
    <t>4.12%</t>
  </si>
  <si>
    <t>9.56%</t>
  </si>
  <si>
    <t>4.20%</t>
  </si>
  <si>
    <t>7.84%</t>
  </si>
  <si>
    <t>10.7%</t>
  </si>
  <si>
    <t>7.91%</t>
  </si>
  <si>
    <t>4.57%</t>
  </si>
  <si>
    <t>6.84%</t>
  </si>
  <si>
    <t>7.86%</t>
  </si>
  <si>
    <t>14.9%</t>
  </si>
  <si>
    <t>7.71%</t>
  </si>
  <si>
    <t>6.58%</t>
  </si>
  <si>
    <t>24.4%</t>
  </si>
  <si>
    <t>14.3%</t>
  </si>
  <si>
    <t>19.2%</t>
  </si>
  <si>
    <t>9.93%</t>
  </si>
  <si>
    <t>4.84%</t>
  </si>
  <si>
    <t>20.3%</t>
  </si>
  <si>
    <t>7.38%</t>
  </si>
  <si>
    <t>7.93%</t>
  </si>
  <si>
    <t>5.33%</t>
  </si>
  <si>
    <t>5.93%</t>
  </si>
  <si>
    <t>4.44%</t>
  </si>
  <si>
    <t>4.33%</t>
  </si>
  <si>
    <t>3.99%</t>
  </si>
  <si>
    <t>15.4%</t>
  </si>
  <si>
    <t>7.22%</t>
  </si>
  <si>
    <t>4.55%</t>
  </si>
  <si>
    <t>15.8%</t>
  </si>
  <si>
    <t>5.78%</t>
  </si>
  <si>
    <t>50.0%</t>
  </si>
  <si>
    <t>10.00%</t>
  </si>
  <si>
    <t>10.5%</t>
  </si>
  <si>
    <t>8.38%</t>
  </si>
  <si>
    <t>4.17%</t>
  </si>
  <si>
    <t>20.2%</t>
  </si>
  <si>
    <t>9.41%</t>
  </si>
  <si>
    <t>8.18%</t>
  </si>
  <si>
    <t>7.09%</t>
  </si>
  <si>
    <t>16.6%</t>
  </si>
  <si>
    <t>81.8%</t>
  </si>
  <si>
    <t>84.0%</t>
  </si>
  <si>
    <t>58.0%</t>
  </si>
  <si>
    <t>60.8%</t>
  </si>
  <si>
    <t>84.5%</t>
  </si>
  <si>
    <t>84.7%</t>
  </si>
  <si>
    <t>87.6%</t>
  </si>
  <si>
    <t>49.1%</t>
  </si>
  <si>
    <t>52.0%</t>
  </si>
  <si>
    <t>49.8%</t>
  </si>
  <si>
    <t>71.3%</t>
  </si>
  <si>
    <t>68.9%</t>
  </si>
  <si>
    <t>70.1%</t>
  </si>
  <si>
    <t>69.7%</t>
  </si>
  <si>
    <t>51.7%</t>
  </si>
  <si>
    <t>54.5%</t>
  </si>
  <si>
    <t>72.7%</t>
  </si>
  <si>
    <t>72.4%</t>
  </si>
  <si>
    <t>74.6%</t>
  </si>
  <si>
    <t>57.1%</t>
  </si>
  <si>
    <t>57.4%</t>
  </si>
  <si>
    <t>55.4%</t>
  </si>
  <si>
    <t>55.1%</t>
  </si>
  <si>
    <t>81.7%</t>
  </si>
  <si>
    <t>77.1%</t>
  </si>
  <si>
    <t>85.2%</t>
  </si>
  <si>
    <t>44.3%</t>
  </si>
  <si>
    <t>41.8%</t>
  </si>
  <si>
    <t>54.1%</t>
  </si>
  <si>
    <t>23.7%</t>
  </si>
  <si>
    <t>49.4%</t>
  </si>
  <si>
    <t>46.4%</t>
  </si>
  <si>
    <t>47.5%</t>
  </si>
  <si>
    <t>39.7%</t>
  </si>
  <si>
    <t>34.7%</t>
  </si>
  <si>
    <t>30.5%</t>
  </si>
  <si>
    <t>24.2%</t>
  </si>
  <si>
    <t>37.9%</t>
  </si>
  <si>
    <t>23.6%</t>
  </si>
  <si>
    <t>32.8%</t>
  </si>
  <si>
    <t>28.9%</t>
  </si>
  <si>
    <t>48.5%</t>
  </si>
  <si>
    <t>48.7%</t>
  </si>
  <si>
    <t>50.3%</t>
  </si>
  <si>
    <t>24.6%</t>
  </si>
  <si>
    <t>29.9%</t>
  </si>
  <si>
    <t>59.4%</t>
  </si>
  <si>
    <t>57.2%</t>
  </si>
  <si>
    <t>18.0%</t>
  </si>
  <si>
    <t>22.7%</t>
  </si>
  <si>
    <t>34.6%</t>
  </si>
  <si>
    <t>18.6%</t>
  </si>
  <si>
    <t>27.4%</t>
  </si>
  <si>
    <t>39.1%</t>
  </si>
  <si>
    <t>46.6%</t>
  </si>
  <si>
    <t>41.6%</t>
  </si>
  <si>
    <t>22.8%</t>
  </si>
  <si>
    <t>15.5%</t>
  </si>
  <si>
    <t>32.9%</t>
  </si>
  <si>
    <t>28.1%</t>
  </si>
  <si>
    <t>41.5%</t>
  </si>
  <si>
    <t>45.2%</t>
  </si>
  <si>
    <t>58.1%</t>
  </si>
  <si>
    <t>53.2%</t>
  </si>
  <si>
    <t>38.4%</t>
  </si>
  <si>
    <t>16.5%</t>
  </si>
  <si>
    <t>15.7%</t>
  </si>
  <si>
    <t>8.27%</t>
  </si>
  <si>
    <t>9.31%</t>
  </si>
  <si>
    <t>13.3%</t>
  </si>
  <si>
    <t>23.1%</t>
  </si>
  <si>
    <t>21.1%</t>
  </si>
  <si>
    <t>37.0%</t>
  </si>
  <si>
    <t>31.7%</t>
  </si>
  <si>
    <t>9.87%</t>
  </si>
  <si>
    <t>9.16%</t>
  </si>
  <si>
    <t>9.71%</t>
  </si>
  <si>
    <t>21.3%</t>
  </si>
  <si>
    <t>4.58%</t>
  </si>
  <si>
    <t>12.2%</t>
  </si>
  <si>
    <t>22.3%</t>
  </si>
  <si>
    <t>7.69%</t>
  </si>
  <si>
    <t>6.43%</t>
  </si>
  <si>
    <t>19.5%</t>
  </si>
  <si>
    <t>6.92%</t>
  </si>
  <si>
    <t>9.82%</t>
  </si>
  <si>
    <t>10.1%</t>
  </si>
  <si>
    <t>9.35%</t>
  </si>
  <si>
    <t>31.3%</t>
  </si>
  <si>
    <t>25.0%</t>
  </si>
  <si>
    <t>21.5%</t>
  </si>
  <si>
    <t>42.3%</t>
  </si>
  <si>
    <t>32.7%</t>
  </si>
  <si>
    <t>9.57%</t>
  </si>
  <si>
    <t>28.3%</t>
  </si>
  <si>
    <t>33.4%</t>
  </si>
  <si>
    <t>6.12%</t>
  </si>
  <si>
    <t>5.14%</t>
  </si>
  <si>
    <t>8.83%</t>
  </si>
  <si>
    <t>41.1%</t>
  </si>
  <si>
    <t>44.2%</t>
  </si>
  <si>
    <t>7.79%</t>
  </si>
  <si>
    <t>31.5%</t>
  </si>
  <si>
    <t>7.57%</t>
  </si>
  <si>
    <t>5.94%</t>
  </si>
  <si>
    <t>8.78%</t>
  </si>
  <si>
    <t>8.96%</t>
  </si>
  <si>
    <t>5.69%</t>
  </si>
  <si>
    <t>5.96%</t>
  </si>
  <si>
    <t>7.40%</t>
  </si>
  <si>
    <t>4.82%</t>
  </si>
  <si>
    <t>9.75%</t>
  </si>
  <si>
    <t>7.65%</t>
  </si>
  <si>
    <t>7.16%</t>
  </si>
  <si>
    <t>5.26%</t>
  </si>
  <si>
    <t>17.0%</t>
  </si>
  <si>
    <t>23.9%</t>
  </si>
  <si>
    <t>16.9%</t>
  </si>
  <si>
    <t>6.59%</t>
  </si>
  <si>
    <t>6.62%</t>
  </si>
  <si>
    <t>8.75%</t>
  </si>
  <si>
    <t>7.02%</t>
  </si>
  <si>
    <t>6.33%</t>
  </si>
  <si>
    <t>6.56%</t>
  </si>
  <si>
    <t>0.000%</t>
  </si>
  <si>
    <t>69.0%</t>
  </si>
  <si>
    <t>68.3%</t>
  </si>
  <si>
    <t>67.1%</t>
  </si>
  <si>
    <t>86.5%</t>
  </si>
  <si>
    <t>84.8%</t>
  </si>
  <si>
    <t>85.5%</t>
  </si>
  <si>
    <t>57.5%</t>
  </si>
  <si>
    <t>86.2%</t>
  </si>
  <si>
    <t>86.8%</t>
  </si>
  <si>
    <t>85.4%</t>
  </si>
  <si>
    <t>50.9%</t>
  </si>
  <si>
    <t>47.7%</t>
  </si>
  <si>
    <t>68.7%</t>
  </si>
  <si>
    <t>63.7%</t>
  </si>
  <si>
    <t>65.7%</t>
  </si>
  <si>
    <t>78.4%</t>
  </si>
  <si>
    <t>75.6%</t>
  </si>
  <si>
    <t>72.9%</t>
  </si>
  <si>
    <t>45.5%</t>
  </si>
  <si>
    <t>45.0%</t>
  </si>
  <si>
    <t>66.2%</t>
  </si>
  <si>
    <t>63.4%</t>
  </si>
  <si>
    <t>71.2%</t>
  </si>
  <si>
    <t>71.6%</t>
  </si>
  <si>
    <t>75.3%</t>
  </si>
  <si>
    <t>55.0%</t>
  </si>
  <si>
    <t>43.9%</t>
  </si>
  <si>
    <t>82.1%</t>
  </si>
  <si>
    <t>76.7%</t>
  </si>
  <si>
    <t>69.4%</t>
  </si>
  <si>
    <t>55.8%</t>
  </si>
  <si>
    <t>62.4%</t>
  </si>
  <si>
    <t>61.3%</t>
  </si>
  <si>
    <t>30.6%</t>
  </si>
  <si>
    <t>42.9%</t>
  </si>
  <si>
    <t>35.4%</t>
  </si>
  <si>
    <t>29.7%</t>
  </si>
  <si>
    <t>34.1%</t>
  </si>
  <si>
    <t>43.2%</t>
  </si>
  <si>
    <t>41.3%</t>
  </si>
  <si>
    <t>32.3%</t>
  </si>
  <si>
    <t>44.1%</t>
  </si>
  <si>
    <t>47.6%</t>
  </si>
  <si>
    <t>31.6%</t>
  </si>
  <si>
    <t>14.1%</t>
  </si>
  <si>
    <t>53.7%</t>
  </si>
  <si>
    <t>22.2%</t>
  </si>
  <si>
    <t>23.5%</t>
  </si>
  <si>
    <t>24.0%</t>
  </si>
  <si>
    <t>45.9%</t>
  </si>
  <si>
    <t>23.0%</t>
  </si>
  <si>
    <t>34.3%</t>
  </si>
  <si>
    <t>32.2%</t>
  </si>
  <si>
    <t>33.6%</t>
  </si>
  <si>
    <t>8.59%</t>
  </si>
  <si>
    <t>7.03%</t>
  </si>
  <si>
    <t>8.40%</t>
  </si>
  <si>
    <t>45.7%</t>
  </si>
  <si>
    <t>5.79%</t>
  </si>
  <si>
    <t>4.96%</t>
  </si>
  <si>
    <t>3.78%</t>
  </si>
  <si>
    <t>9.08%</t>
  </si>
  <si>
    <t>26.4%</t>
  </si>
  <si>
    <t>7.83%</t>
  </si>
  <si>
    <t>5.48%</t>
  </si>
  <si>
    <t>6.88%</t>
  </si>
  <si>
    <t>8.97%</t>
  </si>
  <si>
    <t>6.04%</t>
  </si>
  <si>
    <t>38.8%</t>
  </si>
  <si>
    <t>9.62%</t>
  </si>
  <si>
    <t>8.67%</t>
  </si>
  <si>
    <t>6.55%</t>
  </si>
  <si>
    <t>3.96%</t>
  </si>
  <si>
    <t>5.83%</t>
  </si>
  <si>
    <t>7.97%</t>
  </si>
  <si>
    <t>6.71%</t>
  </si>
  <si>
    <t>24.8%</t>
  </si>
  <si>
    <t>8.05%</t>
  </si>
  <si>
    <t>23.8%</t>
  </si>
  <si>
    <t>2.94%</t>
  </si>
  <si>
    <t>35.8%</t>
  </si>
  <si>
    <t>30.8%</t>
  </si>
  <si>
    <t>5.68%</t>
  </si>
  <si>
    <t>6.15%</t>
  </si>
  <si>
    <t>5.18%</t>
  </si>
  <si>
    <t>12.0%</t>
  </si>
  <si>
    <t>8.90%</t>
  </si>
  <si>
    <t>11.4%</t>
  </si>
  <si>
    <t>8.50%</t>
  </si>
  <si>
    <t>5.31%</t>
  </si>
  <si>
    <t>4.51%</t>
  </si>
  <si>
    <t>6.13%</t>
  </si>
  <si>
    <t>8.33%</t>
  </si>
  <si>
    <t>9.24%</t>
  </si>
  <si>
    <t>8.16%</t>
  </si>
  <si>
    <t>Percent coverage</t>
  </si>
  <si>
    <t>Uniq. Peptides</t>
  </si>
  <si>
    <t>RAN1_SOLLC</t>
  </si>
  <si>
    <t>TBB3_SOYBN</t>
  </si>
  <si>
    <t>ALF2_PEA</t>
  </si>
  <si>
    <t>ARF1_SALBA</t>
  </si>
  <si>
    <t>RL10_EUPES</t>
  </si>
  <si>
    <t>RL30_EUPES</t>
  </si>
  <si>
    <t>H2A2_MEDTR</t>
  </si>
  <si>
    <t>SCRK2_SOLHA</t>
  </si>
  <si>
    <t>CANA_CANEN</t>
  </si>
  <si>
    <t>SODC_SOYBN</t>
  </si>
  <si>
    <t>IF5A1_NICPL</t>
  </si>
  <si>
    <t>VATB1_GOSHI</t>
  </si>
  <si>
    <t>SODCP_PETHY</t>
  </si>
  <si>
    <t>RS23_EUPES</t>
  </si>
  <si>
    <t>AMPL1_SOLLC</t>
  </si>
  <si>
    <t>GALE1_PEA</t>
  </si>
  <si>
    <t>CH61_MAIZE</t>
  </si>
  <si>
    <t>SODC1_SOLLC</t>
  </si>
  <si>
    <t>RS7_AVIMR</t>
  </si>
  <si>
    <t>PSA7_CICAR</t>
  </si>
  <si>
    <t>TBA1_HORVU</t>
  </si>
  <si>
    <t>RL23A_DAUCA</t>
  </si>
  <si>
    <t>PRS7_PRUPE</t>
  </si>
  <si>
    <t>GO Terms - Biological Process</t>
  </si>
  <si>
    <t>GO Terms - Cellular Component</t>
  </si>
  <si>
    <t>GO Terms - Molecular Function</t>
  </si>
  <si>
    <t xml:space="preserve">Identified Proteins </t>
  </si>
  <si>
    <t xml:space="preserve">Cucurbita maxima </t>
  </si>
  <si>
    <t>aconitate hydratase activity</t>
  </si>
  <si>
    <t>VATA_GOSHI</t>
  </si>
  <si>
    <t>proton-transporting two-sector ATPase complex, catalytic domain</t>
  </si>
  <si>
    <t>TBB_HORVU</t>
  </si>
  <si>
    <t>response to salt stress</t>
  </si>
  <si>
    <t>HSP7S_PEA</t>
  </si>
  <si>
    <t>75 kDa</t>
  </si>
  <si>
    <t xml:space="preserve">Pisum sativum </t>
  </si>
  <si>
    <t>response to  stress</t>
  </si>
  <si>
    <t>Pennisetum americanum</t>
  </si>
  <si>
    <t>158 kDa</t>
  </si>
  <si>
    <t>transcription</t>
  </si>
  <si>
    <t>Elongation factor 1-alpha OS=Nicotiana tabacum PE=2 SV=1</t>
  </si>
  <si>
    <t>EF1A_TOBAC</t>
  </si>
  <si>
    <t>Guanine nucleotide-binding protein subunit beta-like protein OS=Medicago sativa GN=GB1 PE=1 SV=1</t>
  </si>
  <si>
    <t>GBLP_MEDSA</t>
  </si>
  <si>
    <t>Beta-amylase OS=Trifolium repens GN=BMY1 PE=2 SV=1</t>
  </si>
  <si>
    <t>AMYB_TRIRP</t>
  </si>
  <si>
    <t>18.1 kDa class I heat shock protein (Fragment) OS=Medicago sativa GN=HSP18.1 PE=2 SV=1</t>
  </si>
  <si>
    <t>HSP11_MEDSA</t>
  </si>
  <si>
    <t>Total Spectral Count</t>
  </si>
  <si>
    <t>Percent Coverage</t>
  </si>
  <si>
    <t xml:space="preserve">ALF2_PEA </t>
  </si>
  <si>
    <t>Biological Process</t>
  </si>
  <si>
    <t>Cellular Component</t>
  </si>
  <si>
    <t>Molecular Function</t>
  </si>
  <si>
    <t>Q42795_SOYBN</t>
  </si>
  <si>
    <t>CYPH_CATRO</t>
  </si>
  <si>
    <t>Peptidyl-prolyl cis-trans isomerase  OS=Catharanthus roseus GN=PCKR1 PE=2 SV=1</t>
  </si>
  <si>
    <t>Glutamine synthetase PR-2 OS=Phaseulus Vulgaris PE=2 SV=1</t>
  </si>
  <si>
    <t>GLNA2_PHAVU</t>
  </si>
  <si>
    <t>Heat shock cognate 70 kDa protein 2 OS=Solanum lycopersicum GN=HSC PE=1 SV=1</t>
  </si>
  <si>
    <t>HSP70_SOLLC</t>
  </si>
  <si>
    <t>PARP3_MEDTR</t>
  </si>
  <si>
    <t>Putative Poly [ADP-ribose] polymerase 3 OS=Medicago truncatula GN=PARP3 PE=3 SV=1</t>
  </si>
  <si>
    <t>Aconitate hydratase 2, mitocondrial OS=Arabitopsis thaliana GN=ACO2 PE=1 SV=2</t>
  </si>
  <si>
    <t>ACO2M_ARATH</t>
  </si>
  <si>
    <t>Lenght</t>
  </si>
  <si>
    <t>Identity</t>
  </si>
  <si>
    <t>Score</t>
  </si>
  <si>
    <t>E-values</t>
  </si>
  <si>
    <t>Gene names</t>
  </si>
  <si>
    <t>C6EVF9_SOYBN</t>
  </si>
  <si>
    <t>Elongation factor 1-alpha</t>
  </si>
  <si>
    <t>Glycine max (Soybean) (Glycine hispida)</t>
  </si>
  <si>
    <t>95.0%</t>
  </si>
  <si>
    <t>EF1A</t>
  </si>
  <si>
    <t>Q2I0H4_SOYBN</t>
  </si>
  <si>
    <t>Glyceraldehyde-3-phosphate dehydrogenase</t>
  </si>
  <si>
    <t>GAPC1</t>
  </si>
  <si>
    <t>I1KU21_SOYBN</t>
  </si>
  <si>
    <t>Elongation factor 2</t>
  </si>
  <si>
    <t>Uncharacterized protein</t>
  </si>
  <si>
    <t>I1JY56_SOYBN</t>
  </si>
  <si>
    <t>Actin-1</t>
  </si>
  <si>
    <t>98.0%</t>
  </si>
  <si>
    <t>I1MBR7_SOYBN</t>
  </si>
  <si>
    <t>UTP--glucose-1-phosphate uridylyltransferase</t>
  </si>
  <si>
    <t>Q9ZT38_SOYBN</t>
  </si>
  <si>
    <t xml:space="preserve">Alcohol dehydrogenase 1 </t>
  </si>
  <si>
    <t>Alcohol-dehydrogenase</t>
  </si>
  <si>
    <t>Adh-2</t>
  </si>
  <si>
    <t>Q71EW8_SOYBN</t>
  </si>
  <si>
    <t>5-methyltetrahydropteroyltriglutamate--homocysteine methyltransferase</t>
  </si>
  <si>
    <t>Methionine synthase</t>
  </si>
  <si>
    <t>I1NFS4_SOYBN</t>
  </si>
  <si>
    <t xml:space="preserve">ATP synthase subunit beta, mitochondrial </t>
  </si>
  <si>
    <t>ATP synthase subunit beta</t>
  </si>
  <si>
    <t>I1MJC7_SOYBN</t>
  </si>
  <si>
    <t xml:space="preserve">Phosphoglycerate kinase, chloroplastic </t>
  </si>
  <si>
    <t>Phosphoglycerate kinase</t>
  </si>
  <si>
    <t>C6T9Z5_SOYBN</t>
  </si>
  <si>
    <t xml:space="preserve">Formate dehydrogenase, mitochondrial </t>
  </si>
  <si>
    <t>I1K3K3_SOYBN</t>
  </si>
  <si>
    <t>Urease</t>
  </si>
  <si>
    <t>B6EBD6_SOYBN</t>
  </si>
  <si>
    <t>Heat shock cognate protein 80</t>
  </si>
  <si>
    <t>Heat shock protein 90-2</t>
  </si>
  <si>
    <t xml:space="preserve">RAN1_SOLLC </t>
  </si>
  <si>
    <t>I1K8X7_SOYBN</t>
  </si>
  <si>
    <t>GTP-binding nuclear protein Ran1</t>
  </si>
  <si>
    <t>3.0×10-156</t>
  </si>
  <si>
    <t>Q6RIB6_SOYBN</t>
  </si>
  <si>
    <t>Malate dehydrogenase, cytoplasmic</t>
  </si>
  <si>
    <t>Malate dehydrogenase</t>
  </si>
  <si>
    <t>14-3-3-like protein</t>
  </si>
  <si>
    <t>14-3-3-like protein A</t>
  </si>
  <si>
    <t>86.0%</t>
  </si>
  <si>
    <t>1.0×10-145</t>
  </si>
  <si>
    <t>GF14A</t>
  </si>
  <si>
    <t>Alcohol dehydrogenase</t>
  </si>
  <si>
    <t>I1L1K7_SOYBN</t>
  </si>
  <si>
    <t>Eukaryotic initiation factor</t>
  </si>
  <si>
    <t>I1LGG2_SOYBN</t>
  </si>
  <si>
    <t>Probable phospholipid hydroperoxide glutathione peroxidase</t>
  </si>
  <si>
    <t>Glutathione peroxidase</t>
  </si>
  <si>
    <t>2.0×10-100</t>
  </si>
  <si>
    <t>I1KS65_SOYBN</t>
  </si>
  <si>
    <t>Adenosylhomocysteinase</t>
  </si>
  <si>
    <t>O22639_SOYBN</t>
  </si>
  <si>
    <t>Luminal-binding protein 5</t>
  </si>
  <si>
    <t>Endoplasmic reticulum HSC70-cognate binding p...</t>
  </si>
  <si>
    <t>93.0%</t>
  </si>
  <si>
    <t>BIP</t>
  </si>
  <si>
    <t>I1LR60_SOYBN</t>
  </si>
  <si>
    <t xml:space="preserve">RuBisCO large subunit-binding protein subunit alpha (Fragment) </t>
  </si>
  <si>
    <t>I7FST9_SOYBN</t>
  </si>
  <si>
    <t>Protein disulfide-isomerase</t>
  </si>
  <si>
    <t>Protein disulfide isomerase-like protein</t>
  </si>
  <si>
    <t>Gm pdil-1</t>
  </si>
  <si>
    <t xml:space="preserve">ENO_RICCO </t>
  </si>
  <si>
    <t>Q6RIB7_SOYBN</t>
  </si>
  <si>
    <t>Enolase</t>
  </si>
  <si>
    <t>Q6RUF6_SOYBN</t>
  </si>
  <si>
    <t>Fructose-bisphosphate aldolase, cytoplasmic isozyme</t>
  </si>
  <si>
    <t>Fructose-bisphosphate aldolase</t>
  </si>
  <si>
    <t>FBA</t>
  </si>
  <si>
    <t>I1K5M9_SOYBN</t>
  </si>
  <si>
    <t xml:space="preserve"> Phosphoglucomutase, cytoplasmic </t>
  </si>
  <si>
    <t>I1KU96_SOYBN</t>
  </si>
  <si>
    <t xml:space="preserve"> RuBisCO large subunit-binding protein subunit beta, chloroplastic </t>
  </si>
  <si>
    <t xml:space="preserve">G3PC3_MAIZE </t>
  </si>
  <si>
    <t>Glyceraldehyde-3-phosphate dehydrogenase 3, cytosolic</t>
  </si>
  <si>
    <t xml:space="preserve">ARF1_SALBA </t>
  </si>
  <si>
    <t>Q9ZPJ2_SOYBN</t>
  </si>
  <si>
    <t>ADP-ribosylation factor 1</t>
  </si>
  <si>
    <t>ADP-ribosylation factor</t>
  </si>
  <si>
    <t>9.0×10-121</t>
  </si>
  <si>
    <t xml:space="preserve">PHSL_VICFA </t>
  </si>
  <si>
    <t>I1N6A5_SOYBN</t>
  </si>
  <si>
    <t xml:space="preserve">Alpha-1,4 glucan phosphorylase L isozyme, chloroplastic/amyloplastic </t>
  </si>
  <si>
    <t>Phosphorylase</t>
  </si>
  <si>
    <t xml:space="preserve">LE19_GOSHI </t>
  </si>
  <si>
    <t>P93165_SOYBN</t>
  </si>
  <si>
    <t xml:space="preserve">Late embryogenesis abundant protein D-19 </t>
  </si>
  <si>
    <t>Em protein</t>
  </si>
  <si>
    <t>2.0×10-39</t>
  </si>
  <si>
    <t xml:space="preserve">RS4_GOSHI </t>
  </si>
  <si>
    <t>Q8LJW0_SOYBN</t>
  </si>
  <si>
    <t xml:space="preserve">40S ribosomal protein S4 </t>
  </si>
  <si>
    <t>40S ribosomal S4 protein</t>
  </si>
  <si>
    <t>5.0×10-177</t>
  </si>
  <si>
    <t xml:space="preserve">RS5_CICAR </t>
  </si>
  <si>
    <t>I1M3W1_SOYBN</t>
  </si>
  <si>
    <t>40S ribosomal protein S5 (Fragment)</t>
  </si>
  <si>
    <t>2.0×10-126</t>
  </si>
  <si>
    <t xml:space="preserve">CALR_BERST </t>
  </si>
  <si>
    <t>A0A762_SOYBN</t>
  </si>
  <si>
    <t>Calreticulin</t>
  </si>
  <si>
    <t>Calreticulin-1</t>
  </si>
  <si>
    <t>Gm crt-1</t>
  </si>
  <si>
    <t xml:space="preserve">TBA3_HORVU </t>
  </si>
  <si>
    <t>I1LH27_SOYBN</t>
  </si>
  <si>
    <t>Tubulin alpha-3 chain</t>
  </si>
  <si>
    <t xml:space="preserve">GAPN_PEA </t>
  </si>
  <si>
    <t>I1MT35_SOYBN</t>
  </si>
  <si>
    <t>NADP-dependent glyceraldehyde-3-phosphate dehydrogenase</t>
  </si>
  <si>
    <t xml:space="preserve">EMB1_DAUCA </t>
  </si>
  <si>
    <t>EMB-1 protein</t>
  </si>
  <si>
    <t>6.0×10-44</t>
  </si>
  <si>
    <t xml:space="preserve">G3PC_TAXBA </t>
  </si>
  <si>
    <t xml:space="preserve">Glyceraldehyde-3-phosphate dehydrogenase, cytosolic </t>
  </si>
  <si>
    <t>I1L314_SOYBN</t>
  </si>
  <si>
    <t xml:space="preserve"> Heat shock protein 83</t>
  </si>
  <si>
    <t xml:space="preserve">Ipomoea nil </t>
  </si>
  <si>
    <t xml:space="preserve">MDHM_CITLA </t>
  </si>
  <si>
    <t>Q9SPB8_SOYBN</t>
  </si>
  <si>
    <t>Malate dehydrogenase, mitochondrial</t>
  </si>
  <si>
    <t>Mdh1</t>
  </si>
  <si>
    <t>I1JYG3_SOYBN</t>
  </si>
  <si>
    <t>60S ribosomal protein L9</t>
  </si>
  <si>
    <t>7.0×10-120</t>
  </si>
  <si>
    <t xml:space="preserve"> Elongation factor 1-alpha</t>
  </si>
  <si>
    <t>EF-1A</t>
  </si>
  <si>
    <t xml:space="preserve">ADH3_HORVU </t>
  </si>
  <si>
    <t>I1JY29_SOYBN</t>
  </si>
  <si>
    <t>Alcohol dehydrogenase 3</t>
  </si>
  <si>
    <t xml:space="preserve">GBLP_MEDSA </t>
  </si>
  <si>
    <t>I1K5E6_SOYBN</t>
  </si>
  <si>
    <t>Guanine nucleotide-binding protein subunit beta-like protein</t>
  </si>
  <si>
    <t>C6SVX5_SOYBN</t>
  </si>
  <si>
    <t xml:space="preserve"> 60S ribosomal protein L10 </t>
  </si>
  <si>
    <t>2.0×10-149</t>
  </si>
  <si>
    <t xml:space="preserve">RS8_MAIZE </t>
  </si>
  <si>
    <t>I1KYF8_SOYBN</t>
  </si>
  <si>
    <t xml:space="preserve">40S ribosomal protein S8 </t>
  </si>
  <si>
    <t>40S ribosomal protein S8</t>
  </si>
  <si>
    <t>2.0×10-136</t>
  </si>
  <si>
    <t xml:space="preserve">RS4_PRUAR </t>
  </si>
  <si>
    <t>I1JL82_SOYBN</t>
  </si>
  <si>
    <t>2.0×10-168</t>
  </si>
  <si>
    <t xml:space="preserve">RL23_TOBAC </t>
  </si>
  <si>
    <t>C6T0H9_SOYBN</t>
  </si>
  <si>
    <t xml:space="preserve">60S ribosomal protein L23 </t>
  </si>
  <si>
    <t>2.0×10-93</t>
  </si>
  <si>
    <t xml:space="preserve">RL11_MEDSA </t>
  </si>
  <si>
    <t>C6SXI7_SOYBN</t>
  </si>
  <si>
    <t xml:space="preserve">60S ribosomal protein L11 </t>
  </si>
  <si>
    <t>9.0×10-124</t>
  </si>
  <si>
    <t xml:space="preserve">RS27A_SOLLC </t>
  </si>
  <si>
    <t>I1MG31_SOYBN</t>
  </si>
  <si>
    <t>Ubiquitin-40S ribosomal protein S27a</t>
  </si>
  <si>
    <t>9.0×10-104</t>
  </si>
  <si>
    <t xml:space="preserve">GLNA2_PHAVU </t>
  </si>
  <si>
    <t>C6T8F0_SOYBN</t>
  </si>
  <si>
    <t>Glutamine synthetase PR-2</t>
  </si>
  <si>
    <t xml:space="preserve">Glutamine synthetase </t>
  </si>
  <si>
    <t xml:space="preserve">RL30_EUPES </t>
  </si>
  <si>
    <t>K7K5R2_SOYBN</t>
  </si>
  <si>
    <t>60S ribosomal protein L30</t>
  </si>
  <si>
    <t>2.0×10-69</t>
  </si>
  <si>
    <t xml:space="preserve">AAT1_MEDSA </t>
  </si>
  <si>
    <t>Q7G1G6_SOYBN</t>
  </si>
  <si>
    <t xml:space="preserve">Aspartate aminotransferase 1 </t>
  </si>
  <si>
    <t>Aspartate aminotransferase</t>
  </si>
  <si>
    <t>AAT</t>
  </si>
  <si>
    <t xml:space="preserve">G3PC_DIACA </t>
  </si>
  <si>
    <t>I1MYI8_SOYBN</t>
  </si>
  <si>
    <t>Glyceraldehyde-3-phosphate dehydrogenase, cytosolic</t>
  </si>
  <si>
    <t xml:space="preserve">PFPA_RICCO </t>
  </si>
  <si>
    <t>I1KKN7_SOYBN</t>
  </si>
  <si>
    <t xml:space="preserve">Pyrophosphate--fructose 6-phosphate 1-phosphotransferase subunit alpha </t>
  </si>
  <si>
    <t xml:space="preserve">ENPL_CATRO </t>
  </si>
  <si>
    <t>I1MC32_SOYBN</t>
  </si>
  <si>
    <t>Endoplasmin homolog</t>
  </si>
  <si>
    <t>I1LK30_SOYBN</t>
  </si>
  <si>
    <t xml:space="preserve"> Actin </t>
  </si>
  <si>
    <t xml:space="preserve">H2A2_MEDTR </t>
  </si>
  <si>
    <t>C6SWA6_SOYBN</t>
  </si>
  <si>
    <t xml:space="preserve">Probable histone H2A.2 </t>
  </si>
  <si>
    <t>Histone H2A</t>
  </si>
  <si>
    <t>8.0×10-88</t>
  </si>
  <si>
    <t xml:space="preserve">SCRK2_SOLHA </t>
  </si>
  <si>
    <t>I1LJP3_SOYBN</t>
  </si>
  <si>
    <t xml:space="preserve">Fructokinase-2 </t>
  </si>
  <si>
    <t xml:space="preserve">CANA_CANEN </t>
  </si>
  <si>
    <t>Canavalin</t>
  </si>
  <si>
    <t xml:space="preserve">RS27_HORVU </t>
  </si>
  <si>
    <t>I1JD07_SOYBN</t>
  </si>
  <si>
    <t xml:space="preserve">40S ribosomal protein S27 </t>
  </si>
  <si>
    <t>40S ribosomal protein S27</t>
  </si>
  <si>
    <t>1.0×10-52</t>
  </si>
  <si>
    <t xml:space="preserve">UGPA_SOLTU </t>
  </si>
  <si>
    <t xml:space="preserve">UTP--glucose-1-phosphate uridylyltransferase </t>
  </si>
  <si>
    <t xml:space="preserve"> Beta-amylase </t>
  </si>
  <si>
    <t>Beta-amylase</t>
  </si>
  <si>
    <t xml:space="preserve">Trifolium repens </t>
  </si>
  <si>
    <t xml:space="preserve">RS17_SOLLC </t>
  </si>
  <si>
    <t>I1JGK9_SOYBN</t>
  </si>
  <si>
    <t xml:space="preserve">40S ribosomal protein S17 </t>
  </si>
  <si>
    <t>4.0×10-74</t>
  </si>
  <si>
    <t>I1M3C3_SOYBN</t>
  </si>
  <si>
    <t xml:space="preserve"> 60S ribosomal protein L5 </t>
  </si>
  <si>
    <t xml:space="preserve">Cucumis sativus </t>
  </si>
  <si>
    <t xml:space="preserve">IF5A1_NICPL </t>
  </si>
  <si>
    <t>C6ZHS3_SOYBN</t>
  </si>
  <si>
    <t xml:space="preserve">Eukaryotic translation initiation factor 5A-1 </t>
  </si>
  <si>
    <t>Eukaryotic translation initiation factor 5A1</t>
  </si>
  <si>
    <t>2.0×10-103</t>
  </si>
  <si>
    <t>I1LQR4_SOYBN</t>
  </si>
  <si>
    <t xml:space="preserve"> Heat shock 70 kDa protein </t>
  </si>
  <si>
    <t xml:space="preserve">EF1D_BETVU </t>
  </si>
  <si>
    <t>I1JXJ3_SOYBN</t>
  </si>
  <si>
    <t>Elongation factor 1-delta</t>
  </si>
  <si>
    <t xml:space="preserve">Beta vulgaris </t>
  </si>
  <si>
    <t>2.0×10-124</t>
  </si>
  <si>
    <t xml:space="preserve">RS15A_BRANA </t>
  </si>
  <si>
    <t>C6F117_SOYBN</t>
  </si>
  <si>
    <t>40S ribosomal protein S15a</t>
  </si>
  <si>
    <t>Putative ribosomal protein S15</t>
  </si>
  <si>
    <t>1.0×10-85</t>
  </si>
  <si>
    <t xml:space="preserve">ACT3_PEA </t>
  </si>
  <si>
    <t>C6T7Y1_SOYBN</t>
  </si>
  <si>
    <t>Actin-3</t>
  </si>
  <si>
    <t xml:space="preserve">RL38_SOLLC </t>
  </si>
  <si>
    <t>C6SWA8_SOYBN</t>
  </si>
  <si>
    <t xml:space="preserve">60S ribosomal protein L38 </t>
  </si>
  <si>
    <t>6.0×10-43</t>
  </si>
  <si>
    <t xml:space="preserve">ILV5_PEA </t>
  </si>
  <si>
    <t>J7EPL5_SOYBN</t>
  </si>
  <si>
    <t xml:space="preserve">Ketol-acid reductoisomerase, chloroplastic </t>
  </si>
  <si>
    <t>Ketol-acid reductoisomerase</t>
  </si>
  <si>
    <t xml:space="preserve">RL18_CICAR </t>
  </si>
  <si>
    <t>I1NBV9_SOYBN</t>
  </si>
  <si>
    <t xml:space="preserve">60S ribosomal protein L18 (Fragment) </t>
  </si>
  <si>
    <t>3.0×10-110</t>
  </si>
  <si>
    <t>C6SZA4_SOYBN</t>
  </si>
  <si>
    <t xml:space="preserve"> Histone H3.2</t>
  </si>
  <si>
    <t>Histone H3</t>
  </si>
  <si>
    <t>7.0×10-88</t>
  </si>
  <si>
    <t xml:space="preserve">UPTG2_SOLTU </t>
  </si>
  <si>
    <t>I1JEI0_SOYBN</t>
  </si>
  <si>
    <t>Alpha-1,4-glucan-protein synthase [UDP-forming] 2</t>
  </si>
  <si>
    <t xml:space="preserve">VATB1_GOSHI </t>
  </si>
  <si>
    <t>I1NF84_SOYBN</t>
  </si>
  <si>
    <t xml:space="preserve">V-type proton ATPase subunit B 1 </t>
  </si>
  <si>
    <t xml:space="preserve">RL17_MAIZE </t>
  </si>
  <si>
    <t>I1LN92_SOYBN</t>
  </si>
  <si>
    <t>60S ribosomal protein L17</t>
  </si>
  <si>
    <t>4.0×10-105</t>
  </si>
  <si>
    <t xml:space="preserve">PGKH_WHEAT </t>
  </si>
  <si>
    <t>I1KTX8_SOYBN</t>
  </si>
  <si>
    <t>I1KM19_SOYBN</t>
  </si>
  <si>
    <t xml:space="preserve"> 40S ribosomal protein S16 </t>
  </si>
  <si>
    <t>3.0×10-74</t>
  </si>
  <si>
    <t xml:space="preserve">PDIA6_MEDSA </t>
  </si>
  <si>
    <t>I1L7R5_SOYBN</t>
  </si>
  <si>
    <t xml:space="preserve">Probable protein disulfide-isomerase A6 </t>
  </si>
  <si>
    <t>Protein disufide isomerase-like protein</t>
  </si>
  <si>
    <t>Gm pdis-1a</t>
  </si>
  <si>
    <t xml:space="preserve">SODCP_PETHY </t>
  </si>
  <si>
    <t>I1LKZ3_SOYBN</t>
  </si>
  <si>
    <t>Superoxide dismutase [Cu-Zn], chloroplastic</t>
  </si>
  <si>
    <t>Superoxide dismutase [Cu-Zn]</t>
  </si>
  <si>
    <t>Petunia hybrida</t>
  </si>
  <si>
    <t>3.0×10-105</t>
  </si>
  <si>
    <t xml:space="preserve">PLDA1_VIGUN </t>
  </si>
  <si>
    <t>I1KVD8_SOYBN</t>
  </si>
  <si>
    <t>Phospholipase D alpha 1</t>
  </si>
  <si>
    <t>Phospholipase D</t>
  </si>
  <si>
    <t>I1NGJ0_SOYBN</t>
  </si>
  <si>
    <t xml:space="preserve"> 40S ribosomal protein S3a-2</t>
  </si>
  <si>
    <t>40S ribosomal protein S3a</t>
  </si>
  <si>
    <t>5.0×10-150</t>
  </si>
  <si>
    <t xml:space="preserve">EF1G_PRUAV </t>
  </si>
  <si>
    <t>Q8S3W1_SOYBN</t>
  </si>
  <si>
    <t>Elongation factor 1-gamma</t>
  </si>
  <si>
    <t xml:space="preserve">PSMD3_TOBAC </t>
  </si>
  <si>
    <t>I1K7H0_SOYBN</t>
  </si>
  <si>
    <t>Probable 26S proteasome non-ATPase regulatory subunit 3</t>
  </si>
  <si>
    <t>I1MJN2_SOYBN</t>
  </si>
  <si>
    <t>ADP,ATP carrier protein, mitochondrial (Fragment)</t>
  </si>
  <si>
    <t>83.0%</t>
  </si>
  <si>
    <t xml:space="preserve">RS23_EUPES </t>
  </si>
  <si>
    <t>I1L8S1_SOYBN</t>
  </si>
  <si>
    <t>40S ribosomal protein S23 OS=Euphorbia esula</t>
  </si>
  <si>
    <t>99.0%</t>
  </si>
  <si>
    <t>9.0×10-97</t>
  </si>
  <si>
    <t>94.0%</t>
  </si>
  <si>
    <t xml:space="preserve">Enolase </t>
  </si>
  <si>
    <t>89.0%</t>
  </si>
  <si>
    <t>76.0%</t>
  </si>
  <si>
    <t>I1M442_SOYBN</t>
  </si>
  <si>
    <t>Aconitate hydratase, cytoplasmic</t>
  </si>
  <si>
    <t>92.0%</t>
  </si>
  <si>
    <t>Q6SPR3_SOYBN</t>
  </si>
  <si>
    <t xml:space="preserve">40S ribosomal protein S6 </t>
  </si>
  <si>
    <t>40S ribosomal protein S6</t>
  </si>
  <si>
    <t>2.0×10-160</t>
  </si>
  <si>
    <t>RPS6</t>
  </si>
  <si>
    <t>K7LSN8_SOYBN</t>
  </si>
  <si>
    <t xml:space="preserve">Peptidyl-prolyl cis-trans isomerase </t>
  </si>
  <si>
    <t>91.0%</t>
  </si>
  <si>
    <t>2.0×10-112</t>
  </si>
  <si>
    <t xml:space="preserve">AMPL1_SOLLC </t>
  </si>
  <si>
    <t>I1JGP8_SOYBN</t>
  </si>
  <si>
    <t>Leucine aminopeptidase 1, chloroplastic</t>
  </si>
  <si>
    <t>67.0%</t>
  </si>
  <si>
    <t>Enolase 2</t>
  </si>
  <si>
    <t>90.0%</t>
  </si>
  <si>
    <t>I1KC47_SOYBN</t>
  </si>
  <si>
    <t>Proteasome subunit beta type-5</t>
  </si>
  <si>
    <t>Proteasome subunit beta type</t>
  </si>
  <si>
    <t>85.0%</t>
  </si>
  <si>
    <t>2.0×10-166</t>
  </si>
  <si>
    <t>Q38IX1_SOYBN</t>
  </si>
  <si>
    <t>Glyceraldehyde-3-phosphate dehydrogenase A, chloroplastic (Fragment)</t>
  </si>
  <si>
    <t>Glyceraldehyde-3-phosphate dehydrogenase A su...</t>
  </si>
  <si>
    <t>Q587K1_SOYBN</t>
  </si>
  <si>
    <t>Luminal-binding protein</t>
  </si>
  <si>
    <t>BiP</t>
  </si>
  <si>
    <t>Gm bip</t>
  </si>
  <si>
    <t>I1KRJ7_SOYBN</t>
  </si>
  <si>
    <t>1-Cys peroxiredoxin PER1</t>
  </si>
  <si>
    <t>64.0%</t>
  </si>
  <si>
    <t>1.0×10-102</t>
  </si>
  <si>
    <t>Q38IW8_SOYBN</t>
  </si>
  <si>
    <t>Triosephosphate isomerase, cytosolic</t>
  </si>
  <si>
    <t>Triosephosphate isomerase</t>
  </si>
  <si>
    <t>78.0%</t>
  </si>
  <si>
    <t>1.0×10-138</t>
  </si>
  <si>
    <t>C6SVX0_SOYBN</t>
  </si>
  <si>
    <t>18.1 kDa class I heat shock protein (Fragment)</t>
  </si>
  <si>
    <t>Putative uncharacterized protein</t>
  </si>
  <si>
    <t>1.0×10-84</t>
  </si>
  <si>
    <t>C6T9D7_SOYBN</t>
  </si>
  <si>
    <t xml:space="preserve">UDP-glucose 4-epimerase </t>
  </si>
  <si>
    <t>D7EYG6_SOYBN</t>
  </si>
  <si>
    <t>V-type proton ATPase catalytic subunit A</t>
  </si>
  <si>
    <t>V-H(+)-ATPase subunit A</t>
  </si>
  <si>
    <t>I1L8V8_SOYBN</t>
  </si>
  <si>
    <t>60S ribosomal protein L12</t>
  </si>
  <si>
    <t>2.0×10-102</t>
  </si>
  <si>
    <t>Phosphoglycerate kinase, cytosolic</t>
  </si>
  <si>
    <t>Luminal-binding protein 2</t>
  </si>
  <si>
    <t>I1JM67_SOYBN</t>
  </si>
  <si>
    <t>FK506-binding protein 2</t>
  </si>
  <si>
    <t>Peptidyl-prolyl cis-trans isomerase</t>
  </si>
  <si>
    <t>1.0×10-80</t>
  </si>
  <si>
    <t>C6T9X5_SOYBN</t>
  </si>
  <si>
    <t xml:space="preserve">Monodehydroascorbate reductase </t>
  </si>
  <si>
    <t>K7LNL2_SOYBN</t>
  </si>
  <si>
    <t>Aconitate hydratase (Fragment)</t>
  </si>
  <si>
    <t>87.0%</t>
  </si>
  <si>
    <t>I1KVL0_SOYBN</t>
  </si>
  <si>
    <t>40S ribosomal protein S12</t>
  </si>
  <si>
    <t>77.0%</t>
  </si>
  <si>
    <t>4.0×10-68</t>
  </si>
  <si>
    <t xml:space="preserve">GLNA3_PEA </t>
  </si>
  <si>
    <t>Glutamine synthetase root isozyme</t>
  </si>
  <si>
    <t>Glutamine synthetase</t>
  </si>
  <si>
    <t>Q9FEZ7_SOYBN</t>
  </si>
  <si>
    <t>60S ribosomal protein L8</t>
  </si>
  <si>
    <t>Ribosomal protein L2</t>
  </si>
  <si>
    <t>1.0×10-175</t>
  </si>
  <si>
    <t>rpL2</t>
  </si>
  <si>
    <t>A3RM03_SOYBN</t>
  </si>
  <si>
    <t>Cysteine synthase</t>
  </si>
  <si>
    <t>88.0%</t>
  </si>
  <si>
    <t>OAS-TL1</t>
  </si>
  <si>
    <t>I1LZF9_SOYBN</t>
  </si>
  <si>
    <t>60S ribosomal protein L24</t>
  </si>
  <si>
    <t>4.0×10-104</t>
  </si>
  <si>
    <t>C6SV94_SOYBN</t>
  </si>
  <si>
    <t>40S ribosomal protein S14</t>
  </si>
  <si>
    <t>96.0%</t>
  </si>
  <si>
    <t>2.0×10-94</t>
  </si>
  <si>
    <t>I1M2K9_SOYBN</t>
  </si>
  <si>
    <t xml:space="preserve">Heat shock 70 kDa protein, mitochondrial </t>
  </si>
  <si>
    <t>97.0%</t>
  </si>
  <si>
    <t>C6SVF1_SOYBN</t>
  </si>
  <si>
    <t>Actin-depolymerizing factor 1</t>
  </si>
  <si>
    <t>Actin depolymerizing factor 1</t>
  </si>
  <si>
    <t>3.0×10-79</t>
  </si>
  <si>
    <t>ADF1</t>
  </si>
  <si>
    <t>C6SW56_SOYBN</t>
  </si>
  <si>
    <t>60S ribosomal protein L35</t>
  </si>
  <si>
    <t>2.0×10-71</t>
  </si>
  <si>
    <t>G3E7M5_SOYBN</t>
  </si>
  <si>
    <t>RuBisCO large subunit-binding protein subunit alpha, chloroplastic</t>
  </si>
  <si>
    <t>Putative rubisco subunit binding-protein alph...</t>
  </si>
  <si>
    <t xml:space="preserve">CH61_MAIZE </t>
  </si>
  <si>
    <t>I1NHW4_SOYBN</t>
  </si>
  <si>
    <t>Chaperonin CPN60-1, mitochondrial</t>
  </si>
  <si>
    <t xml:space="preserve">SODC1_SOLLC </t>
  </si>
  <si>
    <t>Superoxide dismutase [Cu-Zn] 1</t>
  </si>
  <si>
    <t>82.0%</t>
  </si>
  <si>
    <t>3.0×10-87</t>
  </si>
  <si>
    <t>SOD1</t>
  </si>
  <si>
    <t xml:space="preserve">RS7_AVIMR </t>
  </si>
  <si>
    <t>C6SW87_SOYBN</t>
  </si>
  <si>
    <t>40S ribosomal protein S7</t>
  </si>
  <si>
    <t>2.0×10-111</t>
  </si>
  <si>
    <t>I1L0T1_SOYBN</t>
  </si>
  <si>
    <t>GTP-binding protein SAR1B</t>
  </si>
  <si>
    <t>1.0×10-125</t>
  </si>
  <si>
    <t>Q9LLQ6_SOYBN</t>
  </si>
  <si>
    <t>Glucose and ribitol dehydrogenase</t>
  </si>
  <si>
    <t>Seed maturation protein PM34</t>
  </si>
  <si>
    <t>2.0×10-165</t>
  </si>
  <si>
    <t>PM34</t>
  </si>
  <si>
    <t>C6TGI0_SOYBN</t>
  </si>
  <si>
    <t>Ras-related protein RAB1BV</t>
  </si>
  <si>
    <t>5.0×10-133</t>
  </si>
  <si>
    <t>I1NJ85_SOYBN</t>
  </si>
  <si>
    <t>Formate--tetrahydrofolate ligase</t>
  </si>
  <si>
    <t>K7LQ69_SOYBN</t>
  </si>
  <si>
    <t>Putative poly [ADP-ribose] polymerase 3</t>
  </si>
  <si>
    <t>I1JAY8_SOYBN</t>
  </si>
  <si>
    <t xml:space="preserve">Vacuolar-sorting receptor 1 </t>
  </si>
  <si>
    <t>Q9SWA8_SOYBN</t>
  </si>
  <si>
    <t>Glycine-rich RNA-binding protein 3 (Fragments)</t>
  </si>
  <si>
    <t>Glycine-rich RNA-binding protein</t>
  </si>
  <si>
    <t>7.0×10-16</t>
  </si>
  <si>
    <t>GRP</t>
  </si>
  <si>
    <t>C6SV78_SOYBN</t>
  </si>
  <si>
    <t>60S ribosomal protein L15</t>
  </si>
  <si>
    <t>Ribosomal protein L15</t>
  </si>
  <si>
    <t>I1K694_SOYBN</t>
  </si>
  <si>
    <t>UDP-glucose 4-epimerase GEPI48</t>
  </si>
  <si>
    <t>Q2TFP3_SOYBN</t>
  </si>
  <si>
    <t>Aquaporin PIP2-7</t>
  </si>
  <si>
    <t>PIP2,2</t>
  </si>
  <si>
    <t>C6T8K3_SOYBN</t>
  </si>
  <si>
    <t>Isopentenyl-diphosphate Delta-isomerase I</t>
  </si>
  <si>
    <t>2.0×10-154</t>
  </si>
  <si>
    <t xml:space="preserve">PSA7_CICAR </t>
  </si>
  <si>
    <t>I1MN39_SOYBN</t>
  </si>
  <si>
    <t xml:space="preserve">Proteasome subunit alpha type-7 </t>
  </si>
  <si>
    <t>Proteasome subunit alpha type</t>
  </si>
  <si>
    <t>6.0×10-167</t>
  </si>
  <si>
    <t>61.0%</t>
  </si>
  <si>
    <t>40S ribosomal protein S4</t>
  </si>
  <si>
    <t>2.0×10-177</t>
  </si>
  <si>
    <t>I1MJU7_SOYBN</t>
  </si>
  <si>
    <t>Stromal 70 kDa heat shock-related protein, chloroplastic (Fragment)</t>
  </si>
  <si>
    <t xml:space="preserve">TBA1_HORVU </t>
  </si>
  <si>
    <t>Q2TFP2_SOYBN</t>
  </si>
  <si>
    <t>Tubulin alpha-1 chain</t>
  </si>
  <si>
    <t>Tubulin A</t>
  </si>
  <si>
    <t>C6SWG3_SOYBN</t>
  </si>
  <si>
    <t>40S ribosomal protein S15</t>
  </si>
  <si>
    <t>4.0×10-91</t>
  </si>
  <si>
    <t>I1KZW7_SOYBN</t>
  </si>
  <si>
    <t>Pyrophosphate--fructose 6-phosphate 1-phosphotransferase subunit beta</t>
  </si>
  <si>
    <t>K7LD67_SOYBN</t>
  </si>
  <si>
    <t>Actin</t>
  </si>
  <si>
    <t>I1LZ03_SOYBN</t>
  </si>
  <si>
    <t>60S ribosomal protein L4</t>
  </si>
  <si>
    <t>I1JVU2_SOYBN</t>
  </si>
  <si>
    <t>60S ribosomal protein L13</t>
  </si>
  <si>
    <t>75.0%</t>
  </si>
  <si>
    <t>2.0×10-99</t>
  </si>
  <si>
    <t>I1K964_SOYBN</t>
  </si>
  <si>
    <t xml:space="preserve">Proteasome subunit beta type-6 </t>
  </si>
  <si>
    <t>81.0%</t>
  </si>
  <si>
    <t>1.0×10-133</t>
  </si>
  <si>
    <t>C6TG97_SOYBN</t>
  </si>
  <si>
    <t xml:space="preserve">Proteasome subunit alpha type-3 </t>
  </si>
  <si>
    <t>9.0×10-166</t>
  </si>
  <si>
    <t>I1MFH9_SOYBN</t>
  </si>
  <si>
    <t xml:space="preserve">Putative lactoylglutathione lyase </t>
  </si>
  <si>
    <t>6.0×10-171</t>
  </si>
  <si>
    <t>Enolase OS=Alnus glutinosa</t>
  </si>
  <si>
    <t xml:space="preserve">RL23A_DAUCA </t>
  </si>
  <si>
    <t>C6SZQ3_SOYBN</t>
  </si>
  <si>
    <t>60S ribosomal protein L23a</t>
  </si>
  <si>
    <t xml:space="preserve">PRS7_PRUPE </t>
  </si>
  <si>
    <t>I1NCS8_SOYBN</t>
  </si>
  <si>
    <t xml:space="preserve">26S protease regulatory subunit 7 </t>
  </si>
  <si>
    <t>I1LBA2_SOYBN</t>
  </si>
  <si>
    <t>26S protease regulatory subunit 6A homolog</t>
  </si>
  <si>
    <t>I1LFG4_SOYBN</t>
  </si>
  <si>
    <t>Transketolase, chloroplastic</t>
  </si>
  <si>
    <t>K7MS03_SOYBN</t>
  </si>
  <si>
    <t>Proteasome subunit beta type-1</t>
  </si>
  <si>
    <t>3.0×10-148</t>
  </si>
  <si>
    <t>I1LJ68_SOYBN</t>
  </si>
  <si>
    <t xml:space="preserve">Fructose-bisphosphate aldolase 1, chloroplastic (Fragment) </t>
  </si>
  <si>
    <t>ACOC_CUCMA-R</t>
  </si>
  <si>
    <t>I1KYU6_SOYBN</t>
  </si>
  <si>
    <t>Alpha-glucan phosphorylase, H isozyme</t>
  </si>
  <si>
    <t>VATA_GOSHI-R</t>
  </si>
  <si>
    <t>TBB_HORVU-R</t>
  </si>
  <si>
    <t>Q2TFP1_SOYBN</t>
  </si>
  <si>
    <t>Tubulin beta chain</t>
  </si>
  <si>
    <t>Tubulin B4</t>
  </si>
  <si>
    <t>Alcohol dehydrogenase 1</t>
  </si>
  <si>
    <t xml:space="preserve">Pennisetum americanum </t>
  </si>
  <si>
    <t>HSP7S_PEA-R</t>
  </si>
  <si>
    <t xml:space="preserve">Stromal 70 kDa heat shock-related protein, chloroplastic </t>
  </si>
  <si>
    <t>Original</t>
  </si>
  <si>
    <t>result of BLAST search in Uniprot</t>
  </si>
  <si>
    <t>F7J077_SOYBN</t>
  </si>
  <si>
    <t>beta-conglycinin beta subunit</t>
  </si>
  <si>
    <t>5,0×10-168</t>
  </si>
  <si>
    <t>RPOC2_SOYBN</t>
  </si>
  <si>
    <t>DNA-directed RNA polymerase subunit beta'' OS=Glycine max GN=rpoC2 PE=3 SV=2</t>
  </si>
  <si>
    <t>4.90%</t>
  </si>
  <si>
    <t>51.6%</t>
  </si>
  <si>
    <t>56.2%</t>
  </si>
  <si>
    <t>52.8%</t>
  </si>
  <si>
    <t>44.4%</t>
  </si>
  <si>
    <t>30.2%</t>
  </si>
  <si>
    <t>28.6%</t>
  </si>
  <si>
    <t>36.3%</t>
  </si>
  <si>
    <t>29.2%</t>
  </si>
  <si>
    <t>34.2%</t>
  </si>
  <si>
    <t>27.8%</t>
  </si>
  <si>
    <t>26.9%</t>
  </si>
  <si>
    <t>Biological Process Seeds</t>
  </si>
  <si>
    <t>Biological Process Soybean milk</t>
  </si>
  <si>
    <t>Cellular Component Seeds</t>
  </si>
  <si>
    <t>Cellular Component Soybean Milk</t>
  </si>
  <si>
    <t>Molecular Function Seeds</t>
  </si>
  <si>
    <t>Molecular Function Soybean Milk</t>
  </si>
  <si>
    <t>x</t>
  </si>
  <si>
    <t>Unknown</t>
  </si>
  <si>
    <t>Experimental replicate 1</t>
  </si>
  <si>
    <t>Experimental replicate 2</t>
  </si>
  <si>
    <t>Experimental replicate 3</t>
  </si>
  <si>
    <t>UNIQUE</t>
  </si>
  <si>
    <t>TOTAL</t>
  </si>
  <si>
    <t>Percent%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</si>
</sst>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sz val="9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Fill="1"/>
    <xf numFmtId="0" fontId="1" fillId="0" borderId="0" xfId="0" applyFont="1"/>
    <xf numFmtId="0" fontId="2" fillId="0" borderId="0" xfId="0" applyFont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4" xfId="0" applyFont="1" applyFill="1" applyBorder="1"/>
    <xf numFmtId="0" fontId="1" fillId="0" borderId="0" xfId="0" applyFont="1" applyFill="1" applyBorder="1"/>
    <xf numFmtId="0" fontId="1" fillId="0" borderId="5" xfId="0" applyFont="1" applyFill="1" applyBorder="1"/>
    <xf numFmtId="0" fontId="4" fillId="0" borderId="0" xfId="0" applyFont="1" applyFill="1" applyBorder="1"/>
    <xf numFmtId="0" fontId="1" fillId="0" borderId="1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1" fillId="0" borderId="7" xfId="0" applyFont="1" applyBorder="1"/>
    <xf numFmtId="0" fontId="1" fillId="0" borderId="8" xfId="0" applyFont="1" applyBorder="1"/>
    <xf numFmtId="0" fontId="5" fillId="0" borderId="0" xfId="0" applyFont="1" applyBorder="1"/>
    <xf numFmtId="0" fontId="5" fillId="0" borderId="5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0" xfId="0" applyFont="1" applyFill="1"/>
    <xf numFmtId="0" fontId="5" fillId="0" borderId="6" xfId="0" applyFont="1" applyBorder="1"/>
    <xf numFmtId="0" fontId="5" fillId="0" borderId="4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0" xfId="0" applyFont="1" applyFill="1" applyAlignment="1">
      <alignment horizontal="center" vertical="center"/>
    </xf>
    <xf numFmtId="0" fontId="1" fillId="0" borderId="0" xfId="0" applyNumberFormat="1" applyFont="1" applyFill="1" applyBorder="1"/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Border="1"/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64" fontId="1" fillId="0" borderId="0" xfId="0" applyNumberFormat="1" applyFont="1" applyFill="1" applyBorder="1"/>
  </cellXfs>
  <cellStyles count="1">
    <cellStyle name="Normale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Biological Process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Lbls>
            <c:dLbl>
              <c:idx val="2"/>
              <c:layout>
                <c:manualLayout>
                  <c:x val="9.8769235478218295E-2"/>
                  <c:y val="-0.15871512093110374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/>
                  </a:pPr>
                  <a:endParaRPr lang="it-IT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.12505008302533621"/>
                  <c:y val="-6.8629404167128066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/>
                  </a:pPr>
                  <a:endParaRPr lang="it-IT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6.4953360421784012E-2"/>
                  <c:y val="1.21307306259891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/>
                  </a:pPr>
                  <a:endParaRPr lang="it-IT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8.1695400319858238E-2"/>
                  <c:y val="0.1727948574441054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/>
                  </a:pPr>
                  <a:endParaRPr lang="it-IT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5.4623478187675517E-2"/>
                  <c:y val="6.9407556703522888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/>
                  </a:pPr>
                  <a:endParaRPr lang="it-IT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3.9882846276868451E-2"/>
                  <c:y val="-8.6414176624377802E-3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/>
                  </a:pPr>
                  <a:endParaRPr lang="it-IT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2.6665671893054192E-2"/>
                  <c:y val="-7.7005605047967773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/>
                  </a:pPr>
                  <a:endParaRPr lang="it-IT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1.6679292639440478E-2"/>
                  <c:y val="-7.1722266786085037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/>
                  </a:pPr>
                  <a:endParaRPr lang="it-IT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'GO Terms,  Pie Chart'!$BF$9:$BR$9</c:f>
              <c:strCache>
                <c:ptCount val="13"/>
                <c:pt idx="0">
                  <c:v>biological regulation</c:v>
                </c:pt>
                <c:pt idx="1">
                  <c:v>cellular process</c:v>
                </c:pt>
                <c:pt idx="2">
                  <c:v>developmental process</c:v>
                </c:pt>
                <c:pt idx="3">
                  <c:v>establishment of localization</c:v>
                </c:pt>
                <c:pt idx="4">
                  <c:v>immune system process</c:v>
                </c:pt>
                <c:pt idx="5">
                  <c:v>localization</c:v>
                </c:pt>
                <c:pt idx="6">
                  <c:v>metabolic process</c:v>
                </c:pt>
                <c:pt idx="7">
                  <c:v>multi-organism process</c:v>
                </c:pt>
                <c:pt idx="8">
                  <c:v>multicellular organismal process</c:v>
                </c:pt>
                <c:pt idx="9">
                  <c:v>reproduction</c:v>
                </c:pt>
                <c:pt idx="10">
                  <c:v>reproductive process</c:v>
                </c:pt>
                <c:pt idx="11">
                  <c:v>response to stimulus</c:v>
                </c:pt>
                <c:pt idx="12">
                  <c:v>unknown</c:v>
                </c:pt>
              </c:strCache>
            </c:strRef>
          </c:cat>
          <c:val>
            <c:numRef>
              <c:f>'GO Terms,  Pie Chart'!$BF$10:$BR$10</c:f>
              <c:numCache>
                <c:formatCode>General</c:formatCode>
                <c:ptCount val="13"/>
                <c:pt idx="0">
                  <c:v>15</c:v>
                </c:pt>
                <c:pt idx="1">
                  <c:v>162</c:v>
                </c:pt>
                <c:pt idx="2">
                  <c:v>5</c:v>
                </c:pt>
                <c:pt idx="3">
                  <c:v>14</c:v>
                </c:pt>
                <c:pt idx="4">
                  <c:v>1</c:v>
                </c:pt>
                <c:pt idx="5">
                  <c:v>14</c:v>
                </c:pt>
                <c:pt idx="6">
                  <c:v>152</c:v>
                </c:pt>
                <c:pt idx="7">
                  <c:v>5</c:v>
                </c:pt>
                <c:pt idx="8">
                  <c:v>5</c:v>
                </c:pt>
                <c:pt idx="9">
                  <c:v>2</c:v>
                </c:pt>
                <c:pt idx="10">
                  <c:v>2</c:v>
                </c:pt>
                <c:pt idx="11">
                  <c:v>31</c:v>
                </c:pt>
                <c:pt idx="12">
                  <c:v>56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Cellular Component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0.17518658341223356"/>
                  <c:y val="1.4350724145093375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/>
                  </a:pPr>
                  <a:endParaRPr lang="it-IT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5.6705537378603926E-2"/>
                  <c:y val="-0.1178035839045300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/>
                  </a:pPr>
                  <a:endParaRPr lang="it-IT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.13713315515925806"/>
                  <c:y val="-3.0337682609817659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/>
                  </a:pPr>
                  <a:endParaRPr lang="it-IT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.14618583635949645"/>
                  <c:y val="8.8504944076235353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/>
                  </a:pPr>
                  <a:endParaRPr lang="it-IT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2.8719823264101121E-2"/>
                  <c:y val="0.13513120212491425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/>
                  </a:pPr>
                  <a:endParaRPr lang="it-IT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3.1385243511227852E-2"/>
                  <c:y val="4.0093405590488324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/>
                  </a:pPr>
                  <a:endParaRPr lang="it-IT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6.0428816260981066E-2"/>
                  <c:y val="-1.3384693819747363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/>
                  </a:pPr>
                  <a:endParaRPr lang="it-IT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6.5929840961660616E-2"/>
                  <c:y val="-1.1271612631154919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/>
                  </a:pPr>
                  <a:endParaRPr lang="it-IT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3.5403508351410415E-2"/>
                  <c:y val="1.3308408391397152E-3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/>
                  </a:pPr>
                  <a:endParaRPr lang="it-IT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'GO Terms,  Pie Chart'!$BF$12:$BT$12</c:f>
              <c:strCache>
                <c:ptCount val="15"/>
                <c:pt idx="0">
                  <c:v>Golgi apparatus</c:v>
                </c:pt>
                <c:pt idx="1">
                  <c:v>cytoplasm</c:v>
                </c:pt>
                <c:pt idx="2">
                  <c:v>cytoskeleton</c:v>
                </c:pt>
                <c:pt idx="3">
                  <c:v>endoplasmic reticulum</c:v>
                </c:pt>
                <c:pt idx="4">
                  <c:v>endosome</c:v>
                </c:pt>
                <c:pt idx="5">
                  <c:v>extracellular region</c:v>
                </c:pt>
                <c:pt idx="6">
                  <c:v>intracellular organelle</c:v>
                </c:pt>
                <c:pt idx="7">
                  <c:v>membrane</c:v>
                </c:pt>
                <c:pt idx="8">
                  <c:v>mitochondrion</c:v>
                </c:pt>
                <c:pt idx="9">
                  <c:v>nucleus</c:v>
                </c:pt>
                <c:pt idx="10">
                  <c:v>organelle membrane</c:v>
                </c:pt>
                <c:pt idx="11">
                  <c:v>organelle part</c:v>
                </c:pt>
                <c:pt idx="12">
                  <c:v>plasma membrane</c:v>
                </c:pt>
                <c:pt idx="13">
                  <c:v>ribosome</c:v>
                </c:pt>
                <c:pt idx="14">
                  <c:v>unknown</c:v>
                </c:pt>
              </c:strCache>
            </c:strRef>
          </c:cat>
          <c:val>
            <c:numRef>
              <c:f>'GO Terms,  Pie Chart'!$BF$13:$BT$13</c:f>
              <c:numCache>
                <c:formatCode>General</c:formatCode>
                <c:ptCount val="15"/>
                <c:pt idx="0">
                  <c:v>6</c:v>
                </c:pt>
                <c:pt idx="1">
                  <c:v>160</c:v>
                </c:pt>
                <c:pt idx="2">
                  <c:v>8</c:v>
                </c:pt>
                <c:pt idx="3">
                  <c:v>4</c:v>
                </c:pt>
                <c:pt idx="4">
                  <c:v>1</c:v>
                </c:pt>
                <c:pt idx="5">
                  <c:v>6</c:v>
                </c:pt>
                <c:pt idx="6">
                  <c:v>123</c:v>
                </c:pt>
                <c:pt idx="7">
                  <c:v>25</c:v>
                </c:pt>
                <c:pt idx="8">
                  <c:v>12</c:v>
                </c:pt>
                <c:pt idx="9">
                  <c:v>26</c:v>
                </c:pt>
                <c:pt idx="10">
                  <c:v>10</c:v>
                </c:pt>
                <c:pt idx="11">
                  <c:v>36</c:v>
                </c:pt>
                <c:pt idx="12">
                  <c:v>13</c:v>
                </c:pt>
                <c:pt idx="13">
                  <c:v>38</c:v>
                </c:pt>
                <c:pt idx="14">
                  <c:v>51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Molecular</a:t>
            </a:r>
            <a:r>
              <a:rPr lang="it-IT" baseline="0"/>
              <a:t> Function</a:t>
            </a:r>
            <a:endParaRPr lang="it-IT"/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0.1930706338698813"/>
                  <c:y val="-4.6201815134553868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'GO Terms,  Pie Chart'!$BF$15:$BO$15</c:f>
              <c:strCache>
                <c:ptCount val="10"/>
                <c:pt idx="0">
                  <c:v>antioxidant activity</c:v>
                </c:pt>
                <c:pt idx="1">
                  <c:v>binding</c:v>
                </c:pt>
                <c:pt idx="2">
                  <c:v>catalytic activity</c:v>
                </c:pt>
                <c:pt idx="3">
                  <c:v>electron carrier activity</c:v>
                </c:pt>
                <c:pt idx="4">
                  <c:v>enzyme regulator activity</c:v>
                </c:pt>
                <c:pt idx="5">
                  <c:v>nutrient reservoir activity</c:v>
                </c:pt>
                <c:pt idx="6">
                  <c:v>structural molecule activity</c:v>
                </c:pt>
                <c:pt idx="7">
                  <c:v>translation regulator activity</c:v>
                </c:pt>
                <c:pt idx="8">
                  <c:v>transporter activity</c:v>
                </c:pt>
                <c:pt idx="9">
                  <c:v>unknown</c:v>
                </c:pt>
              </c:strCache>
            </c:strRef>
          </c:cat>
          <c:val>
            <c:numRef>
              <c:f>'GO Terms,  Pie Chart'!$BF$16:$BO$16</c:f>
              <c:numCache>
                <c:formatCode>General</c:formatCode>
                <c:ptCount val="10"/>
                <c:pt idx="0">
                  <c:v>4</c:v>
                </c:pt>
                <c:pt idx="1">
                  <c:v>136</c:v>
                </c:pt>
                <c:pt idx="2">
                  <c:v>122</c:v>
                </c:pt>
                <c:pt idx="3">
                  <c:v>1</c:v>
                </c:pt>
                <c:pt idx="4">
                  <c:v>8</c:v>
                </c:pt>
                <c:pt idx="5">
                  <c:v>13</c:v>
                </c:pt>
                <c:pt idx="6">
                  <c:v>40</c:v>
                </c:pt>
                <c:pt idx="7">
                  <c:v>9</c:v>
                </c:pt>
                <c:pt idx="8">
                  <c:v>5</c:v>
                </c:pt>
                <c:pt idx="9">
                  <c:v>22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zero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Biological</a:t>
            </a:r>
            <a:r>
              <a:rPr lang="it-IT" baseline="0"/>
              <a:t> Process</a:t>
            </a:r>
            <a:endParaRPr lang="it-IT"/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Seeds</c:v>
          </c:tx>
          <c:invertIfNegative val="0"/>
          <c:cat>
            <c:strRef>
              <c:f>'GO Terms,  Pie Chart'!$BH$57:$BT$57</c:f>
              <c:strCache>
                <c:ptCount val="13"/>
                <c:pt idx="0">
                  <c:v>biological regulation</c:v>
                </c:pt>
                <c:pt idx="1">
                  <c:v>cellular process</c:v>
                </c:pt>
                <c:pt idx="2">
                  <c:v>developmental process</c:v>
                </c:pt>
                <c:pt idx="3">
                  <c:v>establishment of localization</c:v>
                </c:pt>
                <c:pt idx="4">
                  <c:v>immune system process</c:v>
                </c:pt>
                <c:pt idx="5">
                  <c:v>localization</c:v>
                </c:pt>
                <c:pt idx="6">
                  <c:v>metabolic process</c:v>
                </c:pt>
                <c:pt idx="7">
                  <c:v>multi-organism process</c:v>
                </c:pt>
                <c:pt idx="8">
                  <c:v>multicellular organismal process</c:v>
                </c:pt>
                <c:pt idx="9">
                  <c:v>reproduction</c:v>
                </c:pt>
                <c:pt idx="10">
                  <c:v>reproductive process</c:v>
                </c:pt>
                <c:pt idx="11">
                  <c:v>response to stimulus</c:v>
                </c:pt>
                <c:pt idx="12">
                  <c:v>unknown</c:v>
                </c:pt>
              </c:strCache>
            </c:strRef>
          </c:cat>
          <c:val>
            <c:numRef>
              <c:f>'GO Terms,  Pie Chart'!$BH$58:$BT$58</c:f>
              <c:numCache>
                <c:formatCode>General</c:formatCode>
                <c:ptCount val="13"/>
                <c:pt idx="0">
                  <c:v>6.2200956937799043</c:v>
                </c:pt>
                <c:pt idx="1">
                  <c:v>66.028708133971293</c:v>
                </c:pt>
                <c:pt idx="2">
                  <c:v>2.3923444976076556</c:v>
                </c:pt>
                <c:pt idx="3">
                  <c:v>6.2200956937799043</c:v>
                </c:pt>
                <c:pt idx="4">
                  <c:v>0.4784688995215311</c:v>
                </c:pt>
                <c:pt idx="5">
                  <c:v>6.2200956937799043</c:v>
                </c:pt>
                <c:pt idx="6">
                  <c:v>61.244019138755981</c:v>
                </c:pt>
                <c:pt idx="7">
                  <c:v>2.3923444976076556</c:v>
                </c:pt>
                <c:pt idx="8">
                  <c:v>2.3923444976076556</c:v>
                </c:pt>
                <c:pt idx="9">
                  <c:v>0.9569377990430622</c:v>
                </c:pt>
                <c:pt idx="10">
                  <c:v>0.9569377990430622</c:v>
                </c:pt>
                <c:pt idx="11">
                  <c:v>12.440191387559809</c:v>
                </c:pt>
                <c:pt idx="12">
                  <c:v>24.880400000000002</c:v>
                </c:pt>
              </c:numCache>
            </c:numRef>
          </c:val>
        </c:ser>
        <c:ser>
          <c:idx val="1"/>
          <c:order val="1"/>
          <c:tx>
            <c:v>Soybean Milk</c:v>
          </c:tx>
          <c:invertIfNegative val="0"/>
          <c:cat>
            <c:strRef>
              <c:f>'GO Terms,  Pie Chart'!$BH$57:$BT$57</c:f>
              <c:strCache>
                <c:ptCount val="13"/>
                <c:pt idx="0">
                  <c:v>biological regulation</c:v>
                </c:pt>
                <c:pt idx="1">
                  <c:v>cellular process</c:v>
                </c:pt>
                <c:pt idx="2">
                  <c:v>developmental process</c:v>
                </c:pt>
                <c:pt idx="3">
                  <c:v>establishment of localization</c:v>
                </c:pt>
                <c:pt idx="4">
                  <c:v>immune system process</c:v>
                </c:pt>
                <c:pt idx="5">
                  <c:v>localization</c:v>
                </c:pt>
                <c:pt idx="6">
                  <c:v>metabolic process</c:v>
                </c:pt>
                <c:pt idx="7">
                  <c:v>multi-organism process</c:v>
                </c:pt>
                <c:pt idx="8">
                  <c:v>multicellular organismal process</c:v>
                </c:pt>
                <c:pt idx="9">
                  <c:v>reproduction</c:v>
                </c:pt>
                <c:pt idx="10">
                  <c:v>reproductive process</c:v>
                </c:pt>
                <c:pt idx="11">
                  <c:v>response to stimulus</c:v>
                </c:pt>
                <c:pt idx="12">
                  <c:v>unknown</c:v>
                </c:pt>
              </c:strCache>
            </c:strRef>
          </c:cat>
          <c:val>
            <c:numRef>
              <c:f>'GO Terms,  Pie Chart'!$BH$61:$BT$61</c:f>
              <c:numCache>
                <c:formatCode>General</c:formatCode>
                <c:ptCount val="13"/>
                <c:pt idx="0">
                  <c:v>5</c:v>
                </c:pt>
                <c:pt idx="1">
                  <c:v>68.5</c:v>
                </c:pt>
                <c:pt idx="2">
                  <c:v>2</c:v>
                </c:pt>
                <c:pt idx="3">
                  <c:v>5.5</c:v>
                </c:pt>
                <c:pt idx="4">
                  <c:v>0</c:v>
                </c:pt>
                <c:pt idx="5">
                  <c:v>5.5</c:v>
                </c:pt>
                <c:pt idx="6">
                  <c:v>64.5</c:v>
                </c:pt>
                <c:pt idx="7">
                  <c:v>0.5</c:v>
                </c:pt>
                <c:pt idx="8">
                  <c:v>2</c:v>
                </c:pt>
                <c:pt idx="9">
                  <c:v>0.5</c:v>
                </c:pt>
                <c:pt idx="10">
                  <c:v>0.5</c:v>
                </c:pt>
                <c:pt idx="11">
                  <c:v>11</c:v>
                </c:pt>
                <c:pt idx="12">
                  <c:v>22</c:v>
                </c:pt>
              </c:numCache>
            </c:numRef>
          </c:val>
        </c:ser>
        <c:ser>
          <c:idx val="2"/>
          <c:order val="2"/>
          <c:tx>
            <c:v>Precipitated Soybean Milk</c:v>
          </c:tx>
          <c:invertIfNegative val="0"/>
          <c:cat>
            <c:strRef>
              <c:f>'GO Terms,  Pie Chart'!$BH$57:$BT$57</c:f>
              <c:strCache>
                <c:ptCount val="13"/>
                <c:pt idx="0">
                  <c:v>biological regulation</c:v>
                </c:pt>
                <c:pt idx="1">
                  <c:v>cellular process</c:v>
                </c:pt>
                <c:pt idx="2">
                  <c:v>developmental process</c:v>
                </c:pt>
                <c:pt idx="3">
                  <c:v>establishment of localization</c:v>
                </c:pt>
                <c:pt idx="4">
                  <c:v>immune system process</c:v>
                </c:pt>
                <c:pt idx="5">
                  <c:v>localization</c:v>
                </c:pt>
                <c:pt idx="6">
                  <c:v>metabolic process</c:v>
                </c:pt>
                <c:pt idx="7">
                  <c:v>multi-organism process</c:v>
                </c:pt>
                <c:pt idx="8">
                  <c:v>multicellular organismal process</c:v>
                </c:pt>
                <c:pt idx="9">
                  <c:v>reproduction</c:v>
                </c:pt>
                <c:pt idx="10">
                  <c:v>reproductive process</c:v>
                </c:pt>
                <c:pt idx="11">
                  <c:v>response to stimulus</c:v>
                </c:pt>
                <c:pt idx="12">
                  <c:v>unknown</c:v>
                </c:pt>
              </c:strCache>
            </c:strRef>
          </c:cat>
          <c:val>
            <c:numRef>
              <c:f>'GO Terms,  Pie Chart'!$BH$64:$BT$64</c:f>
              <c:numCache>
                <c:formatCode>General</c:formatCode>
                <c:ptCount val="13"/>
                <c:pt idx="0">
                  <c:v>4.918032786885246</c:v>
                </c:pt>
                <c:pt idx="1">
                  <c:v>63.387978142076506</c:v>
                </c:pt>
                <c:pt idx="2">
                  <c:v>1.639344262295082</c:v>
                </c:pt>
                <c:pt idx="3">
                  <c:v>5.4644808743169397</c:v>
                </c:pt>
                <c:pt idx="4">
                  <c:v>0.54644808743169404</c:v>
                </c:pt>
                <c:pt idx="5">
                  <c:v>5.4644808743169397</c:v>
                </c:pt>
                <c:pt idx="6">
                  <c:v>58.469945355191257</c:v>
                </c:pt>
                <c:pt idx="7">
                  <c:v>1.0928961748633881</c:v>
                </c:pt>
                <c:pt idx="8">
                  <c:v>1.639344262295082</c:v>
                </c:pt>
                <c:pt idx="9">
                  <c:v>0.54644808743169404</c:v>
                </c:pt>
                <c:pt idx="10">
                  <c:v>0.54644808743169404</c:v>
                </c:pt>
                <c:pt idx="11">
                  <c:v>14.207650273224044</c:v>
                </c:pt>
                <c:pt idx="12">
                  <c:v>27.3224043715847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7475928"/>
        <c:axId val="207075152"/>
      </c:barChart>
      <c:catAx>
        <c:axId val="3174759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07075152"/>
        <c:crosses val="autoZero"/>
        <c:auto val="1"/>
        <c:lblAlgn val="ctr"/>
        <c:lblOffset val="100"/>
        <c:noMultiLvlLbl val="0"/>
      </c:catAx>
      <c:valAx>
        <c:axId val="20707515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Percentage</a:t>
                </a:r>
                <a:r>
                  <a:rPr lang="it-IT" baseline="0"/>
                  <a:t> of Displayed Proteins</a:t>
                </a:r>
                <a:endParaRPr lang="it-IT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3174759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Cellular Component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Seeds</c:v>
          </c:tx>
          <c:invertIfNegative val="0"/>
          <c:cat>
            <c:strRef>
              <c:f>'GO Terms,  Pie Chart'!$BH$91:$BV$91</c:f>
              <c:strCache>
                <c:ptCount val="15"/>
                <c:pt idx="0">
                  <c:v>Golgi apparatus</c:v>
                </c:pt>
                <c:pt idx="1">
                  <c:v>cytoplasm</c:v>
                </c:pt>
                <c:pt idx="2">
                  <c:v>cytoskeleton</c:v>
                </c:pt>
                <c:pt idx="3">
                  <c:v>endoplasmic reticulum</c:v>
                </c:pt>
                <c:pt idx="4">
                  <c:v>endosome</c:v>
                </c:pt>
                <c:pt idx="5">
                  <c:v>extracellular region</c:v>
                </c:pt>
                <c:pt idx="6">
                  <c:v>intracellular organelle</c:v>
                </c:pt>
                <c:pt idx="7">
                  <c:v>membrane</c:v>
                </c:pt>
                <c:pt idx="8">
                  <c:v>mitochondrion</c:v>
                </c:pt>
                <c:pt idx="9">
                  <c:v>nucleus</c:v>
                </c:pt>
                <c:pt idx="10">
                  <c:v>organelle membrane</c:v>
                </c:pt>
                <c:pt idx="11">
                  <c:v>organelle part</c:v>
                </c:pt>
                <c:pt idx="12">
                  <c:v>plasma membrane</c:v>
                </c:pt>
                <c:pt idx="13">
                  <c:v>ribosome</c:v>
                </c:pt>
                <c:pt idx="14">
                  <c:v>Unknown</c:v>
                </c:pt>
              </c:strCache>
            </c:strRef>
          </c:cat>
          <c:val>
            <c:numRef>
              <c:f>'GO Terms,  Pie Chart'!$BH$92:$BV$92</c:f>
              <c:numCache>
                <c:formatCode>General</c:formatCode>
                <c:ptCount val="15"/>
                <c:pt idx="0">
                  <c:v>2.8708133971291865</c:v>
                </c:pt>
                <c:pt idx="1">
                  <c:v>64.114832535885171</c:v>
                </c:pt>
                <c:pt idx="2">
                  <c:v>2.8708133971291865</c:v>
                </c:pt>
                <c:pt idx="3">
                  <c:v>1.9138755980861244</c:v>
                </c:pt>
                <c:pt idx="4">
                  <c:v>0.4784688995215311</c:v>
                </c:pt>
                <c:pt idx="5">
                  <c:v>2.8708133971291865</c:v>
                </c:pt>
                <c:pt idx="6">
                  <c:v>47.846889952153113</c:v>
                </c:pt>
                <c:pt idx="7">
                  <c:v>11.483253588516746</c:v>
                </c:pt>
                <c:pt idx="8">
                  <c:v>5.741626794258373</c:v>
                </c:pt>
                <c:pt idx="9">
                  <c:v>10.526315789473683</c:v>
                </c:pt>
                <c:pt idx="10">
                  <c:v>4.3062200956937797</c:v>
                </c:pt>
                <c:pt idx="11">
                  <c:v>14.354066985645932</c:v>
                </c:pt>
                <c:pt idx="12">
                  <c:v>5.741626794258373</c:v>
                </c:pt>
                <c:pt idx="13">
                  <c:v>14.354066985645932</c:v>
                </c:pt>
                <c:pt idx="14">
                  <c:v>22.96651</c:v>
                </c:pt>
              </c:numCache>
            </c:numRef>
          </c:val>
        </c:ser>
        <c:ser>
          <c:idx val="1"/>
          <c:order val="1"/>
          <c:tx>
            <c:v>Soybean Milk</c:v>
          </c:tx>
          <c:invertIfNegative val="0"/>
          <c:cat>
            <c:strRef>
              <c:f>'GO Terms,  Pie Chart'!$BH$91:$BV$91</c:f>
              <c:strCache>
                <c:ptCount val="15"/>
                <c:pt idx="0">
                  <c:v>Golgi apparatus</c:v>
                </c:pt>
                <c:pt idx="1">
                  <c:v>cytoplasm</c:v>
                </c:pt>
                <c:pt idx="2">
                  <c:v>cytoskeleton</c:v>
                </c:pt>
                <c:pt idx="3">
                  <c:v>endoplasmic reticulum</c:v>
                </c:pt>
                <c:pt idx="4">
                  <c:v>endosome</c:v>
                </c:pt>
                <c:pt idx="5">
                  <c:v>extracellular region</c:v>
                </c:pt>
                <c:pt idx="6">
                  <c:v>intracellular organelle</c:v>
                </c:pt>
                <c:pt idx="7">
                  <c:v>membrane</c:v>
                </c:pt>
                <c:pt idx="8">
                  <c:v>mitochondrion</c:v>
                </c:pt>
                <c:pt idx="9">
                  <c:v>nucleus</c:v>
                </c:pt>
                <c:pt idx="10">
                  <c:v>organelle membrane</c:v>
                </c:pt>
                <c:pt idx="11">
                  <c:v>organelle part</c:v>
                </c:pt>
                <c:pt idx="12">
                  <c:v>plasma membrane</c:v>
                </c:pt>
                <c:pt idx="13">
                  <c:v>ribosome</c:v>
                </c:pt>
                <c:pt idx="14">
                  <c:v>Unknown</c:v>
                </c:pt>
              </c:strCache>
            </c:strRef>
          </c:cat>
          <c:val>
            <c:numRef>
              <c:f>'GO Terms,  Pie Chart'!$BH$95:$BV$95</c:f>
              <c:numCache>
                <c:formatCode>General</c:formatCode>
                <c:ptCount val="15"/>
                <c:pt idx="0">
                  <c:v>2.5</c:v>
                </c:pt>
                <c:pt idx="1">
                  <c:v>66</c:v>
                </c:pt>
                <c:pt idx="2">
                  <c:v>2.5</c:v>
                </c:pt>
                <c:pt idx="3">
                  <c:v>1.5</c:v>
                </c:pt>
                <c:pt idx="4">
                  <c:v>0.5</c:v>
                </c:pt>
                <c:pt idx="5">
                  <c:v>3</c:v>
                </c:pt>
                <c:pt idx="6">
                  <c:v>50</c:v>
                </c:pt>
                <c:pt idx="7">
                  <c:v>11</c:v>
                </c:pt>
                <c:pt idx="8">
                  <c:v>5</c:v>
                </c:pt>
                <c:pt idx="9">
                  <c:v>10.5</c:v>
                </c:pt>
                <c:pt idx="10">
                  <c:v>4.5</c:v>
                </c:pt>
                <c:pt idx="11">
                  <c:v>14.499999999999998</c:v>
                </c:pt>
                <c:pt idx="12">
                  <c:v>5</c:v>
                </c:pt>
                <c:pt idx="13">
                  <c:v>17</c:v>
                </c:pt>
                <c:pt idx="14">
                  <c:v>22</c:v>
                </c:pt>
              </c:numCache>
            </c:numRef>
          </c:val>
        </c:ser>
        <c:ser>
          <c:idx val="2"/>
          <c:order val="2"/>
          <c:tx>
            <c:v>Precipitated Soybean Milk</c:v>
          </c:tx>
          <c:invertIfNegative val="0"/>
          <c:cat>
            <c:strRef>
              <c:f>'GO Terms,  Pie Chart'!$BH$91:$BV$91</c:f>
              <c:strCache>
                <c:ptCount val="15"/>
                <c:pt idx="0">
                  <c:v>Golgi apparatus</c:v>
                </c:pt>
                <c:pt idx="1">
                  <c:v>cytoplasm</c:v>
                </c:pt>
                <c:pt idx="2">
                  <c:v>cytoskeleton</c:v>
                </c:pt>
                <c:pt idx="3">
                  <c:v>endoplasmic reticulum</c:v>
                </c:pt>
                <c:pt idx="4">
                  <c:v>endosome</c:v>
                </c:pt>
                <c:pt idx="5">
                  <c:v>extracellular region</c:v>
                </c:pt>
                <c:pt idx="6">
                  <c:v>intracellular organelle</c:v>
                </c:pt>
                <c:pt idx="7">
                  <c:v>membrane</c:v>
                </c:pt>
                <c:pt idx="8">
                  <c:v>mitochondrion</c:v>
                </c:pt>
                <c:pt idx="9">
                  <c:v>nucleus</c:v>
                </c:pt>
                <c:pt idx="10">
                  <c:v>organelle membrane</c:v>
                </c:pt>
                <c:pt idx="11">
                  <c:v>organelle part</c:v>
                </c:pt>
                <c:pt idx="12">
                  <c:v>plasma membrane</c:v>
                </c:pt>
                <c:pt idx="13">
                  <c:v>ribosome</c:v>
                </c:pt>
                <c:pt idx="14">
                  <c:v>Unknown</c:v>
                </c:pt>
              </c:strCache>
            </c:strRef>
          </c:cat>
          <c:val>
            <c:numRef>
              <c:f>'GO Terms,  Pie Chart'!$BH$98:$BV$98</c:f>
              <c:numCache>
                <c:formatCode>General</c:formatCode>
                <c:ptCount val="15"/>
                <c:pt idx="0">
                  <c:v>2.1857923497267762</c:v>
                </c:pt>
                <c:pt idx="1">
                  <c:v>63.387978142076506</c:v>
                </c:pt>
                <c:pt idx="2">
                  <c:v>3.8251366120218582</c:v>
                </c:pt>
                <c:pt idx="3">
                  <c:v>1.639344262295082</c:v>
                </c:pt>
                <c:pt idx="4">
                  <c:v>0</c:v>
                </c:pt>
                <c:pt idx="5">
                  <c:v>3.278688524590164</c:v>
                </c:pt>
                <c:pt idx="6">
                  <c:v>49.72677595628415</c:v>
                </c:pt>
                <c:pt idx="7">
                  <c:v>10.928961748633879</c:v>
                </c:pt>
                <c:pt idx="8">
                  <c:v>5.4644808743169397</c:v>
                </c:pt>
                <c:pt idx="9">
                  <c:v>8.7431693989071047</c:v>
                </c:pt>
                <c:pt idx="10">
                  <c:v>3.8251366120218582</c:v>
                </c:pt>
                <c:pt idx="11">
                  <c:v>16.393442622950818</c:v>
                </c:pt>
                <c:pt idx="12">
                  <c:v>6.0109289617486334</c:v>
                </c:pt>
                <c:pt idx="13">
                  <c:v>15.300546448087433</c:v>
                </c:pt>
                <c:pt idx="14">
                  <c:v>21.857923497267759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9911528"/>
        <c:axId val="319910352"/>
      </c:barChart>
      <c:catAx>
        <c:axId val="3199115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19910352"/>
        <c:crosses val="autoZero"/>
        <c:auto val="1"/>
        <c:lblAlgn val="ctr"/>
        <c:lblOffset val="100"/>
        <c:noMultiLvlLbl val="0"/>
      </c:catAx>
      <c:valAx>
        <c:axId val="31991035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000" b="1" i="0" baseline="0">
                    <a:latin typeface="+mn-lt"/>
                  </a:rPr>
                  <a:t>Percentage of Displayed Proteins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3199115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Molecular Function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Seeds</c:v>
          </c:tx>
          <c:invertIfNegative val="0"/>
          <c:cat>
            <c:strRef>
              <c:f>'GO Terms,  Pie Chart'!$BH$121:$BQ$121</c:f>
              <c:strCache>
                <c:ptCount val="10"/>
                <c:pt idx="0">
                  <c:v>antioxidant activity</c:v>
                </c:pt>
                <c:pt idx="1">
                  <c:v>binding</c:v>
                </c:pt>
                <c:pt idx="2">
                  <c:v>catalytic activity</c:v>
                </c:pt>
                <c:pt idx="3">
                  <c:v>electron carrier activity</c:v>
                </c:pt>
                <c:pt idx="4">
                  <c:v>enzyme regulator activity</c:v>
                </c:pt>
                <c:pt idx="5">
                  <c:v>nutrient reservoir activity</c:v>
                </c:pt>
                <c:pt idx="6">
                  <c:v>structural molecule activity</c:v>
                </c:pt>
                <c:pt idx="7">
                  <c:v>translation regulator activity</c:v>
                </c:pt>
                <c:pt idx="8">
                  <c:v>transporter activity</c:v>
                </c:pt>
                <c:pt idx="9">
                  <c:v>Unknown</c:v>
                </c:pt>
              </c:strCache>
            </c:strRef>
          </c:cat>
          <c:val>
            <c:numRef>
              <c:f>'GO Terms,  Pie Chart'!$BH$122:$BQ$122</c:f>
              <c:numCache>
                <c:formatCode>General</c:formatCode>
                <c:ptCount val="10"/>
                <c:pt idx="0">
                  <c:v>1.4354066985645932</c:v>
                </c:pt>
                <c:pt idx="1">
                  <c:v>53.588516746411486</c:v>
                </c:pt>
                <c:pt idx="2">
                  <c:v>50.239234449760758</c:v>
                </c:pt>
                <c:pt idx="3">
                  <c:v>0.4784688995215311</c:v>
                </c:pt>
                <c:pt idx="4">
                  <c:v>3.3492822966507179</c:v>
                </c:pt>
                <c:pt idx="5">
                  <c:v>6.2200956937799043</c:v>
                </c:pt>
                <c:pt idx="6">
                  <c:v>14.832535885167463</c:v>
                </c:pt>
                <c:pt idx="7">
                  <c:v>4.3062200956937797</c:v>
                </c:pt>
                <c:pt idx="8">
                  <c:v>2.3923444976076556</c:v>
                </c:pt>
                <c:pt idx="9">
                  <c:v>9.5693779904306222</c:v>
                </c:pt>
              </c:numCache>
            </c:numRef>
          </c:val>
        </c:ser>
        <c:ser>
          <c:idx val="1"/>
          <c:order val="1"/>
          <c:tx>
            <c:v>Soybean Milk</c:v>
          </c:tx>
          <c:invertIfNegative val="0"/>
          <c:cat>
            <c:strRef>
              <c:f>'GO Terms,  Pie Chart'!$BH$121:$BQ$121</c:f>
              <c:strCache>
                <c:ptCount val="10"/>
                <c:pt idx="0">
                  <c:v>antioxidant activity</c:v>
                </c:pt>
                <c:pt idx="1">
                  <c:v>binding</c:v>
                </c:pt>
                <c:pt idx="2">
                  <c:v>catalytic activity</c:v>
                </c:pt>
                <c:pt idx="3">
                  <c:v>electron carrier activity</c:v>
                </c:pt>
                <c:pt idx="4">
                  <c:v>enzyme regulator activity</c:v>
                </c:pt>
                <c:pt idx="5">
                  <c:v>nutrient reservoir activity</c:v>
                </c:pt>
                <c:pt idx="6">
                  <c:v>structural molecule activity</c:v>
                </c:pt>
                <c:pt idx="7">
                  <c:v>translation regulator activity</c:v>
                </c:pt>
                <c:pt idx="8">
                  <c:v>transporter activity</c:v>
                </c:pt>
                <c:pt idx="9">
                  <c:v>Unknown</c:v>
                </c:pt>
              </c:strCache>
            </c:strRef>
          </c:cat>
          <c:val>
            <c:numRef>
              <c:f>'GO Terms,  Pie Chart'!$BH$125:$BQ$125</c:f>
              <c:numCache>
                <c:formatCode>General</c:formatCode>
                <c:ptCount val="10"/>
                <c:pt idx="0">
                  <c:v>1.5</c:v>
                </c:pt>
                <c:pt idx="1">
                  <c:v>56.499999999999993</c:v>
                </c:pt>
                <c:pt idx="2">
                  <c:v>48.5</c:v>
                </c:pt>
                <c:pt idx="3">
                  <c:v>0</c:v>
                </c:pt>
                <c:pt idx="4">
                  <c:v>4</c:v>
                </c:pt>
                <c:pt idx="5">
                  <c:v>6</c:v>
                </c:pt>
                <c:pt idx="6">
                  <c:v>17.5</c:v>
                </c:pt>
                <c:pt idx="7">
                  <c:v>4</c:v>
                </c:pt>
                <c:pt idx="8">
                  <c:v>2</c:v>
                </c:pt>
                <c:pt idx="9">
                  <c:v>9</c:v>
                </c:pt>
              </c:numCache>
            </c:numRef>
          </c:val>
        </c:ser>
        <c:ser>
          <c:idx val="2"/>
          <c:order val="2"/>
          <c:tx>
            <c:v>Precipitated Soybean Milk</c:v>
          </c:tx>
          <c:invertIfNegative val="0"/>
          <c:cat>
            <c:strRef>
              <c:f>'GO Terms,  Pie Chart'!$BH$121:$BQ$121</c:f>
              <c:strCache>
                <c:ptCount val="10"/>
                <c:pt idx="0">
                  <c:v>antioxidant activity</c:v>
                </c:pt>
                <c:pt idx="1">
                  <c:v>binding</c:v>
                </c:pt>
                <c:pt idx="2">
                  <c:v>catalytic activity</c:v>
                </c:pt>
                <c:pt idx="3">
                  <c:v>electron carrier activity</c:v>
                </c:pt>
                <c:pt idx="4">
                  <c:v>enzyme regulator activity</c:v>
                </c:pt>
                <c:pt idx="5">
                  <c:v>nutrient reservoir activity</c:v>
                </c:pt>
                <c:pt idx="6">
                  <c:v>structural molecule activity</c:v>
                </c:pt>
                <c:pt idx="7">
                  <c:v>translation regulator activity</c:v>
                </c:pt>
                <c:pt idx="8">
                  <c:v>transporter activity</c:v>
                </c:pt>
                <c:pt idx="9">
                  <c:v>Unknown</c:v>
                </c:pt>
              </c:strCache>
            </c:strRef>
          </c:cat>
          <c:val>
            <c:numRef>
              <c:f>'GO Terms,  Pie Chart'!$BH$128:$BQ$128</c:f>
              <c:numCache>
                <c:formatCode>General</c:formatCode>
                <c:ptCount val="10"/>
                <c:pt idx="0">
                  <c:v>1.639344262295082</c:v>
                </c:pt>
                <c:pt idx="1">
                  <c:v>53.551912568306015</c:v>
                </c:pt>
                <c:pt idx="2">
                  <c:v>46.448087431693992</c:v>
                </c:pt>
                <c:pt idx="3">
                  <c:v>0</c:v>
                </c:pt>
                <c:pt idx="4">
                  <c:v>3.8251366120218582</c:v>
                </c:pt>
                <c:pt idx="5">
                  <c:v>7.1038251366120218</c:v>
                </c:pt>
                <c:pt idx="6">
                  <c:v>16.393442622950818</c:v>
                </c:pt>
                <c:pt idx="7">
                  <c:v>4.918032786885246</c:v>
                </c:pt>
                <c:pt idx="8">
                  <c:v>2.1857923497267762</c:v>
                </c:pt>
                <c:pt idx="9">
                  <c:v>11.475409836065573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9910744"/>
        <c:axId val="319913488"/>
      </c:barChart>
      <c:catAx>
        <c:axId val="31991074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19913488"/>
        <c:crosses val="autoZero"/>
        <c:auto val="1"/>
        <c:lblAlgn val="ctr"/>
        <c:lblOffset val="100"/>
        <c:noMultiLvlLbl val="0"/>
      </c:catAx>
      <c:valAx>
        <c:axId val="31991348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000" b="1" i="0" baseline="0">
                    <a:latin typeface="+mn-lt"/>
                  </a:rPr>
                  <a:t>Percentage of Displayed Proteins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3199107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57149</xdr:colOff>
      <xdr:row>212</xdr:row>
      <xdr:rowOff>47624</xdr:rowOff>
    </xdr:from>
    <xdr:to>
      <xdr:col>7</xdr:col>
      <xdr:colOff>38099</xdr:colOff>
      <xdr:row>239</xdr:row>
      <xdr:rowOff>57149</xdr:rowOff>
    </xdr:to>
    <xdr:pic>
      <xdr:nvPicPr>
        <xdr:cNvPr id="3" name="Immagine 2" descr="http://bioinfogp.cnb.csic.es/tools/venny/getPicture.php?labels=Seed_EXP_1_x_95_x_37_x_Seed_EXP_2_x_215_x_37_x_Seed_EXP_3_x_160_x_350&amp;numbers=25_x_110_x_140_x_resultC1000_x_11_x_260_x_140_x_resultC0100_x_8_x_188_x_260_x_resultC0010_x_12_x_188_x_120_x_resultC1100_x_9_x_140_x_200_x_resultC1010_x_14_x_234_x_200_x_resultC0110_x_130_x_188_x_175_x_resultC11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82174" y="40586024"/>
          <a:ext cx="5153025" cy="5153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204</xdr:row>
      <xdr:rowOff>152400</xdr:rowOff>
    </xdr:from>
    <xdr:to>
      <xdr:col>7</xdr:col>
      <xdr:colOff>104775</xdr:colOff>
      <xdr:row>229</xdr:row>
      <xdr:rowOff>104775</xdr:rowOff>
    </xdr:to>
    <xdr:pic>
      <xdr:nvPicPr>
        <xdr:cNvPr id="3" name="Immagine 2" descr="http://bioinfogp.cnb.csic.es/tools/venny/getPicture.php?labels=MILK_EXP_1_x_95_x_37_x_MILK_EXP_2_x_215_x_37_x_MILK_EXP_3_x_160_x_350&amp;numbers=14_x_110_x_140_x_resultC1000_x_11_x_260_x_140_x_resultC0100_x_8_x_188_x_260_x_resultC0010_x_4_x_188_x_120_x_resultC1100_x_9_x_140_x_200_x_resultC1010_x_9_x_234_x_200_x_resultC0110_x_145_x_188_x_175_x_resultC11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39214425"/>
          <a:ext cx="4714875" cy="471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828675</xdr:colOff>
      <xdr:row>188</xdr:row>
      <xdr:rowOff>9525</xdr:rowOff>
    </xdr:from>
    <xdr:to>
      <xdr:col>10</xdr:col>
      <xdr:colOff>400050</xdr:colOff>
      <xdr:row>214</xdr:row>
      <xdr:rowOff>161925</xdr:rowOff>
    </xdr:to>
    <xdr:pic>
      <xdr:nvPicPr>
        <xdr:cNvPr id="2" name="Immagine 1" descr="http://bioinfogp.cnb.csic.es/tools/venny/getPicture.php?labels=PREC_EXP_1_x_95_x_37_x_PREC_EXP_2_x_215_x_37_x_PREC_EXP_3_x_160_x_350&amp;numbers=23_x_110_x_140_x_resultC1000_x_4_x_260_x_140_x_resultC0100_x_8_x_188_x_260_x_resultC0010_x_14_x_188_x_120_x_resultC1100_x_3_x_140_x_200_x_resultC1010_x_9_x_234_x_200_x_resultC0110_x_120_x_188_x_175_x_resultC11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7700" y="35937825"/>
          <a:ext cx="5105400" cy="510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56</xdr:col>
      <xdr:colOff>19051</xdr:colOff>
      <xdr:row>17</xdr:row>
      <xdr:rowOff>180975</xdr:rowOff>
    </xdr:from>
    <xdr:to>
      <xdr:col>60</xdr:col>
      <xdr:colOff>1238250</xdr:colOff>
      <xdr:row>38</xdr:row>
      <xdr:rowOff>180975</xdr:rowOff>
    </xdr:to>
    <xdr:graphicFrame macro="">
      <xdr:nvGraphicFramePr>
        <xdr:cNvPr id="2091" name="Gra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60</xdr:col>
      <xdr:colOff>1752601</xdr:colOff>
      <xdr:row>18</xdr:row>
      <xdr:rowOff>9525</xdr:rowOff>
    </xdr:from>
    <xdr:to>
      <xdr:col>64</xdr:col>
      <xdr:colOff>1238250</xdr:colOff>
      <xdr:row>38</xdr:row>
      <xdr:rowOff>171450</xdr:rowOff>
    </xdr:to>
    <xdr:graphicFrame macro="">
      <xdr:nvGraphicFramePr>
        <xdr:cNvPr id="2092" name="Gra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64</xdr:col>
      <xdr:colOff>1790700</xdr:colOff>
      <xdr:row>18</xdr:row>
      <xdr:rowOff>19049</xdr:rowOff>
    </xdr:from>
    <xdr:to>
      <xdr:col>69</xdr:col>
      <xdr:colOff>619125</xdr:colOff>
      <xdr:row>38</xdr:row>
      <xdr:rowOff>161924</xdr:rowOff>
    </xdr:to>
    <xdr:graphicFrame macro="">
      <xdr:nvGraphicFramePr>
        <xdr:cNvPr id="6" name="Gra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58</xdr:col>
      <xdr:colOff>571499</xdr:colOff>
      <xdr:row>65</xdr:row>
      <xdr:rowOff>190499</xdr:rowOff>
    </xdr:from>
    <xdr:to>
      <xdr:col>62</xdr:col>
      <xdr:colOff>1495425</xdr:colOff>
      <xdr:row>88</xdr:row>
      <xdr:rowOff>38100</xdr:rowOff>
    </xdr:to>
    <xdr:graphicFrame macro="">
      <xdr:nvGraphicFramePr>
        <xdr:cNvPr id="8" name="Grafico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58</xdr:col>
      <xdr:colOff>800100</xdr:colOff>
      <xdr:row>98</xdr:row>
      <xdr:rowOff>57149</xdr:rowOff>
    </xdr:from>
    <xdr:to>
      <xdr:col>62</xdr:col>
      <xdr:colOff>1276350</xdr:colOff>
      <xdr:row>117</xdr:row>
      <xdr:rowOff>142874</xdr:rowOff>
    </xdr:to>
    <xdr:graphicFrame macro="">
      <xdr:nvGraphicFramePr>
        <xdr:cNvPr id="9" name="Grafico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58</xdr:col>
      <xdr:colOff>752474</xdr:colOff>
      <xdr:row>130</xdr:row>
      <xdr:rowOff>19049</xdr:rowOff>
    </xdr:from>
    <xdr:to>
      <xdr:col>62</xdr:col>
      <xdr:colOff>1343025</xdr:colOff>
      <xdr:row>149</xdr:row>
      <xdr:rowOff>95250</xdr:rowOff>
    </xdr:to>
    <xdr:graphicFrame macro="">
      <xdr:nvGraphicFramePr>
        <xdr:cNvPr id="11" name="Grafico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18"/>
  <sheetViews>
    <sheetView topLeftCell="C1" workbookViewId="0">
      <pane ySplit="1" topLeftCell="A212" activePane="bottomLeft" state="frozen"/>
      <selection pane="bottomLeft" activeCell="H10" sqref="H10"/>
    </sheetView>
  </sheetViews>
  <sheetFormatPr defaultRowHeight="15" x14ac:dyDescent="0.25"/>
  <cols>
    <col min="1" max="1" width="4" style="8" bestFit="1" customWidth="1"/>
    <col min="2" max="2" width="118.42578125" style="8" bestFit="1" customWidth="1"/>
    <col min="3" max="3" width="23.42578125" style="8" bestFit="1" customWidth="1"/>
    <col min="4" max="4" width="22.85546875" style="8" bestFit="1" customWidth="1"/>
    <col min="5" max="5" width="30.140625" style="8" bestFit="1" customWidth="1"/>
    <col min="6" max="6" width="12.5703125" style="8" customWidth="1"/>
    <col min="7" max="7" width="12" style="8" customWidth="1"/>
    <col min="8" max="8" width="10.42578125" style="8" customWidth="1"/>
    <col min="9" max="14" width="10.5703125" style="8" bestFit="1" customWidth="1"/>
    <col min="15" max="15" width="26.28515625" style="8" bestFit="1" customWidth="1"/>
    <col min="16" max="16" width="37.7109375" style="8" bestFit="1" customWidth="1"/>
    <col min="17" max="17" width="15.7109375" style="8" bestFit="1" customWidth="1"/>
    <col min="18" max="18" width="48.42578125" style="8" bestFit="1" customWidth="1"/>
    <col min="19" max="19" width="30.42578125" style="8" bestFit="1" customWidth="1"/>
    <col min="20" max="20" width="37.28515625" style="8" bestFit="1" customWidth="1"/>
    <col min="21" max="21" width="11.85546875" style="8" bestFit="1" customWidth="1"/>
    <col min="22" max="22" width="45.7109375" style="8" bestFit="1" customWidth="1"/>
    <col min="23" max="23" width="35.7109375" style="8" bestFit="1" customWidth="1"/>
    <col min="24" max="24" width="16.5703125" style="8" bestFit="1" customWidth="1"/>
    <col min="25" max="25" width="48.42578125" style="8" bestFit="1" customWidth="1"/>
    <col min="26" max="26" width="45.7109375" style="8" bestFit="1" customWidth="1"/>
    <col min="27" max="27" width="42.42578125" style="8" bestFit="1" customWidth="1"/>
    <col min="28" max="28" width="18.85546875" style="8" bestFit="1" customWidth="1"/>
    <col min="29" max="29" width="18.7109375" style="8" bestFit="1" customWidth="1"/>
    <col min="30" max="30" width="28.42578125" style="8" bestFit="1" customWidth="1"/>
    <col min="31" max="31" width="45.7109375" style="8" bestFit="1" customWidth="1"/>
    <col min="32" max="32" width="23.7109375" style="8" bestFit="1" customWidth="1"/>
    <col min="33" max="33" width="25" style="8" bestFit="1" customWidth="1"/>
    <col min="34" max="34" width="22.7109375" style="8" bestFit="1" customWidth="1"/>
    <col min="35" max="35" width="67.140625" style="8" bestFit="1" customWidth="1"/>
    <col min="36" max="36" width="18.28515625" style="8" bestFit="1" customWidth="1"/>
    <col min="37" max="37" width="30.28515625" style="8" bestFit="1" customWidth="1"/>
    <col min="38" max="38" width="22.85546875" style="8" bestFit="1" customWidth="1"/>
    <col min="39" max="39" width="26.85546875" style="8" bestFit="1" customWidth="1"/>
    <col min="40" max="42" width="67.140625" style="8" bestFit="1" customWidth="1"/>
    <col min="43" max="43" width="12.28515625" style="8" bestFit="1" customWidth="1"/>
    <col min="44" max="45" width="67.140625" style="8" bestFit="1" customWidth="1"/>
    <col min="46" max="46" width="25.28515625" style="8" bestFit="1" customWidth="1"/>
    <col min="47" max="47" width="28.7109375" style="8" bestFit="1" customWidth="1"/>
    <col min="48" max="48" width="26.7109375" style="8" bestFit="1" customWidth="1"/>
    <col min="49" max="49" width="44.42578125" style="8" bestFit="1" customWidth="1"/>
    <col min="50" max="50" width="31.42578125" style="8" bestFit="1" customWidth="1"/>
    <col min="51" max="51" width="84.42578125" style="8" bestFit="1" customWidth="1"/>
    <col min="52" max="52" width="37.28515625" style="8" bestFit="1" customWidth="1"/>
    <col min="53" max="53" width="32.5703125" style="8" bestFit="1" customWidth="1"/>
    <col min="54" max="54" width="31" style="8" bestFit="1" customWidth="1"/>
    <col min="55" max="55" width="31.5703125" style="8" bestFit="1" customWidth="1"/>
    <col min="56" max="56" width="37.28515625" style="8" bestFit="1" customWidth="1"/>
    <col min="57" max="57" width="34.140625" style="8" bestFit="1" customWidth="1"/>
    <col min="58" max="58" width="38.42578125" style="8" bestFit="1" customWidth="1"/>
    <col min="59" max="59" width="20" style="8" bestFit="1" customWidth="1"/>
    <col min="60" max="60" width="33.85546875" style="8" bestFit="1" customWidth="1"/>
    <col min="61" max="61" width="16.42578125" style="8" bestFit="1" customWidth="1"/>
    <col min="62" max="62" width="35.85546875" style="8" bestFit="1" customWidth="1"/>
    <col min="63" max="63" width="40.140625" style="8" bestFit="1" customWidth="1"/>
    <col min="64" max="64" width="37.7109375" style="8" bestFit="1" customWidth="1"/>
    <col min="65" max="65" width="61.7109375" style="8" bestFit="1" customWidth="1"/>
    <col min="66" max="66" width="9.140625" style="8"/>
    <col min="67" max="67" width="16.5703125" style="8" bestFit="1" customWidth="1"/>
    <col min="68" max="68" width="17.7109375" style="8" bestFit="1" customWidth="1"/>
    <col min="69" max="69" width="14.140625" style="8" bestFit="1" customWidth="1"/>
    <col min="70" max="70" width="9.140625" style="8"/>
    <col min="71" max="71" width="24.7109375" style="8" bestFit="1" customWidth="1"/>
    <col min="72" max="72" width="21.42578125" style="8" bestFit="1" customWidth="1"/>
    <col min="73" max="73" width="10.140625" style="8" bestFit="1" customWidth="1"/>
    <col min="74" max="74" width="16.140625" style="8" bestFit="1" customWidth="1"/>
    <col min="75" max="75" width="20.5703125" style="8" bestFit="1" customWidth="1"/>
    <col min="76" max="76" width="28.140625" style="8" bestFit="1" customWidth="1"/>
    <col min="77" max="77" width="11.42578125" style="8" bestFit="1" customWidth="1"/>
    <col min="78" max="78" width="18.7109375" style="8" bestFit="1" customWidth="1"/>
    <col min="79" max="79" width="18.140625" style="8" bestFit="1" customWidth="1"/>
    <col min="80" max="80" width="8.5703125" style="8" bestFit="1" customWidth="1"/>
    <col min="81" max="16384" width="9.140625" style="8"/>
  </cols>
  <sheetData>
    <row r="1" spans="1:85" ht="18.75" x14ac:dyDescent="0.3">
      <c r="A1" s="29" t="s">
        <v>0</v>
      </c>
      <c r="B1" s="29" t="s">
        <v>1429</v>
      </c>
      <c r="C1" s="29" t="s">
        <v>1</v>
      </c>
      <c r="D1" s="29" t="s">
        <v>2</v>
      </c>
      <c r="E1" s="29" t="s">
        <v>3</v>
      </c>
      <c r="F1" s="46" t="s">
        <v>1451</v>
      </c>
      <c r="G1" s="47"/>
      <c r="H1" s="47"/>
      <c r="I1" s="47" t="s">
        <v>1452</v>
      </c>
      <c r="J1" s="47" t="s">
        <v>1401</v>
      </c>
      <c r="K1" s="47" t="s">
        <v>1401</v>
      </c>
      <c r="L1" s="47" t="s">
        <v>1402</v>
      </c>
      <c r="M1" s="47" t="s">
        <v>1402</v>
      </c>
      <c r="N1" s="48" t="s">
        <v>1402</v>
      </c>
      <c r="O1" s="47" t="s">
        <v>1426</v>
      </c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6" t="s">
        <v>1427</v>
      </c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50"/>
      <c r="AV1" s="46" t="s">
        <v>1428</v>
      </c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8"/>
    </row>
    <row r="2" spans="1:85" ht="19.5" thickBot="1" x14ac:dyDescent="0.35">
      <c r="A2" s="30"/>
      <c r="B2" s="30"/>
      <c r="C2" s="30"/>
      <c r="D2" s="30"/>
      <c r="E2" s="30"/>
      <c r="F2" s="31" t="s">
        <v>2009</v>
      </c>
      <c r="G2" s="32" t="s">
        <v>2010</v>
      </c>
      <c r="H2" s="32" t="s">
        <v>2011</v>
      </c>
      <c r="I2" s="32" t="s">
        <v>2009</v>
      </c>
      <c r="J2" s="32" t="s">
        <v>2010</v>
      </c>
      <c r="K2" s="32" t="s">
        <v>2011</v>
      </c>
      <c r="L2" s="32" t="s">
        <v>2009</v>
      </c>
      <c r="M2" s="32" t="s">
        <v>2010</v>
      </c>
      <c r="N2" s="33" t="s">
        <v>2011</v>
      </c>
      <c r="O2" s="32" t="s">
        <v>4</v>
      </c>
      <c r="P2" s="32" t="s">
        <v>5</v>
      </c>
      <c r="Q2" s="32" t="s">
        <v>6</v>
      </c>
      <c r="R2" s="32" t="s">
        <v>7</v>
      </c>
      <c r="S2" s="32" t="s">
        <v>8</v>
      </c>
      <c r="T2" s="32" t="s">
        <v>9</v>
      </c>
      <c r="U2" s="32" t="s">
        <v>10</v>
      </c>
      <c r="V2" s="32" t="s">
        <v>11</v>
      </c>
      <c r="W2" s="32" t="s">
        <v>12</v>
      </c>
      <c r="X2" s="32" t="s">
        <v>13</v>
      </c>
      <c r="Y2" s="32" t="s">
        <v>14</v>
      </c>
      <c r="Z2" s="32" t="s">
        <v>15</v>
      </c>
      <c r="AA2" s="32" t="s">
        <v>16</v>
      </c>
      <c r="AB2" s="32" t="s">
        <v>17</v>
      </c>
      <c r="AC2" s="32" t="s">
        <v>18</v>
      </c>
      <c r="AD2" s="32" t="s">
        <v>19</v>
      </c>
      <c r="AE2" s="32" t="s">
        <v>20</v>
      </c>
      <c r="AF2" s="32" t="s">
        <v>21</v>
      </c>
      <c r="AG2" s="32" t="s">
        <v>22</v>
      </c>
      <c r="AH2" s="31" t="s">
        <v>23</v>
      </c>
      <c r="AI2" s="32" t="s">
        <v>24</v>
      </c>
      <c r="AJ2" s="32" t="s">
        <v>25</v>
      </c>
      <c r="AK2" s="32" t="s">
        <v>26</v>
      </c>
      <c r="AL2" s="32" t="s">
        <v>27</v>
      </c>
      <c r="AM2" s="32" t="s">
        <v>28</v>
      </c>
      <c r="AN2" s="32" t="s">
        <v>29</v>
      </c>
      <c r="AO2" s="32" t="s">
        <v>30</v>
      </c>
      <c r="AP2" s="32" t="s">
        <v>31</v>
      </c>
      <c r="AQ2" s="32" t="s">
        <v>32</v>
      </c>
      <c r="AR2" s="32" t="s">
        <v>33</v>
      </c>
      <c r="AS2" s="32" t="s">
        <v>34</v>
      </c>
      <c r="AT2" s="32" t="s">
        <v>35</v>
      </c>
      <c r="AU2" s="33" t="s">
        <v>36</v>
      </c>
      <c r="AV2" s="31" t="s">
        <v>37</v>
      </c>
      <c r="AW2" s="32" t="s">
        <v>38</v>
      </c>
      <c r="AX2" s="32" t="s">
        <v>39</v>
      </c>
      <c r="AY2" s="32" t="s">
        <v>40</v>
      </c>
      <c r="AZ2" s="32" t="s">
        <v>41</v>
      </c>
      <c r="BA2" s="32" t="s">
        <v>42</v>
      </c>
      <c r="BB2" s="32" t="s">
        <v>43</v>
      </c>
      <c r="BC2" s="32" t="s">
        <v>44</v>
      </c>
      <c r="BD2" s="32" t="s">
        <v>45</v>
      </c>
      <c r="BE2" s="32" t="s">
        <v>46</v>
      </c>
      <c r="BF2" s="32" t="s">
        <v>47</v>
      </c>
      <c r="BG2" s="32" t="s">
        <v>48</v>
      </c>
      <c r="BH2" s="32" t="s">
        <v>49</v>
      </c>
      <c r="BI2" s="32" t="s">
        <v>50</v>
      </c>
      <c r="BJ2" s="32" t="s">
        <v>51</v>
      </c>
      <c r="BK2" s="32" t="s">
        <v>52</v>
      </c>
      <c r="BL2" s="32" t="s">
        <v>53</v>
      </c>
      <c r="BM2" s="33" t="s">
        <v>54</v>
      </c>
      <c r="BN2" s="34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</row>
    <row r="3" spans="1:85" s="34" customFormat="1" ht="18.75" x14ac:dyDescent="0.3">
      <c r="A3" s="8">
        <v>1</v>
      </c>
      <c r="B3" s="8" t="s">
        <v>55</v>
      </c>
      <c r="C3" s="8" t="s">
        <v>56</v>
      </c>
      <c r="D3" s="8" t="s">
        <v>57</v>
      </c>
      <c r="E3" s="8" t="s">
        <v>58</v>
      </c>
      <c r="F3" s="7">
        <v>1994</v>
      </c>
      <c r="G3" s="8">
        <v>1775</v>
      </c>
      <c r="H3" s="8">
        <v>1579</v>
      </c>
      <c r="I3" s="8" t="s">
        <v>871</v>
      </c>
      <c r="J3" s="8" t="s">
        <v>872</v>
      </c>
      <c r="K3" s="8" t="s">
        <v>871</v>
      </c>
      <c r="L3" s="8">
        <v>38</v>
      </c>
      <c r="M3" s="8">
        <v>34</v>
      </c>
      <c r="N3" s="9">
        <v>37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7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9"/>
      <c r="AV3" s="7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 t="s">
        <v>49</v>
      </c>
      <c r="BI3" s="8"/>
      <c r="BJ3" s="8"/>
      <c r="BK3" s="8"/>
      <c r="BL3" s="8"/>
      <c r="BM3" s="9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</row>
    <row r="4" spans="1:85" x14ac:dyDescent="0.25">
      <c r="A4" s="8">
        <v>4</v>
      </c>
      <c r="B4" s="8" t="s">
        <v>67</v>
      </c>
      <c r="C4" s="8" t="s">
        <v>68</v>
      </c>
      <c r="D4" s="8" t="s">
        <v>69</v>
      </c>
      <c r="E4" s="8" t="s">
        <v>58</v>
      </c>
      <c r="F4" s="7">
        <v>1852</v>
      </c>
      <c r="G4" s="8">
        <v>1530</v>
      </c>
      <c r="H4" s="8">
        <v>1405</v>
      </c>
      <c r="I4" s="8" t="s">
        <v>879</v>
      </c>
      <c r="J4" s="8" t="s">
        <v>880</v>
      </c>
      <c r="K4" s="8" t="s">
        <v>881</v>
      </c>
      <c r="L4" s="8">
        <v>26</v>
      </c>
      <c r="M4" s="8">
        <v>25</v>
      </c>
      <c r="N4" s="9">
        <v>23</v>
      </c>
      <c r="AH4" s="7"/>
      <c r="AU4" s="9"/>
      <c r="AV4" s="7"/>
      <c r="BH4" s="8" t="s">
        <v>49</v>
      </c>
      <c r="BM4" s="9"/>
      <c r="BO4" s="8" t="s">
        <v>1454</v>
      </c>
    </row>
    <row r="5" spans="1:85" x14ac:dyDescent="0.25">
      <c r="A5" s="8">
        <v>2</v>
      </c>
      <c r="B5" s="8" t="s">
        <v>59</v>
      </c>
      <c r="C5" s="8" t="s">
        <v>60</v>
      </c>
      <c r="D5" s="8" t="s">
        <v>61</v>
      </c>
      <c r="E5" s="8" t="s">
        <v>58</v>
      </c>
      <c r="F5" s="7">
        <v>1666</v>
      </c>
      <c r="G5" s="8">
        <v>1317</v>
      </c>
      <c r="H5" s="8">
        <v>1185</v>
      </c>
      <c r="I5" s="8" t="s">
        <v>873</v>
      </c>
      <c r="J5" s="8" t="s">
        <v>874</v>
      </c>
      <c r="K5" s="8" t="s">
        <v>875</v>
      </c>
      <c r="L5" s="8">
        <v>37</v>
      </c>
      <c r="M5" s="8">
        <v>35</v>
      </c>
      <c r="N5" s="9">
        <v>32</v>
      </c>
      <c r="AH5" s="7"/>
      <c r="AU5" s="9"/>
      <c r="AV5" s="7"/>
      <c r="BH5" s="8" t="s">
        <v>49</v>
      </c>
      <c r="BM5" s="9"/>
      <c r="BP5" s="8">
        <f>COUNTIF(P2:P210,"*")</f>
        <v>14</v>
      </c>
      <c r="BQ5" s="8">
        <f>COUNTIF(R2:R210,"*")</f>
        <v>138</v>
      </c>
      <c r="BR5" s="8">
        <f>COUNTIF(S2:S210,"*")</f>
        <v>6</v>
      </c>
      <c r="BS5" s="8">
        <f>COUNTIF(T2:T210,"*")</f>
        <v>14</v>
      </c>
      <c r="BT5" s="8">
        <f>COUNTIF(V2:V210,"*")</f>
        <v>2</v>
      </c>
      <c r="BU5" s="8">
        <f>COUNTIF(W2:W210,"*")</f>
        <v>14</v>
      </c>
      <c r="BV5" s="8">
        <f>COUNTIF(Y2:Y210,"*")</f>
        <v>128</v>
      </c>
      <c r="BW5" s="8">
        <f>COUNTIF(Z2:Z210,"*")</f>
        <v>6</v>
      </c>
      <c r="BX5" s="8">
        <f>COUNTIF(AA2:AA210,"*")</f>
        <v>6</v>
      </c>
      <c r="BY5" s="8">
        <f>COUNTIF(AC2:AC210,"*")</f>
        <v>3</v>
      </c>
      <c r="BZ5" s="8">
        <f>COUNTIF(AD2:AD210,"*")</f>
        <v>3</v>
      </c>
      <c r="CA5" s="8">
        <f>COUNTIF(AE2:AE210,"*")</f>
        <v>27</v>
      </c>
      <c r="CB5" s="8">
        <v>24.880400000000002</v>
      </c>
    </row>
    <row r="6" spans="1:85" x14ac:dyDescent="0.25">
      <c r="A6" s="8">
        <v>3</v>
      </c>
      <c r="B6" s="8" t="s">
        <v>62</v>
      </c>
      <c r="C6" s="8" t="s">
        <v>63</v>
      </c>
      <c r="D6" s="8" t="s">
        <v>64</v>
      </c>
      <c r="E6" s="8" t="s">
        <v>58</v>
      </c>
      <c r="F6" s="7">
        <v>1433</v>
      </c>
      <c r="G6" s="8">
        <v>1267</v>
      </c>
      <c r="H6" s="8">
        <v>1247</v>
      </c>
      <c r="I6" s="8" t="s">
        <v>876</v>
      </c>
      <c r="J6" s="8" t="s">
        <v>877</v>
      </c>
      <c r="K6" s="8" t="s">
        <v>878</v>
      </c>
      <c r="L6" s="8">
        <v>44</v>
      </c>
      <c r="M6" s="8">
        <v>44</v>
      </c>
      <c r="N6" s="9">
        <v>44</v>
      </c>
      <c r="AH6" s="7"/>
      <c r="AI6" s="8" t="s">
        <v>65</v>
      </c>
      <c r="AN6" s="8" t="s">
        <v>66</v>
      </c>
      <c r="AU6" s="9"/>
      <c r="AV6" s="7"/>
      <c r="BH6" s="8" t="s">
        <v>49</v>
      </c>
      <c r="BM6" s="9"/>
      <c r="BP6" s="8" t="s">
        <v>5</v>
      </c>
      <c r="BQ6" s="8" t="s">
        <v>7</v>
      </c>
      <c r="BR6" s="8" t="s">
        <v>8</v>
      </c>
      <c r="BS6" s="8" t="s">
        <v>9</v>
      </c>
      <c r="BT6" s="8" t="s">
        <v>11</v>
      </c>
      <c r="BU6" s="8" t="s">
        <v>12</v>
      </c>
      <c r="BV6" s="8" t="s">
        <v>14</v>
      </c>
      <c r="BW6" s="8" t="s">
        <v>15</v>
      </c>
      <c r="BX6" s="8" t="s">
        <v>16</v>
      </c>
      <c r="BY6" s="8" t="s">
        <v>18</v>
      </c>
      <c r="BZ6" s="8" t="s">
        <v>19</v>
      </c>
      <c r="CA6" s="8" t="s">
        <v>20</v>
      </c>
      <c r="CB6" s="8" t="s">
        <v>846</v>
      </c>
    </row>
    <row r="7" spans="1:85" x14ac:dyDescent="0.25">
      <c r="A7" s="8">
        <v>5</v>
      </c>
      <c r="B7" s="8" t="s">
        <v>70</v>
      </c>
      <c r="C7" s="8" t="s">
        <v>71</v>
      </c>
      <c r="D7" s="8" t="s">
        <v>72</v>
      </c>
      <c r="E7" s="8" t="s">
        <v>58</v>
      </c>
      <c r="F7" s="7">
        <v>1064</v>
      </c>
      <c r="G7" s="8">
        <v>960</v>
      </c>
      <c r="H7" s="8">
        <v>955</v>
      </c>
      <c r="I7" s="8" t="s">
        <v>882</v>
      </c>
      <c r="J7" s="8" t="s">
        <v>883</v>
      </c>
      <c r="K7" s="8" t="s">
        <v>884</v>
      </c>
      <c r="L7" s="8">
        <v>34</v>
      </c>
      <c r="M7" s="8">
        <v>34</v>
      </c>
      <c r="N7" s="9">
        <v>33</v>
      </c>
      <c r="AH7" s="7"/>
      <c r="AI7" s="8" t="s">
        <v>65</v>
      </c>
      <c r="AN7" s="8" t="s">
        <v>66</v>
      </c>
      <c r="AU7" s="9"/>
      <c r="AV7" s="7"/>
      <c r="BH7" s="8" t="s">
        <v>49</v>
      </c>
      <c r="BM7" s="9"/>
    </row>
    <row r="8" spans="1:85" x14ac:dyDescent="0.25">
      <c r="A8" s="8">
        <v>9</v>
      </c>
      <c r="B8" s="8" t="s">
        <v>85</v>
      </c>
      <c r="C8" s="8" t="s">
        <v>86</v>
      </c>
      <c r="D8" s="8" t="s">
        <v>87</v>
      </c>
      <c r="E8" s="8" t="s">
        <v>58</v>
      </c>
      <c r="F8" s="7">
        <v>1018</v>
      </c>
      <c r="G8" s="8">
        <v>881</v>
      </c>
      <c r="H8" s="8">
        <v>843</v>
      </c>
      <c r="I8" s="8" t="s">
        <v>893</v>
      </c>
      <c r="J8" s="8" t="s">
        <v>894</v>
      </c>
      <c r="K8" s="8" t="s">
        <v>884</v>
      </c>
      <c r="L8" s="8">
        <v>18</v>
      </c>
      <c r="M8" s="8">
        <v>16</v>
      </c>
      <c r="N8" s="9">
        <v>14</v>
      </c>
      <c r="AH8" s="7"/>
      <c r="AI8" s="8" t="s">
        <v>65</v>
      </c>
      <c r="AN8" s="8" t="s">
        <v>66</v>
      </c>
      <c r="AU8" s="9"/>
      <c r="AV8" s="7"/>
      <c r="BH8" s="8" t="s">
        <v>49</v>
      </c>
      <c r="BM8" s="9"/>
      <c r="BO8" s="8" t="s">
        <v>1455</v>
      </c>
    </row>
    <row r="9" spans="1:85" x14ac:dyDescent="0.25">
      <c r="A9" s="8">
        <v>14</v>
      </c>
      <c r="B9" s="8" t="s">
        <v>102</v>
      </c>
      <c r="C9" s="8" t="s">
        <v>103</v>
      </c>
      <c r="D9" s="8" t="s">
        <v>69</v>
      </c>
      <c r="E9" s="8" t="s">
        <v>58</v>
      </c>
      <c r="F9" s="7">
        <v>849</v>
      </c>
      <c r="G9" s="8">
        <v>689</v>
      </c>
      <c r="H9" s="8">
        <v>632</v>
      </c>
      <c r="I9" s="8" t="s">
        <v>905</v>
      </c>
      <c r="J9" s="8" t="s">
        <v>906</v>
      </c>
      <c r="K9" s="8" t="s">
        <v>907</v>
      </c>
      <c r="L9" s="8">
        <v>20</v>
      </c>
      <c r="M9" s="8">
        <v>18</v>
      </c>
      <c r="N9" s="9">
        <v>18</v>
      </c>
      <c r="AH9" s="7"/>
      <c r="AU9" s="9"/>
      <c r="AV9" s="7"/>
      <c r="BH9" s="8" t="s">
        <v>49</v>
      </c>
      <c r="BM9" s="9"/>
      <c r="BP9" s="8" t="s">
        <v>23</v>
      </c>
      <c r="BQ9" s="8" t="s">
        <v>24</v>
      </c>
      <c r="BR9" s="8" t="s">
        <v>25</v>
      </c>
      <c r="BS9" s="8" t="s">
        <v>26</v>
      </c>
      <c r="BT9" s="8" t="s">
        <v>27</v>
      </c>
      <c r="BU9" s="8" t="s">
        <v>28</v>
      </c>
      <c r="BV9" s="8" t="s">
        <v>29</v>
      </c>
      <c r="BW9" s="8" t="s">
        <v>30</v>
      </c>
      <c r="BX9" s="8" t="s">
        <v>31</v>
      </c>
      <c r="BY9" s="8" t="s">
        <v>32</v>
      </c>
      <c r="BZ9" s="8" t="s">
        <v>33</v>
      </c>
      <c r="CA9" s="8" t="s">
        <v>34</v>
      </c>
      <c r="CB9" s="8" t="s">
        <v>35</v>
      </c>
      <c r="CC9" s="8" t="s">
        <v>36</v>
      </c>
      <c r="CD9" s="8" t="s">
        <v>2008</v>
      </c>
    </row>
    <row r="10" spans="1:85" x14ac:dyDescent="0.25">
      <c r="A10" s="8">
        <v>7</v>
      </c>
      <c r="B10" s="8" t="s">
        <v>79</v>
      </c>
      <c r="C10" s="8" t="s">
        <v>80</v>
      </c>
      <c r="D10" s="8" t="s">
        <v>81</v>
      </c>
      <c r="E10" s="8" t="s">
        <v>58</v>
      </c>
      <c r="F10" s="7">
        <v>582</v>
      </c>
      <c r="G10" s="8">
        <v>501</v>
      </c>
      <c r="H10" s="8">
        <v>486</v>
      </c>
      <c r="I10" s="8" t="s">
        <v>888</v>
      </c>
      <c r="J10" s="8" t="s">
        <v>889</v>
      </c>
      <c r="K10" s="8" t="s">
        <v>889</v>
      </c>
      <c r="L10" s="8">
        <v>31</v>
      </c>
      <c r="M10" s="8">
        <v>28</v>
      </c>
      <c r="N10" s="9">
        <v>28</v>
      </c>
      <c r="AH10" s="7"/>
      <c r="AI10" s="8" t="s">
        <v>65</v>
      </c>
      <c r="AN10" s="8" t="s">
        <v>66</v>
      </c>
      <c r="AU10" s="9"/>
      <c r="AV10" s="7"/>
      <c r="BH10" s="8" t="s">
        <v>49</v>
      </c>
      <c r="BM10" s="9"/>
      <c r="BP10" s="8">
        <f>COUNTIF(AH3:AH211,"*")/209*100</f>
        <v>2.8708133971291865</v>
      </c>
      <c r="BQ10" s="8">
        <f>COUNTIF(AI3:AI211,"*")/209*100</f>
        <v>64.114832535885171</v>
      </c>
      <c r="BR10" s="8">
        <f>COUNTIF(AJ3:AJ211,"*")/209*100</f>
        <v>2.8708133971291865</v>
      </c>
      <c r="BS10" s="8">
        <f>COUNTIF(AK3:AK211,"*")/209*100</f>
        <v>1.9138755980861244</v>
      </c>
      <c r="BT10" s="8">
        <f>COUNTIF(AL3:AL211,"*")/209*100</f>
        <v>0.4784688995215311</v>
      </c>
      <c r="BU10" s="8">
        <f>COUNTIF(AM3:AM211,"*")/209*100</f>
        <v>2.8708133971291865</v>
      </c>
      <c r="BV10" s="8">
        <f>COUNTIF(AN3:AN211,"*")/209*100</f>
        <v>47.846889952153113</v>
      </c>
      <c r="BW10" s="8">
        <f>COUNTIF(AO3:AO211,"*")/209*100</f>
        <v>11.483253588516746</v>
      </c>
      <c r="BX10" s="8">
        <f>COUNTIF(AP3:AP211,"*")/209*100</f>
        <v>5.741626794258373</v>
      </c>
      <c r="BY10" s="8">
        <f>COUNTIF(AQ3:AQ211,"*")/209*100</f>
        <v>10.526315789473683</v>
      </c>
      <c r="BZ10" s="8">
        <f>COUNTIF(AR3:AR211,"*")/209*100</f>
        <v>4.3062200956937797</v>
      </c>
      <c r="CA10" s="8">
        <f>COUNTIF(AS3:AS211,"*")/209*100</f>
        <v>14.354066985645932</v>
      </c>
      <c r="CB10" s="8">
        <f>COUNTIF(AT3:AT211,"*")/209*100</f>
        <v>5.741626794258373</v>
      </c>
      <c r="CC10" s="8">
        <f>COUNTIF(AU3:AU211,"*")/209*100</f>
        <v>14.354066985645932</v>
      </c>
      <c r="CD10" s="8">
        <v>22.96651</v>
      </c>
    </row>
    <row r="11" spans="1:85" x14ac:dyDescent="0.25">
      <c r="A11" s="8">
        <v>8</v>
      </c>
      <c r="B11" s="8" t="s">
        <v>82</v>
      </c>
      <c r="C11" s="8" t="s">
        <v>83</v>
      </c>
      <c r="D11" s="8" t="s">
        <v>84</v>
      </c>
      <c r="E11" s="8" t="s">
        <v>58</v>
      </c>
      <c r="F11" s="7">
        <v>477</v>
      </c>
      <c r="G11" s="8">
        <v>428</v>
      </c>
      <c r="H11" s="8">
        <v>410</v>
      </c>
      <c r="I11" s="8" t="s">
        <v>890</v>
      </c>
      <c r="J11" s="8" t="s">
        <v>891</v>
      </c>
      <c r="K11" s="8" t="s">
        <v>892</v>
      </c>
      <c r="L11" s="8">
        <v>52</v>
      </c>
      <c r="M11" s="8">
        <v>52</v>
      </c>
      <c r="N11" s="9">
        <v>52</v>
      </c>
      <c r="R11" s="8" t="s">
        <v>76</v>
      </c>
      <c r="Y11" s="8" t="s">
        <v>76</v>
      </c>
      <c r="AH11" s="7"/>
      <c r="AI11" s="8" t="s">
        <v>24</v>
      </c>
      <c r="AU11" s="9"/>
      <c r="AV11" s="7"/>
      <c r="AX11" s="8" t="s">
        <v>77</v>
      </c>
      <c r="AY11" s="8" t="s">
        <v>78</v>
      </c>
      <c r="BM11" s="9"/>
      <c r="BO11" s="8" t="s">
        <v>1456</v>
      </c>
    </row>
    <row r="12" spans="1:85" x14ac:dyDescent="0.25">
      <c r="A12" s="8">
        <v>6</v>
      </c>
      <c r="B12" s="8" t="s">
        <v>73</v>
      </c>
      <c r="C12" s="8" t="s">
        <v>74</v>
      </c>
      <c r="D12" s="8" t="s">
        <v>75</v>
      </c>
      <c r="E12" s="8" t="s">
        <v>58</v>
      </c>
      <c r="F12" s="7">
        <v>420</v>
      </c>
      <c r="G12" s="8">
        <v>383</v>
      </c>
      <c r="H12" s="8">
        <v>367</v>
      </c>
      <c r="I12" s="8" t="s">
        <v>885</v>
      </c>
      <c r="J12" s="8" t="s">
        <v>886</v>
      </c>
      <c r="K12" s="8" t="s">
        <v>887</v>
      </c>
      <c r="L12" s="8">
        <v>60</v>
      </c>
      <c r="M12" s="8">
        <v>61</v>
      </c>
      <c r="N12" s="9">
        <v>59</v>
      </c>
      <c r="R12" s="8" t="s">
        <v>76</v>
      </c>
      <c r="Y12" s="8" t="s">
        <v>76</v>
      </c>
      <c r="AH12" s="7"/>
      <c r="AI12" s="8" t="s">
        <v>24</v>
      </c>
      <c r="AU12" s="9"/>
      <c r="AV12" s="7"/>
      <c r="AX12" s="8" t="s">
        <v>77</v>
      </c>
      <c r="AY12" s="8" t="s">
        <v>78</v>
      </c>
      <c r="BM12" s="9"/>
      <c r="BP12" s="8" t="s">
        <v>37</v>
      </c>
      <c r="BQ12" s="8" t="s">
        <v>39</v>
      </c>
      <c r="BR12" s="8" t="s">
        <v>40</v>
      </c>
      <c r="BS12" s="8" t="s">
        <v>44</v>
      </c>
      <c r="BT12" s="8" t="s">
        <v>45</v>
      </c>
      <c r="BU12" s="8" t="s">
        <v>49</v>
      </c>
      <c r="BV12" s="8" t="s">
        <v>51</v>
      </c>
      <c r="BW12" s="8" t="s">
        <v>53</v>
      </c>
      <c r="BX12" s="8" t="s">
        <v>54</v>
      </c>
      <c r="BY12" s="8" t="s">
        <v>2008</v>
      </c>
    </row>
    <row r="13" spans="1:85" x14ac:dyDescent="0.25">
      <c r="A13" s="8">
        <v>10</v>
      </c>
      <c r="B13" s="8" t="s">
        <v>88</v>
      </c>
      <c r="C13" s="8" t="s">
        <v>89</v>
      </c>
      <c r="D13" s="8" t="s">
        <v>90</v>
      </c>
      <c r="E13" s="8" t="s">
        <v>58</v>
      </c>
      <c r="F13" s="7">
        <v>323</v>
      </c>
      <c r="G13" s="8">
        <v>299</v>
      </c>
      <c r="H13" s="8">
        <v>302</v>
      </c>
      <c r="I13" s="8" t="s">
        <v>895</v>
      </c>
      <c r="J13" s="8" t="s">
        <v>896</v>
      </c>
      <c r="K13" s="8" t="s">
        <v>878</v>
      </c>
      <c r="L13" s="8">
        <v>17</v>
      </c>
      <c r="M13" s="8">
        <v>16</v>
      </c>
      <c r="N13" s="9">
        <v>16</v>
      </c>
      <c r="AH13" s="7"/>
      <c r="AU13" s="9"/>
      <c r="AV13" s="7"/>
      <c r="BD13" s="8" t="s">
        <v>91</v>
      </c>
      <c r="BM13" s="9"/>
      <c r="BP13" s="8">
        <f>COUNTIF(AV3:AV211,"*")/209*100</f>
        <v>1.4354066985645932</v>
      </c>
      <c r="BQ13" s="8">
        <f>COUNTIF(AX3:AX211,"*")/209*100</f>
        <v>53.588516746411486</v>
      </c>
      <c r="BR13" s="8">
        <f>COUNTIF(AY3:AY211,"*")/209*100</f>
        <v>50.239234449760758</v>
      </c>
      <c r="BS13" s="8">
        <f>COUNTIF(BC3:BC211,"*")/209*100</f>
        <v>0.4784688995215311</v>
      </c>
      <c r="BT13" s="8">
        <f>COUNTIF(BD3:BD211,"*")/209*100</f>
        <v>3.3492822966507179</v>
      </c>
      <c r="BU13" s="8">
        <f>COUNTIF(BH3:BH211,"*")/209*100</f>
        <v>6.2200956937799043</v>
      </c>
      <c r="BV13" s="8">
        <f>COUNTIF(BJ3:BJ211,"*")/209*100</f>
        <v>14.832535885167463</v>
      </c>
      <c r="BW13" s="8">
        <f>COUNTIF(BL3:BL211,"*")/209*100</f>
        <v>4.3062200956937797</v>
      </c>
      <c r="BX13" s="8">
        <f>COUNTIF(BM3:BM211,"*")/209*100</f>
        <v>2.3923444976076556</v>
      </c>
      <c r="BY13" s="8">
        <v>9.5693779904306222</v>
      </c>
    </row>
    <row r="14" spans="1:85" x14ac:dyDescent="0.25">
      <c r="A14" s="8">
        <v>11</v>
      </c>
      <c r="B14" s="8" t="s">
        <v>92</v>
      </c>
      <c r="C14" s="8" t="s">
        <v>93</v>
      </c>
      <c r="D14" s="8" t="s">
        <v>75</v>
      </c>
      <c r="E14" s="8" t="s">
        <v>58</v>
      </c>
      <c r="F14" s="7">
        <v>293</v>
      </c>
      <c r="G14" s="8">
        <v>293</v>
      </c>
      <c r="H14" s="8">
        <v>293</v>
      </c>
      <c r="I14" s="8" t="s">
        <v>897</v>
      </c>
      <c r="J14" s="8" t="s">
        <v>898</v>
      </c>
      <c r="K14" s="8" t="s">
        <v>899</v>
      </c>
      <c r="L14" s="8">
        <v>53</v>
      </c>
      <c r="M14" s="8">
        <v>51</v>
      </c>
      <c r="N14" s="9">
        <v>55</v>
      </c>
      <c r="R14" s="8" t="s">
        <v>76</v>
      </c>
      <c r="Y14" s="8" t="s">
        <v>76</v>
      </c>
      <c r="AH14" s="7"/>
      <c r="AI14" s="8" t="s">
        <v>24</v>
      </c>
      <c r="AU14" s="9"/>
      <c r="AV14" s="7"/>
      <c r="AX14" s="8" t="s">
        <v>77</v>
      </c>
      <c r="AY14" s="8" t="s">
        <v>78</v>
      </c>
      <c r="BM14" s="9"/>
    </row>
    <row r="15" spans="1:85" x14ac:dyDescent="0.25">
      <c r="A15" s="8">
        <v>12</v>
      </c>
      <c r="B15" s="8" t="s">
        <v>94</v>
      </c>
      <c r="C15" s="8" t="s">
        <v>95</v>
      </c>
      <c r="D15" s="8" t="s">
        <v>96</v>
      </c>
      <c r="E15" s="8" t="s">
        <v>58</v>
      </c>
      <c r="F15" s="7">
        <v>256</v>
      </c>
      <c r="G15" s="8">
        <v>223</v>
      </c>
      <c r="H15" s="8">
        <v>245</v>
      </c>
      <c r="I15" s="8" t="s">
        <v>900</v>
      </c>
      <c r="J15" s="8" t="s">
        <v>901</v>
      </c>
      <c r="K15" s="8" t="s">
        <v>902</v>
      </c>
      <c r="L15" s="8">
        <v>31</v>
      </c>
      <c r="M15" s="8">
        <v>29</v>
      </c>
      <c r="N15" s="9">
        <v>34</v>
      </c>
      <c r="T15" s="8" t="s">
        <v>97</v>
      </c>
      <c r="W15" s="8" t="s">
        <v>97</v>
      </c>
      <c r="AH15" s="7"/>
      <c r="AO15" s="8" t="s">
        <v>30</v>
      </c>
      <c r="AU15" s="9"/>
      <c r="AV15" s="7"/>
      <c r="BH15" s="8" t="s">
        <v>49</v>
      </c>
      <c r="BM15" s="9"/>
    </row>
    <row r="16" spans="1:85" x14ac:dyDescent="0.25">
      <c r="A16" s="8">
        <v>13</v>
      </c>
      <c r="B16" s="8" t="s">
        <v>98</v>
      </c>
      <c r="C16" s="8" t="s">
        <v>99</v>
      </c>
      <c r="D16" s="8" t="s">
        <v>100</v>
      </c>
      <c r="E16" s="8" t="s">
        <v>58</v>
      </c>
      <c r="F16" s="7">
        <v>212</v>
      </c>
      <c r="G16" s="8">
        <v>217</v>
      </c>
      <c r="H16" s="8">
        <v>177</v>
      </c>
      <c r="I16" s="8" t="s">
        <v>903</v>
      </c>
      <c r="J16" s="8" t="s">
        <v>903</v>
      </c>
      <c r="K16" s="8" t="s">
        <v>904</v>
      </c>
      <c r="L16" s="8">
        <v>13</v>
      </c>
      <c r="M16" s="8">
        <v>12</v>
      </c>
      <c r="N16" s="9">
        <v>13</v>
      </c>
      <c r="AH16" s="7"/>
      <c r="AU16" s="9"/>
      <c r="AV16" s="7"/>
      <c r="AX16" s="8" t="s">
        <v>101</v>
      </c>
      <c r="BM16" s="9"/>
    </row>
    <row r="17" spans="1:65" x14ac:dyDescent="0.25">
      <c r="A17" s="8">
        <v>15</v>
      </c>
      <c r="B17" s="8" t="s">
        <v>104</v>
      </c>
      <c r="C17" s="8" t="s">
        <v>105</v>
      </c>
      <c r="D17" s="8" t="s">
        <v>106</v>
      </c>
      <c r="E17" s="8" t="s">
        <v>58</v>
      </c>
      <c r="F17" s="7">
        <v>147</v>
      </c>
      <c r="G17" s="8">
        <v>148</v>
      </c>
      <c r="H17" s="8">
        <v>146</v>
      </c>
      <c r="I17" s="8" t="s">
        <v>908</v>
      </c>
      <c r="J17" s="8" t="s">
        <v>909</v>
      </c>
      <c r="K17" s="8" t="s">
        <v>909</v>
      </c>
      <c r="L17" s="8">
        <v>13</v>
      </c>
      <c r="M17" s="8">
        <v>12</v>
      </c>
      <c r="N17" s="9">
        <v>11</v>
      </c>
      <c r="AH17" s="7"/>
      <c r="AU17" s="9"/>
      <c r="AV17" s="7"/>
      <c r="BH17" s="8" t="s">
        <v>49</v>
      </c>
      <c r="BM17" s="9"/>
    </row>
    <row r="18" spans="1:65" x14ac:dyDescent="0.25">
      <c r="A18" s="8">
        <v>19</v>
      </c>
      <c r="B18" s="8" t="s">
        <v>119</v>
      </c>
      <c r="C18" s="8" t="s">
        <v>120</v>
      </c>
      <c r="D18" s="8" t="s">
        <v>121</v>
      </c>
      <c r="E18" s="8" t="s">
        <v>58</v>
      </c>
      <c r="F18" s="7">
        <v>133</v>
      </c>
      <c r="G18" s="8">
        <v>101</v>
      </c>
      <c r="H18" s="8">
        <v>93</v>
      </c>
      <c r="I18" s="8" t="s">
        <v>916</v>
      </c>
      <c r="J18" s="8" t="s">
        <v>917</v>
      </c>
      <c r="K18" s="8" t="s">
        <v>918</v>
      </c>
      <c r="L18" s="8">
        <v>14</v>
      </c>
      <c r="M18" s="8">
        <v>14</v>
      </c>
      <c r="N18" s="9">
        <v>13</v>
      </c>
      <c r="R18" s="8" t="s">
        <v>117</v>
      </c>
      <c r="Y18" s="8" t="s">
        <v>117</v>
      </c>
      <c r="AH18" s="7"/>
      <c r="AU18" s="9"/>
      <c r="AV18" s="7"/>
      <c r="AY18" s="8" t="s">
        <v>122</v>
      </c>
      <c r="BH18" s="8" t="s">
        <v>49</v>
      </c>
      <c r="BM18" s="9"/>
    </row>
    <row r="19" spans="1:65" x14ac:dyDescent="0.25">
      <c r="A19" s="8">
        <v>27</v>
      </c>
      <c r="B19" s="8" t="s">
        <v>158</v>
      </c>
      <c r="C19" s="8" t="s">
        <v>159</v>
      </c>
      <c r="D19" s="8" t="s">
        <v>160</v>
      </c>
      <c r="E19" s="8" t="s">
        <v>58</v>
      </c>
      <c r="F19" s="7">
        <v>123</v>
      </c>
      <c r="G19" s="8">
        <v>112</v>
      </c>
      <c r="H19" s="8">
        <v>103</v>
      </c>
      <c r="I19" s="8" t="s">
        <v>935</v>
      </c>
      <c r="J19" s="8" t="s">
        <v>935</v>
      </c>
      <c r="K19" s="8" t="s">
        <v>936</v>
      </c>
      <c r="L19" s="8">
        <v>6</v>
      </c>
      <c r="M19" s="8">
        <v>6</v>
      </c>
      <c r="N19" s="9">
        <v>6</v>
      </c>
      <c r="R19" s="8" t="s">
        <v>117</v>
      </c>
      <c r="Y19" s="8" t="s">
        <v>117</v>
      </c>
      <c r="AH19" s="7"/>
      <c r="AU19" s="9"/>
      <c r="AV19" s="7"/>
      <c r="AY19" s="8" t="s">
        <v>122</v>
      </c>
      <c r="BH19" s="8" t="s">
        <v>49</v>
      </c>
      <c r="BM19" s="9"/>
    </row>
    <row r="20" spans="1:65" x14ac:dyDescent="0.25">
      <c r="A20" s="8">
        <v>16</v>
      </c>
      <c r="B20" s="8" t="s">
        <v>107</v>
      </c>
      <c r="C20" s="8" t="s">
        <v>108</v>
      </c>
      <c r="D20" s="8" t="s">
        <v>109</v>
      </c>
      <c r="E20" s="8" t="s">
        <v>58</v>
      </c>
      <c r="F20" s="7">
        <v>120</v>
      </c>
      <c r="G20" s="8">
        <v>121</v>
      </c>
      <c r="H20" s="8">
        <v>116</v>
      </c>
      <c r="I20" s="8" t="s">
        <v>910</v>
      </c>
      <c r="J20" s="8" t="s">
        <v>911</v>
      </c>
      <c r="K20" s="8" t="s">
        <v>912</v>
      </c>
      <c r="L20" s="8">
        <v>31</v>
      </c>
      <c r="M20" s="8">
        <v>29</v>
      </c>
      <c r="N20" s="9">
        <v>30</v>
      </c>
      <c r="AH20" s="7"/>
      <c r="AU20" s="9"/>
      <c r="AV20" s="7"/>
      <c r="BM20" s="9"/>
    </row>
    <row r="21" spans="1:65" x14ac:dyDescent="0.25">
      <c r="A21" s="8">
        <v>18</v>
      </c>
      <c r="B21" s="8" t="s">
        <v>114</v>
      </c>
      <c r="C21" s="8" t="s">
        <v>115</v>
      </c>
      <c r="D21" s="8" t="s">
        <v>116</v>
      </c>
      <c r="E21" s="8" t="s">
        <v>58</v>
      </c>
      <c r="F21" s="7">
        <v>112</v>
      </c>
      <c r="G21" s="8">
        <v>94</v>
      </c>
      <c r="H21" s="8">
        <v>70</v>
      </c>
      <c r="I21" s="8" t="s">
        <v>915</v>
      </c>
      <c r="J21" s="8" t="s">
        <v>915</v>
      </c>
      <c r="K21" s="8" t="s">
        <v>915</v>
      </c>
      <c r="L21" s="8">
        <v>10</v>
      </c>
      <c r="M21" s="8">
        <v>9</v>
      </c>
      <c r="N21" s="9">
        <v>10</v>
      </c>
      <c r="R21" s="8" t="s">
        <v>117</v>
      </c>
      <c r="Y21" s="8" t="s">
        <v>117</v>
      </c>
      <c r="AH21" s="7"/>
      <c r="AI21" s="8" t="s">
        <v>66</v>
      </c>
      <c r="AN21" s="8" t="s">
        <v>66</v>
      </c>
      <c r="AU21" s="9"/>
      <c r="AV21" s="7"/>
      <c r="AY21" s="8" t="s">
        <v>118</v>
      </c>
      <c r="BM21" s="9"/>
    </row>
    <row r="22" spans="1:65" x14ac:dyDescent="0.25">
      <c r="A22" s="8">
        <v>17</v>
      </c>
      <c r="B22" s="8" t="s">
        <v>110</v>
      </c>
      <c r="C22" s="8" t="s">
        <v>111</v>
      </c>
      <c r="D22" s="8" t="s">
        <v>61</v>
      </c>
      <c r="E22" s="8" t="s">
        <v>58</v>
      </c>
      <c r="F22" s="7">
        <v>109</v>
      </c>
      <c r="G22" s="8">
        <v>87</v>
      </c>
      <c r="H22" s="8">
        <v>104</v>
      </c>
      <c r="I22" s="8" t="s">
        <v>876</v>
      </c>
      <c r="J22" s="8" t="s">
        <v>913</v>
      </c>
      <c r="K22" s="8" t="s">
        <v>914</v>
      </c>
      <c r="L22" s="8">
        <v>23</v>
      </c>
      <c r="M22" s="8">
        <v>21</v>
      </c>
      <c r="N22" s="9">
        <v>23</v>
      </c>
      <c r="Y22" s="8" t="s">
        <v>112</v>
      </c>
      <c r="AH22" s="7"/>
      <c r="AU22" s="9"/>
      <c r="AV22" s="7"/>
      <c r="AY22" s="8" t="s">
        <v>113</v>
      </c>
      <c r="BM22" s="9"/>
    </row>
    <row r="23" spans="1:65" x14ac:dyDescent="0.25">
      <c r="A23" s="8">
        <v>23</v>
      </c>
      <c r="B23" s="8" t="s">
        <v>136</v>
      </c>
      <c r="C23" s="8" t="s">
        <v>137</v>
      </c>
      <c r="D23" s="8" t="s">
        <v>133</v>
      </c>
      <c r="E23" s="8" t="s">
        <v>58</v>
      </c>
      <c r="F23" s="7">
        <v>70</v>
      </c>
      <c r="G23" s="8">
        <v>63</v>
      </c>
      <c r="H23" s="8">
        <v>70</v>
      </c>
      <c r="I23" s="8" t="s">
        <v>926</v>
      </c>
      <c r="J23" s="8" t="s">
        <v>926</v>
      </c>
      <c r="K23" s="8" t="s">
        <v>926</v>
      </c>
      <c r="L23" s="8">
        <v>10</v>
      </c>
      <c r="M23" s="8">
        <v>10</v>
      </c>
      <c r="N23" s="9">
        <v>10</v>
      </c>
      <c r="AH23" s="7"/>
      <c r="AU23" s="9"/>
      <c r="AV23" s="7"/>
      <c r="BD23" s="8" t="s">
        <v>91</v>
      </c>
      <c r="BM23" s="9"/>
    </row>
    <row r="24" spans="1:65" x14ac:dyDescent="0.25">
      <c r="A24" s="8">
        <v>21</v>
      </c>
      <c r="B24" s="8" t="s">
        <v>126</v>
      </c>
      <c r="C24" s="8" t="s">
        <v>127</v>
      </c>
      <c r="D24" s="8" t="s">
        <v>128</v>
      </c>
      <c r="E24" s="8" t="s">
        <v>58</v>
      </c>
      <c r="F24" s="7">
        <v>67</v>
      </c>
      <c r="G24" s="8">
        <v>47</v>
      </c>
      <c r="H24" s="8">
        <v>51</v>
      </c>
      <c r="I24" s="8" t="s">
        <v>920</v>
      </c>
      <c r="J24" s="8" t="s">
        <v>921</v>
      </c>
      <c r="K24" s="8" t="s">
        <v>922</v>
      </c>
      <c r="L24" s="8">
        <v>25</v>
      </c>
      <c r="M24" s="8">
        <v>21</v>
      </c>
      <c r="N24" s="9">
        <v>19</v>
      </c>
      <c r="AE24" s="8" t="s">
        <v>129</v>
      </c>
      <c r="AH24" s="7"/>
      <c r="AU24" s="9"/>
      <c r="AV24" s="7"/>
      <c r="AX24" s="8" t="s">
        <v>130</v>
      </c>
      <c r="BM24" s="9"/>
    </row>
    <row r="25" spans="1:65" x14ac:dyDescent="0.25">
      <c r="A25" s="8">
        <v>20</v>
      </c>
      <c r="B25" s="8" t="s">
        <v>123</v>
      </c>
      <c r="C25" s="8" t="s">
        <v>124</v>
      </c>
      <c r="D25" s="8" t="s">
        <v>125</v>
      </c>
      <c r="E25" s="8" t="s">
        <v>58</v>
      </c>
      <c r="F25" s="7">
        <v>66</v>
      </c>
      <c r="G25" s="8">
        <v>70</v>
      </c>
      <c r="H25" s="8">
        <v>64</v>
      </c>
      <c r="I25" s="8" t="s">
        <v>919</v>
      </c>
      <c r="J25" s="8" t="s">
        <v>919</v>
      </c>
      <c r="K25" s="8" t="s">
        <v>919</v>
      </c>
      <c r="L25" s="8">
        <v>3</v>
      </c>
      <c r="M25" s="8">
        <v>3</v>
      </c>
      <c r="N25" s="9">
        <v>3</v>
      </c>
      <c r="AH25" s="7"/>
      <c r="AM25" s="8" t="s">
        <v>28</v>
      </c>
      <c r="AU25" s="9"/>
      <c r="AV25" s="7"/>
      <c r="BD25" s="8" t="s">
        <v>91</v>
      </c>
      <c r="BM25" s="9"/>
    </row>
    <row r="26" spans="1:65" x14ac:dyDescent="0.25">
      <c r="A26" s="8">
        <v>25</v>
      </c>
      <c r="B26" s="8" t="s">
        <v>146</v>
      </c>
      <c r="C26" s="8" t="s">
        <v>147</v>
      </c>
      <c r="D26" s="8" t="s">
        <v>148</v>
      </c>
      <c r="E26" s="8" t="s">
        <v>58</v>
      </c>
      <c r="F26" s="7">
        <v>61</v>
      </c>
      <c r="G26" s="8">
        <v>55</v>
      </c>
      <c r="H26" s="8">
        <v>52</v>
      </c>
      <c r="I26" s="8" t="s">
        <v>930</v>
      </c>
      <c r="J26" s="8" t="s">
        <v>931</v>
      </c>
      <c r="K26" s="8" t="s">
        <v>932</v>
      </c>
      <c r="L26" s="8">
        <v>20</v>
      </c>
      <c r="M26" s="8">
        <v>17</v>
      </c>
      <c r="N26" s="9">
        <v>19</v>
      </c>
      <c r="R26" s="8" t="s">
        <v>149</v>
      </c>
      <c r="Y26" s="8" t="s">
        <v>149</v>
      </c>
      <c r="AH26" s="7"/>
      <c r="AN26" s="8" t="s">
        <v>32</v>
      </c>
      <c r="AQ26" s="8" t="s">
        <v>32</v>
      </c>
      <c r="AU26" s="9"/>
      <c r="AV26" s="7"/>
      <c r="AX26" s="8" t="s">
        <v>150</v>
      </c>
      <c r="AY26" s="8" t="s">
        <v>151</v>
      </c>
      <c r="BM26" s="9"/>
    </row>
    <row r="27" spans="1:65" x14ac:dyDescent="0.25">
      <c r="A27" s="8">
        <v>22</v>
      </c>
      <c r="B27" s="8" t="s">
        <v>131</v>
      </c>
      <c r="C27" s="8" t="s">
        <v>132</v>
      </c>
      <c r="D27" s="8" t="s">
        <v>133</v>
      </c>
      <c r="E27" s="8" t="s">
        <v>58</v>
      </c>
      <c r="F27" s="7">
        <v>57</v>
      </c>
      <c r="G27" s="8">
        <v>65</v>
      </c>
      <c r="H27" s="8">
        <v>72</v>
      </c>
      <c r="I27" s="8" t="s">
        <v>923</v>
      </c>
      <c r="J27" s="8" t="s">
        <v>924</v>
      </c>
      <c r="K27" s="8" t="s">
        <v>925</v>
      </c>
      <c r="L27" s="8">
        <v>8</v>
      </c>
      <c r="M27" s="8">
        <v>8</v>
      </c>
      <c r="N27" s="9">
        <v>9</v>
      </c>
      <c r="AH27" s="7"/>
      <c r="AI27" s="8" t="s">
        <v>134</v>
      </c>
      <c r="AN27" s="8" t="s">
        <v>134</v>
      </c>
      <c r="AO27" s="8" t="s">
        <v>135</v>
      </c>
      <c r="AU27" s="9"/>
      <c r="AV27" s="7"/>
      <c r="BM27" s="9"/>
    </row>
    <row r="28" spans="1:65" x14ac:dyDescent="0.25">
      <c r="A28" s="8">
        <v>52</v>
      </c>
      <c r="B28" s="8" t="s">
        <v>280</v>
      </c>
      <c r="C28" s="8" t="s">
        <v>281</v>
      </c>
      <c r="D28" s="8" t="s">
        <v>220</v>
      </c>
      <c r="E28" s="8" t="s">
        <v>58</v>
      </c>
      <c r="F28" s="7">
        <v>54</v>
      </c>
      <c r="G28" s="8">
        <v>17</v>
      </c>
      <c r="H28" s="8">
        <v>0</v>
      </c>
      <c r="I28" s="8" t="s">
        <v>987</v>
      </c>
      <c r="J28" s="8" t="s">
        <v>988</v>
      </c>
      <c r="K28" s="8" t="s">
        <v>989</v>
      </c>
      <c r="L28" s="8">
        <v>2</v>
      </c>
      <c r="M28" s="8">
        <v>2</v>
      </c>
      <c r="N28" s="9">
        <v>0</v>
      </c>
      <c r="AH28" s="7"/>
      <c r="AU28" s="9"/>
      <c r="AV28" s="7"/>
      <c r="BD28" s="8" t="s">
        <v>91</v>
      </c>
      <c r="BM28" s="9"/>
    </row>
    <row r="29" spans="1:65" x14ac:dyDescent="0.25">
      <c r="A29" s="8">
        <v>28</v>
      </c>
      <c r="B29" s="8" t="s">
        <v>161</v>
      </c>
      <c r="C29" s="8" t="s">
        <v>162</v>
      </c>
      <c r="D29" s="8" t="s">
        <v>163</v>
      </c>
      <c r="E29" s="8" t="s">
        <v>164</v>
      </c>
      <c r="F29" s="7">
        <v>49</v>
      </c>
      <c r="G29" s="8">
        <v>35</v>
      </c>
      <c r="H29" s="8">
        <v>39</v>
      </c>
      <c r="I29" s="8" t="s">
        <v>930</v>
      </c>
      <c r="J29" s="8" t="s">
        <v>937</v>
      </c>
      <c r="K29" s="8" t="s">
        <v>938</v>
      </c>
      <c r="L29" s="8">
        <v>9</v>
      </c>
      <c r="M29" s="8">
        <v>8</v>
      </c>
      <c r="N29" s="9">
        <v>8</v>
      </c>
      <c r="R29" s="8" t="s">
        <v>165</v>
      </c>
      <c r="Y29" s="8" t="s">
        <v>165</v>
      </c>
      <c r="AH29" s="7"/>
      <c r="AI29" s="8" t="s">
        <v>24</v>
      </c>
      <c r="AU29" s="9"/>
      <c r="AV29" s="7"/>
      <c r="AX29" s="8" t="s">
        <v>166</v>
      </c>
      <c r="AY29" s="8" t="s">
        <v>167</v>
      </c>
      <c r="BM29" s="9"/>
    </row>
    <row r="30" spans="1:65" x14ac:dyDescent="0.25">
      <c r="A30" s="8">
        <v>98</v>
      </c>
      <c r="B30" s="8" t="s">
        <v>457</v>
      </c>
      <c r="C30" s="8" t="s">
        <v>458</v>
      </c>
      <c r="D30" s="8" t="s">
        <v>152</v>
      </c>
      <c r="E30" s="8" t="s">
        <v>58</v>
      </c>
      <c r="F30" s="7">
        <v>47</v>
      </c>
      <c r="G30" s="8">
        <v>48</v>
      </c>
      <c r="H30" s="8">
        <v>51</v>
      </c>
      <c r="I30" s="8" t="s">
        <v>937</v>
      </c>
      <c r="J30" s="8" t="s">
        <v>1070</v>
      </c>
      <c r="K30" s="8" t="s">
        <v>1071</v>
      </c>
      <c r="L30" s="8">
        <v>2</v>
      </c>
      <c r="M30" s="8">
        <v>2</v>
      </c>
      <c r="N30" s="9">
        <v>2</v>
      </c>
      <c r="R30" s="8" t="s">
        <v>154</v>
      </c>
      <c r="Y30" s="8" t="s">
        <v>154</v>
      </c>
      <c r="AE30" s="8" t="s">
        <v>341</v>
      </c>
      <c r="AH30" s="7"/>
      <c r="AI30" s="8" t="s">
        <v>31</v>
      </c>
      <c r="AN30" s="8" t="s">
        <v>338</v>
      </c>
      <c r="AO30" s="8" t="s">
        <v>343</v>
      </c>
      <c r="AP30" s="8" t="s">
        <v>31</v>
      </c>
      <c r="AQ30" s="8" t="s">
        <v>338</v>
      </c>
      <c r="AR30" s="8" t="s">
        <v>344</v>
      </c>
      <c r="AS30" s="8" t="s">
        <v>338</v>
      </c>
      <c r="AT30" s="8" t="s">
        <v>343</v>
      </c>
      <c r="AU30" s="9"/>
      <c r="AV30" s="7"/>
      <c r="AX30" s="8" t="s">
        <v>155</v>
      </c>
      <c r="AY30" s="8" t="s">
        <v>156</v>
      </c>
      <c r="BL30" s="8" t="s">
        <v>157</v>
      </c>
      <c r="BM30" s="9"/>
    </row>
    <row r="31" spans="1:65" x14ac:dyDescent="0.25">
      <c r="A31" s="8">
        <v>32</v>
      </c>
      <c r="B31" s="8" t="s">
        <v>1462</v>
      </c>
      <c r="C31" s="8" t="s">
        <v>1463</v>
      </c>
      <c r="D31" s="8" t="s">
        <v>128</v>
      </c>
      <c r="E31" s="8" t="s">
        <v>58</v>
      </c>
      <c r="F31" s="7">
        <v>44</v>
      </c>
      <c r="G31" s="8">
        <v>36</v>
      </c>
      <c r="H31" s="8">
        <v>34</v>
      </c>
      <c r="I31" s="8" t="s">
        <v>947</v>
      </c>
      <c r="J31" s="8" t="s">
        <v>945</v>
      </c>
      <c r="K31" s="8" t="s">
        <v>948</v>
      </c>
      <c r="L31" s="8">
        <v>9</v>
      </c>
      <c r="M31" s="8">
        <v>9</v>
      </c>
      <c r="N31" s="9">
        <v>8</v>
      </c>
      <c r="AE31" s="8" t="s">
        <v>129</v>
      </c>
      <c r="AH31" s="7"/>
      <c r="AU31" s="9"/>
      <c r="AV31" s="7"/>
      <c r="AX31" s="8" t="s">
        <v>130</v>
      </c>
      <c r="BM31" s="9"/>
    </row>
    <row r="32" spans="1:65" x14ac:dyDescent="0.25">
      <c r="A32" s="8">
        <v>26</v>
      </c>
      <c r="B32" s="8" t="s">
        <v>1443</v>
      </c>
      <c r="C32" s="8" t="s">
        <v>1444</v>
      </c>
      <c r="D32" s="8" t="s">
        <v>152</v>
      </c>
      <c r="E32" s="8" t="s">
        <v>58</v>
      </c>
      <c r="F32" s="7">
        <v>44</v>
      </c>
      <c r="G32" s="8">
        <v>47</v>
      </c>
      <c r="H32" s="8">
        <v>52</v>
      </c>
      <c r="I32" s="8" t="s">
        <v>933</v>
      </c>
      <c r="J32" s="8" t="s">
        <v>934</v>
      </c>
      <c r="K32" s="8" t="s">
        <v>921</v>
      </c>
      <c r="L32" s="8">
        <v>12</v>
      </c>
      <c r="M32" s="8">
        <v>12</v>
      </c>
      <c r="N32" s="9">
        <v>12</v>
      </c>
      <c r="R32" s="8" t="s">
        <v>154</v>
      </c>
      <c r="Y32" s="8" t="s">
        <v>154</v>
      </c>
      <c r="AH32" s="7"/>
      <c r="AI32" s="8" t="s">
        <v>24</v>
      </c>
      <c r="AU32" s="9"/>
      <c r="AV32" s="7"/>
      <c r="AX32" s="8" t="s">
        <v>155</v>
      </c>
      <c r="AY32" s="8" t="s">
        <v>156</v>
      </c>
      <c r="BL32" s="8" t="s">
        <v>157</v>
      </c>
      <c r="BM32" s="9"/>
    </row>
    <row r="33" spans="1:65" x14ac:dyDescent="0.25">
      <c r="A33" s="8">
        <v>24</v>
      </c>
      <c r="B33" s="8" t="s">
        <v>138</v>
      </c>
      <c r="C33" s="8" t="s">
        <v>139</v>
      </c>
      <c r="D33" s="8" t="s">
        <v>140</v>
      </c>
      <c r="E33" s="8" t="s">
        <v>58</v>
      </c>
      <c r="F33" s="7">
        <v>43</v>
      </c>
      <c r="G33" s="8">
        <v>45</v>
      </c>
      <c r="H33" s="8">
        <v>43</v>
      </c>
      <c r="I33" s="8" t="s">
        <v>927</v>
      </c>
      <c r="J33" s="8" t="s">
        <v>928</v>
      </c>
      <c r="K33" s="8" t="s">
        <v>929</v>
      </c>
      <c r="L33" s="8">
        <v>13</v>
      </c>
      <c r="M33" s="8">
        <v>16</v>
      </c>
      <c r="N33" s="9">
        <v>15</v>
      </c>
      <c r="R33" s="8" t="s">
        <v>141</v>
      </c>
      <c r="Y33" s="8" t="s">
        <v>142</v>
      </c>
      <c r="AH33" s="7"/>
      <c r="AI33" s="8" t="s">
        <v>143</v>
      </c>
      <c r="AN33" s="8" t="s">
        <v>143</v>
      </c>
      <c r="AU33" s="9"/>
      <c r="AV33" s="7"/>
      <c r="AX33" s="8" t="s">
        <v>144</v>
      </c>
      <c r="AY33" s="8" t="s">
        <v>145</v>
      </c>
      <c r="BM33" s="9"/>
    </row>
    <row r="34" spans="1:65" x14ac:dyDescent="0.25">
      <c r="A34" s="8">
        <v>30</v>
      </c>
      <c r="B34" s="8" t="s">
        <v>173</v>
      </c>
      <c r="C34" s="8" t="s">
        <v>174</v>
      </c>
      <c r="D34" s="8" t="s">
        <v>175</v>
      </c>
      <c r="E34" s="8" t="s">
        <v>58</v>
      </c>
      <c r="F34" s="7">
        <v>41</v>
      </c>
      <c r="G34" s="8">
        <v>31</v>
      </c>
      <c r="H34" s="8">
        <v>30</v>
      </c>
      <c r="I34" s="8" t="s">
        <v>941</v>
      </c>
      <c r="J34" s="8" t="s">
        <v>942</v>
      </c>
      <c r="K34" s="8" t="s">
        <v>943</v>
      </c>
      <c r="L34" s="8">
        <v>13</v>
      </c>
      <c r="M34" s="8">
        <v>9</v>
      </c>
      <c r="N34" s="9">
        <v>12</v>
      </c>
      <c r="AH34" s="7"/>
      <c r="AU34" s="9"/>
      <c r="AV34" s="7"/>
      <c r="BM34" s="9"/>
    </row>
    <row r="35" spans="1:65" x14ac:dyDescent="0.25">
      <c r="A35" s="8">
        <v>29</v>
      </c>
      <c r="B35" s="8" t="s">
        <v>168</v>
      </c>
      <c r="C35" s="8" t="s">
        <v>169</v>
      </c>
      <c r="D35" s="8" t="s">
        <v>106</v>
      </c>
      <c r="E35" s="8" t="s">
        <v>58</v>
      </c>
      <c r="F35" s="7">
        <v>39</v>
      </c>
      <c r="G35" s="8">
        <v>41</v>
      </c>
      <c r="H35" s="8">
        <v>36</v>
      </c>
      <c r="I35" s="8" t="s">
        <v>939</v>
      </c>
      <c r="J35" s="8" t="s">
        <v>939</v>
      </c>
      <c r="K35" s="8" t="s">
        <v>940</v>
      </c>
      <c r="L35" s="8">
        <v>8</v>
      </c>
      <c r="M35" s="8">
        <v>10</v>
      </c>
      <c r="N35" s="9">
        <v>9</v>
      </c>
      <c r="R35" s="8" t="s">
        <v>170</v>
      </c>
      <c r="Y35" s="8" t="s">
        <v>170</v>
      </c>
      <c r="AH35" s="7"/>
      <c r="AI35" s="8" t="s">
        <v>24</v>
      </c>
      <c r="AU35" s="9"/>
      <c r="AV35" s="7"/>
      <c r="AX35" s="8" t="s">
        <v>171</v>
      </c>
      <c r="AY35" s="8" t="s">
        <v>172</v>
      </c>
      <c r="BM35" s="9"/>
    </row>
    <row r="36" spans="1:65" x14ac:dyDescent="0.25">
      <c r="A36" s="8">
        <v>131</v>
      </c>
      <c r="B36" s="8" t="s">
        <v>551</v>
      </c>
      <c r="C36" s="8" t="s">
        <v>552</v>
      </c>
      <c r="D36" s="8" t="s">
        <v>128</v>
      </c>
      <c r="E36" s="8" t="s">
        <v>227</v>
      </c>
      <c r="F36" s="7">
        <v>38</v>
      </c>
      <c r="G36" s="8">
        <v>28</v>
      </c>
      <c r="H36" s="8">
        <v>33</v>
      </c>
      <c r="I36" s="8" t="s">
        <v>1108</v>
      </c>
      <c r="J36" s="8" t="s">
        <v>1109</v>
      </c>
      <c r="K36" s="8" t="s">
        <v>1110</v>
      </c>
      <c r="L36" s="8">
        <v>3</v>
      </c>
      <c r="M36" s="8">
        <v>2</v>
      </c>
      <c r="N36" s="9">
        <v>3</v>
      </c>
      <c r="AE36" s="8" t="s">
        <v>129</v>
      </c>
      <c r="AH36" s="7"/>
      <c r="AU36" s="9"/>
      <c r="AV36" s="7"/>
      <c r="AX36" s="8" t="s">
        <v>130</v>
      </c>
      <c r="BM36" s="9"/>
    </row>
    <row r="37" spans="1:65" x14ac:dyDescent="0.25">
      <c r="A37" s="8">
        <v>31</v>
      </c>
      <c r="B37" s="8" t="s">
        <v>176</v>
      </c>
      <c r="C37" s="8" t="s">
        <v>177</v>
      </c>
      <c r="D37" s="8" t="s">
        <v>84</v>
      </c>
      <c r="E37" s="8" t="s">
        <v>178</v>
      </c>
      <c r="F37" s="7">
        <v>37</v>
      </c>
      <c r="G37" s="8">
        <v>37</v>
      </c>
      <c r="H37" s="8">
        <v>32</v>
      </c>
      <c r="I37" s="8" t="s">
        <v>944</v>
      </c>
      <c r="J37" s="8" t="s">
        <v>945</v>
      </c>
      <c r="K37" s="8" t="s">
        <v>946</v>
      </c>
      <c r="L37" s="8">
        <v>17</v>
      </c>
      <c r="M37" s="8">
        <v>16</v>
      </c>
      <c r="N37" s="9">
        <v>12</v>
      </c>
      <c r="R37" s="8" t="s">
        <v>154</v>
      </c>
      <c r="Y37" s="8" t="s">
        <v>154</v>
      </c>
      <c r="AH37" s="7"/>
      <c r="AI37" s="8" t="s">
        <v>24</v>
      </c>
      <c r="AU37" s="9"/>
      <c r="AV37" s="7"/>
      <c r="AX37" s="8" t="s">
        <v>155</v>
      </c>
      <c r="AY37" s="8" t="s">
        <v>156</v>
      </c>
      <c r="BL37" s="8" t="s">
        <v>157</v>
      </c>
      <c r="BM37" s="9"/>
    </row>
    <row r="38" spans="1:65" x14ac:dyDescent="0.25">
      <c r="A38" s="8">
        <v>42</v>
      </c>
      <c r="B38" s="8" t="s">
        <v>229</v>
      </c>
      <c r="C38" s="8" t="s">
        <v>230</v>
      </c>
      <c r="D38" s="8" t="s">
        <v>231</v>
      </c>
      <c r="E38" s="8" t="s">
        <v>58</v>
      </c>
      <c r="F38" s="7">
        <v>32</v>
      </c>
      <c r="G38" s="8">
        <v>27</v>
      </c>
      <c r="H38" s="8">
        <v>28</v>
      </c>
      <c r="I38" s="8" t="s">
        <v>969</v>
      </c>
      <c r="J38" s="8" t="s">
        <v>970</v>
      </c>
      <c r="K38" s="8" t="s">
        <v>969</v>
      </c>
      <c r="L38" s="8">
        <v>10</v>
      </c>
      <c r="M38" s="8">
        <v>9</v>
      </c>
      <c r="N38" s="9">
        <v>9</v>
      </c>
      <c r="AH38" s="7"/>
      <c r="AU38" s="9"/>
      <c r="AV38" s="7"/>
      <c r="BM38" s="9"/>
    </row>
    <row r="39" spans="1:65" x14ac:dyDescent="0.25">
      <c r="A39" s="8">
        <v>120</v>
      </c>
      <c r="B39" s="8" t="s">
        <v>524</v>
      </c>
      <c r="C39" s="8" t="s">
        <v>525</v>
      </c>
      <c r="D39" s="8" t="s">
        <v>182</v>
      </c>
      <c r="E39" s="8" t="s">
        <v>153</v>
      </c>
      <c r="F39" s="7">
        <v>31</v>
      </c>
      <c r="G39" s="8">
        <v>31</v>
      </c>
      <c r="H39" s="8">
        <v>27</v>
      </c>
      <c r="I39" s="8" t="s">
        <v>1093</v>
      </c>
      <c r="J39" s="8" t="s">
        <v>1094</v>
      </c>
      <c r="K39" s="8" t="s">
        <v>1095</v>
      </c>
      <c r="L39" s="8">
        <v>3</v>
      </c>
      <c r="M39" s="8">
        <v>3</v>
      </c>
      <c r="N39" s="9">
        <v>3</v>
      </c>
      <c r="AH39" s="7"/>
      <c r="AI39" s="8" t="s">
        <v>24</v>
      </c>
      <c r="AJ39" s="8" t="s">
        <v>25</v>
      </c>
      <c r="AN39" s="8" t="s">
        <v>25</v>
      </c>
      <c r="AU39" s="9"/>
      <c r="AV39" s="7"/>
      <c r="AX39" s="8" t="s">
        <v>130</v>
      </c>
      <c r="BM39" s="9"/>
    </row>
    <row r="40" spans="1:65" x14ac:dyDescent="0.25">
      <c r="A40" s="8">
        <v>37</v>
      </c>
      <c r="B40" s="8" t="s">
        <v>199</v>
      </c>
      <c r="C40" s="8" t="s">
        <v>200</v>
      </c>
      <c r="D40" s="8" t="s">
        <v>201</v>
      </c>
      <c r="E40" s="8" t="s">
        <v>58</v>
      </c>
      <c r="F40" s="7">
        <v>30</v>
      </c>
      <c r="G40" s="8">
        <v>24</v>
      </c>
      <c r="H40" s="8">
        <v>27</v>
      </c>
      <c r="I40" s="8" t="s">
        <v>960</v>
      </c>
      <c r="J40" s="8" t="s">
        <v>960</v>
      </c>
      <c r="K40" s="8" t="s">
        <v>960</v>
      </c>
      <c r="L40" s="8">
        <v>2</v>
      </c>
      <c r="M40" s="8">
        <v>2</v>
      </c>
      <c r="N40" s="9">
        <v>2</v>
      </c>
      <c r="AH40" s="7"/>
      <c r="AM40" s="8" t="s">
        <v>28</v>
      </c>
      <c r="AU40" s="9"/>
      <c r="AV40" s="7"/>
      <c r="BD40" s="8" t="s">
        <v>91</v>
      </c>
      <c r="BM40" s="9"/>
    </row>
    <row r="41" spans="1:65" x14ac:dyDescent="0.25">
      <c r="A41" s="8">
        <v>33</v>
      </c>
      <c r="B41" s="8" t="s">
        <v>180</v>
      </c>
      <c r="C41" s="8" t="s">
        <v>181</v>
      </c>
      <c r="D41" s="8" t="s">
        <v>182</v>
      </c>
      <c r="E41" s="8" t="s">
        <v>183</v>
      </c>
      <c r="F41" s="7">
        <v>30</v>
      </c>
      <c r="G41" s="8">
        <v>30</v>
      </c>
      <c r="H41" s="8">
        <v>23</v>
      </c>
      <c r="I41" s="8" t="s">
        <v>949</v>
      </c>
      <c r="J41" s="8" t="s">
        <v>950</v>
      </c>
      <c r="K41" s="8" t="s">
        <v>951</v>
      </c>
      <c r="L41" s="8">
        <v>10</v>
      </c>
      <c r="M41" s="8">
        <v>12</v>
      </c>
      <c r="N41" s="9">
        <v>10</v>
      </c>
      <c r="AH41" s="7"/>
      <c r="AI41" s="8" t="s">
        <v>24</v>
      </c>
      <c r="AJ41" s="8" t="s">
        <v>25</v>
      </c>
      <c r="AN41" s="8" t="s">
        <v>25</v>
      </c>
      <c r="AU41" s="9"/>
      <c r="AV41" s="7"/>
      <c r="AX41" s="8" t="s">
        <v>130</v>
      </c>
      <c r="BM41" s="9"/>
    </row>
    <row r="42" spans="1:65" x14ac:dyDescent="0.25">
      <c r="A42" s="8">
        <v>102</v>
      </c>
      <c r="B42" s="8" t="s">
        <v>1445</v>
      </c>
      <c r="C42" s="8" t="s">
        <v>1446</v>
      </c>
      <c r="D42" s="8" t="s">
        <v>231</v>
      </c>
      <c r="E42" s="8" t="s">
        <v>58</v>
      </c>
      <c r="F42" s="7">
        <v>29</v>
      </c>
      <c r="G42" s="8">
        <v>0</v>
      </c>
      <c r="H42" s="8">
        <v>0</v>
      </c>
      <c r="I42" s="8" t="s">
        <v>1075</v>
      </c>
      <c r="J42" s="8" t="s">
        <v>989</v>
      </c>
      <c r="K42" s="8" t="s">
        <v>989</v>
      </c>
      <c r="L42" s="8">
        <v>2</v>
      </c>
      <c r="M42" s="8">
        <v>0</v>
      </c>
      <c r="N42" s="9">
        <v>0</v>
      </c>
      <c r="AH42" s="7"/>
      <c r="AU42" s="9"/>
      <c r="AV42" s="7"/>
      <c r="BM42" s="9"/>
    </row>
    <row r="43" spans="1:65" x14ac:dyDescent="0.25">
      <c r="A43" s="8">
        <v>35</v>
      </c>
      <c r="B43" s="8" t="s">
        <v>189</v>
      </c>
      <c r="C43" s="8" t="s">
        <v>190</v>
      </c>
      <c r="D43" s="8" t="s">
        <v>191</v>
      </c>
      <c r="E43" s="8" t="s">
        <v>192</v>
      </c>
      <c r="F43" s="7">
        <v>28</v>
      </c>
      <c r="G43" s="8">
        <v>28</v>
      </c>
      <c r="H43" s="8">
        <v>26</v>
      </c>
      <c r="I43" s="8" t="s">
        <v>955</v>
      </c>
      <c r="J43" s="8" t="s">
        <v>956</v>
      </c>
      <c r="K43" s="8" t="s">
        <v>957</v>
      </c>
      <c r="L43" s="8">
        <v>8</v>
      </c>
      <c r="M43" s="8">
        <v>8</v>
      </c>
      <c r="N43" s="9">
        <v>8</v>
      </c>
      <c r="AH43" s="7"/>
      <c r="AI43" s="8" t="s">
        <v>24</v>
      </c>
      <c r="AU43" s="9"/>
      <c r="AV43" s="7"/>
      <c r="AY43" s="8" t="s">
        <v>193</v>
      </c>
      <c r="BM43" s="9"/>
    </row>
    <row r="44" spans="1:65" x14ac:dyDescent="0.25">
      <c r="A44" s="8">
        <v>36</v>
      </c>
      <c r="B44" s="8" t="s">
        <v>194</v>
      </c>
      <c r="C44" s="8" t="s">
        <v>195</v>
      </c>
      <c r="D44" s="8" t="s">
        <v>196</v>
      </c>
      <c r="E44" s="8" t="s">
        <v>183</v>
      </c>
      <c r="F44" s="7">
        <v>28</v>
      </c>
      <c r="G44" s="8">
        <v>28</v>
      </c>
      <c r="H44" s="8">
        <v>24</v>
      </c>
      <c r="I44" s="8" t="s">
        <v>958</v>
      </c>
      <c r="J44" s="8" t="s">
        <v>959</v>
      </c>
      <c r="K44" s="8" t="s">
        <v>932</v>
      </c>
      <c r="L44" s="8">
        <v>9</v>
      </c>
      <c r="M44" s="8">
        <v>9</v>
      </c>
      <c r="N44" s="9">
        <v>8</v>
      </c>
      <c r="AH44" s="7"/>
      <c r="AI44" s="8" t="s">
        <v>24</v>
      </c>
      <c r="AU44" s="9"/>
      <c r="AV44" s="7"/>
      <c r="AX44" s="8" t="s">
        <v>197</v>
      </c>
      <c r="AY44" s="8" t="s">
        <v>198</v>
      </c>
      <c r="BM44" s="9"/>
    </row>
    <row r="45" spans="1:65" x14ac:dyDescent="0.25">
      <c r="A45" s="8">
        <v>38</v>
      </c>
      <c r="B45" s="8" t="s">
        <v>202</v>
      </c>
      <c r="C45" s="8" t="s">
        <v>203</v>
      </c>
      <c r="D45" s="8" t="s">
        <v>204</v>
      </c>
      <c r="E45" s="8" t="s">
        <v>205</v>
      </c>
      <c r="F45" s="7">
        <v>27</v>
      </c>
      <c r="G45" s="8">
        <v>25</v>
      </c>
      <c r="H45" s="8">
        <v>22</v>
      </c>
      <c r="I45" s="8" t="s">
        <v>961</v>
      </c>
      <c r="J45" s="8" t="s">
        <v>962</v>
      </c>
      <c r="K45" s="8" t="s">
        <v>963</v>
      </c>
      <c r="L45" s="8">
        <v>9</v>
      </c>
      <c r="M45" s="8">
        <v>10</v>
      </c>
      <c r="N45" s="9">
        <v>9</v>
      </c>
      <c r="R45" s="8" t="s">
        <v>206</v>
      </c>
      <c r="Y45" s="8" t="s">
        <v>206</v>
      </c>
      <c r="AH45" s="7"/>
      <c r="AI45" s="8" t="s">
        <v>24</v>
      </c>
      <c r="AU45" s="9"/>
      <c r="AV45" s="7"/>
      <c r="AX45" s="8" t="s">
        <v>197</v>
      </c>
      <c r="AY45" s="8" t="s">
        <v>207</v>
      </c>
      <c r="BM45" s="9"/>
    </row>
    <row r="46" spans="1:65" x14ac:dyDescent="0.25">
      <c r="A46" s="8">
        <v>93</v>
      </c>
      <c r="B46" s="8" t="s">
        <v>438</v>
      </c>
      <c r="C46" s="8" t="s">
        <v>439</v>
      </c>
      <c r="D46" s="8" t="s">
        <v>163</v>
      </c>
      <c r="E46" s="8" t="s">
        <v>440</v>
      </c>
      <c r="F46" s="7">
        <v>27</v>
      </c>
      <c r="G46" s="8">
        <v>9</v>
      </c>
      <c r="H46" s="8">
        <v>19</v>
      </c>
      <c r="I46" s="8" t="s">
        <v>1065</v>
      </c>
      <c r="J46" s="8" t="s">
        <v>1021</v>
      </c>
      <c r="K46" s="8" t="s">
        <v>1066</v>
      </c>
      <c r="L46" s="8">
        <v>2</v>
      </c>
      <c r="M46" s="8">
        <v>2</v>
      </c>
      <c r="N46" s="9">
        <v>2</v>
      </c>
      <c r="R46" s="8" t="s">
        <v>165</v>
      </c>
      <c r="Y46" s="8" t="s">
        <v>165</v>
      </c>
      <c r="AH46" s="7"/>
      <c r="AI46" s="8" t="s">
        <v>24</v>
      </c>
      <c r="AU46" s="9"/>
      <c r="AV46" s="7"/>
      <c r="AX46" s="8" t="s">
        <v>166</v>
      </c>
      <c r="AY46" s="8" t="s">
        <v>167</v>
      </c>
      <c r="BM46" s="9"/>
    </row>
    <row r="47" spans="1:65" x14ac:dyDescent="0.25">
      <c r="A47" s="8">
        <v>41</v>
      </c>
      <c r="B47" s="8" t="s">
        <v>224</v>
      </c>
      <c r="C47" s="8" t="s">
        <v>225</v>
      </c>
      <c r="D47" s="8" t="s">
        <v>226</v>
      </c>
      <c r="E47" s="8" t="s">
        <v>227</v>
      </c>
      <c r="F47" s="7">
        <v>27</v>
      </c>
      <c r="G47" s="8">
        <v>28</v>
      </c>
      <c r="H47" s="8">
        <v>24</v>
      </c>
      <c r="I47" s="8" t="s">
        <v>967</v>
      </c>
      <c r="J47" s="8" t="s">
        <v>968</v>
      </c>
      <c r="K47" s="8" t="s">
        <v>967</v>
      </c>
      <c r="L47" s="8">
        <v>9</v>
      </c>
      <c r="M47" s="8">
        <v>10</v>
      </c>
      <c r="N47" s="9">
        <v>8</v>
      </c>
      <c r="R47" s="8" t="s">
        <v>211</v>
      </c>
      <c r="T47" s="8" t="s">
        <v>212</v>
      </c>
      <c r="W47" s="8" t="s">
        <v>212</v>
      </c>
      <c r="Y47" s="8" t="s">
        <v>211</v>
      </c>
      <c r="AH47" s="7"/>
      <c r="AI47" s="8" t="s">
        <v>228</v>
      </c>
      <c r="AN47" s="8" t="s">
        <v>228</v>
      </c>
      <c r="AO47" s="8" t="s">
        <v>228</v>
      </c>
      <c r="AP47" s="8" t="s">
        <v>228</v>
      </c>
      <c r="AR47" s="8" t="s">
        <v>228</v>
      </c>
      <c r="AS47" s="8" t="s">
        <v>228</v>
      </c>
      <c r="AU47" s="9"/>
      <c r="AV47" s="7"/>
      <c r="AX47" s="8" t="s">
        <v>130</v>
      </c>
      <c r="BM47" s="9" t="s">
        <v>217</v>
      </c>
    </row>
    <row r="48" spans="1:65" x14ac:dyDescent="0.25">
      <c r="A48" s="8">
        <v>47</v>
      </c>
      <c r="B48" s="8" t="s">
        <v>254</v>
      </c>
      <c r="C48" s="8" t="s">
        <v>255</v>
      </c>
      <c r="D48" s="8" t="s">
        <v>256</v>
      </c>
      <c r="E48" s="8" t="s">
        <v>179</v>
      </c>
      <c r="F48" s="7">
        <v>26</v>
      </c>
      <c r="G48" s="8">
        <v>20</v>
      </c>
      <c r="H48" s="8">
        <v>19</v>
      </c>
      <c r="I48" s="8" t="s">
        <v>978</v>
      </c>
      <c r="J48" s="8" t="s">
        <v>974</v>
      </c>
      <c r="K48" s="8" t="s">
        <v>979</v>
      </c>
      <c r="L48" s="8">
        <v>9</v>
      </c>
      <c r="M48" s="8">
        <v>8</v>
      </c>
      <c r="N48" s="9">
        <v>7</v>
      </c>
      <c r="R48" s="8" t="s">
        <v>170</v>
      </c>
      <c r="Y48" s="8" t="s">
        <v>170</v>
      </c>
      <c r="AE48" s="8" t="s">
        <v>129</v>
      </c>
      <c r="AH48" s="7"/>
      <c r="AI48" s="8" t="s">
        <v>24</v>
      </c>
      <c r="AU48" s="9"/>
      <c r="AV48" s="7"/>
      <c r="AX48" s="8" t="s">
        <v>130</v>
      </c>
      <c r="BM48" s="9"/>
    </row>
    <row r="49" spans="1:65" x14ac:dyDescent="0.25">
      <c r="A49" s="8">
        <v>43</v>
      </c>
      <c r="B49" s="8" t="s">
        <v>232</v>
      </c>
      <c r="C49" s="8" t="s">
        <v>233</v>
      </c>
      <c r="D49" s="8" t="s">
        <v>234</v>
      </c>
      <c r="E49" s="8" t="s">
        <v>153</v>
      </c>
      <c r="F49" s="7">
        <v>26</v>
      </c>
      <c r="G49" s="8">
        <v>27</v>
      </c>
      <c r="H49" s="8">
        <v>31</v>
      </c>
      <c r="I49" s="8" t="s">
        <v>971</v>
      </c>
      <c r="J49" s="8" t="s">
        <v>971</v>
      </c>
      <c r="K49" s="8" t="s">
        <v>971</v>
      </c>
      <c r="L49" s="8">
        <v>8</v>
      </c>
      <c r="M49" s="8">
        <v>8</v>
      </c>
      <c r="N49" s="9">
        <v>8</v>
      </c>
      <c r="R49" s="8" t="s">
        <v>141</v>
      </c>
      <c r="Y49" s="8" t="s">
        <v>165</v>
      </c>
      <c r="AH49" s="7"/>
      <c r="AI49" s="8" t="s">
        <v>143</v>
      </c>
      <c r="AN49" s="8" t="s">
        <v>143</v>
      </c>
      <c r="AU49" s="9"/>
      <c r="AV49" s="7"/>
      <c r="AX49" s="8" t="s">
        <v>130</v>
      </c>
      <c r="AY49" s="8" t="s">
        <v>235</v>
      </c>
      <c r="BM49" s="9"/>
    </row>
    <row r="50" spans="1:65" x14ac:dyDescent="0.25">
      <c r="A50" s="8">
        <v>58</v>
      </c>
      <c r="B50" s="8" t="s">
        <v>302</v>
      </c>
      <c r="C50" s="8" t="s">
        <v>303</v>
      </c>
      <c r="D50" s="8" t="s">
        <v>304</v>
      </c>
      <c r="E50" s="8" t="s">
        <v>58</v>
      </c>
      <c r="F50" s="7">
        <v>26</v>
      </c>
      <c r="G50" s="8">
        <v>16</v>
      </c>
      <c r="H50" s="8">
        <v>11</v>
      </c>
      <c r="I50" s="8" t="s">
        <v>999</v>
      </c>
      <c r="J50" s="8" t="s">
        <v>1000</v>
      </c>
      <c r="K50" s="8" t="s">
        <v>1001</v>
      </c>
      <c r="L50" s="8">
        <v>7</v>
      </c>
      <c r="M50" s="8">
        <v>4</v>
      </c>
      <c r="N50" s="9">
        <v>4</v>
      </c>
      <c r="R50" s="8" t="s">
        <v>305</v>
      </c>
      <c r="Y50" s="8" t="s">
        <v>305</v>
      </c>
      <c r="AH50" s="7"/>
      <c r="AI50" s="8" t="s">
        <v>143</v>
      </c>
      <c r="AN50" s="8" t="s">
        <v>143</v>
      </c>
      <c r="AU50" s="9"/>
      <c r="AV50" s="7"/>
      <c r="AX50" s="8" t="s">
        <v>252</v>
      </c>
      <c r="AY50" s="8" t="s">
        <v>306</v>
      </c>
      <c r="BM50" s="9"/>
    </row>
    <row r="51" spans="1:65" x14ac:dyDescent="0.25">
      <c r="A51" s="8">
        <v>74</v>
      </c>
      <c r="B51" s="8" t="s">
        <v>370</v>
      </c>
      <c r="C51" s="8" t="s">
        <v>371</v>
      </c>
      <c r="D51" s="8" t="s">
        <v>231</v>
      </c>
      <c r="E51" s="8" t="s">
        <v>227</v>
      </c>
      <c r="F51" s="7">
        <v>25</v>
      </c>
      <c r="G51" s="8">
        <v>12</v>
      </c>
      <c r="H51" s="8">
        <v>21</v>
      </c>
      <c r="I51" s="8" t="s">
        <v>957</v>
      </c>
      <c r="J51" s="8" t="s">
        <v>986</v>
      </c>
      <c r="K51" s="8" t="s">
        <v>1034</v>
      </c>
      <c r="L51" s="8">
        <v>3</v>
      </c>
      <c r="M51" s="8">
        <v>3</v>
      </c>
      <c r="N51" s="9">
        <v>2</v>
      </c>
      <c r="R51" s="8" t="s">
        <v>165</v>
      </c>
      <c r="Y51" s="8" t="s">
        <v>165</v>
      </c>
      <c r="AH51" s="7"/>
      <c r="AI51" s="8" t="s">
        <v>24</v>
      </c>
      <c r="AU51" s="9"/>
      <c r="AV51" s="7"/>
      <c r="AX51" s="8" t="s">
        <v>166</v>
      </c>
      <c r="AY51" s="8" t="s">
        <v>167</v>
      </c>
      <c r="BM51" s="9"/>
    </row>
    <row r="52" spans="1:65" x14ac:dyDescent="0.25">
      <c r="A52" s="8">
        <v>48</v>
      </c>
      <c r="B52" s="8" t="s">
        <v>257</v>
      </c>
      <c r="C52" s="8" t="s">
        <v>258</v>
      </c>
      <c r="D52" s="8" t="s">
        <v>106</v>
      </c>
      <c r="E52" s="8" t="s">
        <v>58</v>
      </c>
      <c r="F52" s="7">
        <v>25</v>
      </c>
      <c r="G52" s="8">
        <v>28</v>
      </c>
      <c r="H52" s="8">
        <v>25</v>
      </c>
      <c r="I52" s="8" t="s">
        <v>980</v>
      </c>
      <c r="J52" s="8" t="s">
        <v>980</v>
      </c>
      <c r="K52" s="8" t="s">
        <v>980</v>
      </c>
      <c r="L52" s="8">
        <v>6</v>
      </c>
      <c r="M52" s="8">
        <v>6</v>
      </c>
      <c r="N52" s="9">
        <v>6</v>
      </c>
      <c r="S52" s="8" t="s">
        <v>259</v>
      </c>
      <c r="AA52" s="8" t="s">
        <v>260</v>
      </c>
      <c r="AC52" s="8" t="s">
        <v>259</v>
      </c>
      <c r="AD52" s="8" t="s">
        <v>259</v>
      </c>
      <c r="AE52" s="8" t="s">
        <v>261</v>
      </c>
      <c r="AH52" s="7"/>
      <c r="AU52" s="9"/>
      <c r="AV52" s="7"/>
      <c r="BM52" s="9"/>
    </row>
    <row r="53" spans="1:65" x14ac:dyDescent="0.25">
      <c r="A53" s="8">
        <v>40</v>
      </c>
      <c r="B53" s="8" t="s">
        <v>218</v>
      </c>
      <c r="C53" s="8" t="s">
        <v>219</v>
      </c>
      <c r="D53" s="8" t="s">
        <v>220</v>
      </c>
      <c r="E53" s="8" t="s">
        <v>58</v>
      </c>
      <c r="F53" s="7">
        <v>25</v>
      </c>
      <c r="G53" s="8">
        <v>23</v>
      </c>
      <c r="H53" s="8">
        <v>18</v>
      </c>
      <c r="I53" s="8" t="s">
        <v>965</v>
      </c>
      <c r="J53" s="8" t="s">
        <v>966</v>
      </c>
      <c r="K53" s="8" t="s">
        <v>965</v>
      </c>
      <c r="L53" s="8">
        <v>6</v>
      </c>
      <c r="M53" s="8">
        <v>7</v>
      </c>
      <c r="N53" s="9">
        <v>5</v>
      </c>
      <c r="R53" s="8" t="s">
        <v>141</v>
      </c>
      <c r="Y53" s="8" t="s">
        <v>142</v>
      </c>
      <c r="AE53" s="8" t="s">
        <v>221</v>
      </c>
      <c r="AH53" s="7"/>
      <c r="AI53" s="8" t="s">
        <v>222</v>
      </c>
      <c r="AM53" s="8" t="s">
        <v>223</v>
      </c>
      <c r="AN53" s="8" t="s">
        <v>222</v>
      </c>
      <c r="AS53" s="8" t="s">
        <v>222</v>
      </c>
      <c r="AU53" s="9"/>
      <c r="AV53" s="7"/>
      <c r="AY53" s="8" t="s">
        <v>145</v>
      </c>
      <c r="BM53" s="9"/>
    </row>
    <row r="54" spans="1:65" x14ac:dyDescent="0.25">
      <c r="A54" s="8">
        <v>51</v>
      </c>
      <c r="B54" s="8" t="s">
        <v>273</v>
      </c>
      <c r="C54" s="8" t="s">
        <v>274</v>
      </c>
      <c r="D54" s="8" t="s">
        <v>275</v>
      </c>
      <c r="E54" s="8" t="s">
        <v>58</v>
      </c>
      <c r="F54" s="7">
        <v>23</v>
      </c>
      <c r="G54" s="8">
        <v>22</v>
      </c>
      <c r="H54" s="8">
        <v>16</v>
      </c>
      <c r="I54" s="8" t="s">
        <v>958</v>
      </c>
      <c r="J54" s="8" t="s">
        <v>985</v>
      </c>
      <c r="K54" s="8" t="s">
        <v>986</v>
      </c>
      <c r="L54" s="8">
        <v>7</v>
      </c>
      <c r="M54" s="8">
        <v>5</v>
      </c>
      <c r="N54" s="9">
        <v>4</v>
      </c>
      <c r="R54" s="8" t="s">
        <v>276</v>
      </c>
      <c r="Y54" s="8" t="s">
        <v>277</v>
      </c>
      <c r="AH54" s="7"/>
      <c r="AI54" s="8" t="s">
        <v>278</v>
      </c>
      <c r="AN54" s="8" t="s">
        <v>278</v>
      </c>
      <c r="AS54" s="8" t="s">
        <v>278</v>
      </c>
      <c r="AU54" s="9" t="s">
        <v>278</v>
      </c>
      <c r="AV54" s="7"/>
      <c r="BJ54" s="8" t="s">
        <v>279</v>
      </c>
      <c r="BM54" s="9"/>
    </row>
    <row r="55" spans="1:65" x14ac:dyDescent="0.25">
      <c r="A55" s="8">
        <v>44</v>
      </c>
      <c r="B55" s="8" t="s">
        <v>236</v>
      </c>
      <c r="C55" s="8" t="s">
        <v>237</v>
      </c>
      <c r="D55" s="8" t="s">
        <v>182</v>
      </c>
      <c r="E55" s="8" t="s">
        <v>238</v>
      </c>
      <c r="F55" s="7">
        <v>21</v>
      </c>
      <c r="G55" s="8">
        <v>23</v>
      </c>
      <c r="H55" s="8">
        <v>18</v>
      </c>
      <c r="I55" s="8" t="s">
        <v>972</v>
      </c>
      <c r="J55" s="8" t="s">
        <v>973</v>
      </c>
      <c r="K55" s="8" t="s">
        <v>972</v>
      </c>
      <c r="L55" s="8">
        <v>3</v>
      </c>
      <c r="M55" s="8">
        <v>4</v>
      </c>
      <c r="N55" s="9">
        <v>3</v>
      </c>
      <c r="AH55" s="7"/>
      <c r="AI55" s="8" t="s">
        <v>31</v>
      </c>
      <c r="AN55" s="8" t="s">
        <v>31</v>
      </c>
      <c r="AP55" s="8" t="s">
        <v>31</v>
      </c>
      <c r="AU55" s="9"/>
      <c r="AV55" s="7"/>
      <c r="AX55" s="8" t="s">
        <v>239</v>
      </c>
      <c r="AY55" s="8" t="s">
        <v>240</v>
      </c>
      <c r="BM55" s="9"/>
    </row>
    <row r="56" spans="1:65" x14ac:dyDescent="0.25">
      <c r="A56" s="8">
        <v>68</v>
      </c>
      <c r="B56" s="8" t="s">
        <v>348</v>
      </c>
      <c r="C56" s="8" t="s">
        <v>349</v>
      </c>
      <c r="D56" s="8" t="s">
        <v>191</v>
      </c>
      <c r="E56" s="8" t="s">
        <v>58</v>
      </c>
      <c r="F56" s="7">
        <v>21</v>
      </c>
      <c r="G56" s="8">
        <v>16</v>
      </c>
      <c r="H56" s="8">
        <v>13</v>
      </c>
      <c r="I56" s="8" t="s">
        <v>1021</v>
      </c>
      <c r="J56" s="8" t="s">
        <v>1022</v>
      </c>
      <c r="K56" s="8" t="s">
        <v>1023</v>
      </c>
      <c r="L56" s="8">
        <v>6</v>
      </c>
      <c r="M56" s="8">
        <v>7</v>
      </c>
      <c r="N56" s="9">
        <v>7</v>
      </c>
      <c r="R56" s="8" t="s">
        <v>154</v>
      </c>
      <c r="Y56" s="8" t="s">
        <v>154</v>
      </c>
      <c r="AH56" s="7"/>
      <c r="AI56" s="8" t="s">
        <v>143</v>
      </c>
      <c r="AN56" s="8" t="s">
        <v>143</v>
      </c>
      <c r="AU56" s="9"/>
      <c r="AV56" s="7"/>
      <c r="AX56" s="8" t="s">
        <v>155</v>
      </c>
      <c r="AY56" s="8" t="s">
        <v>156</v>
      </c>
      <c r="BL56" s="8" t="s">
        <v>157</v>
      </c>
      <c r="BM56" s="9"/>
    </row>
    <row r="57" spans="1:65" x14ac:dyDescent="0.25">
      <c r="A57" s="8">
        <v>39</v>
      </c>
      <c r="B57" s="8" t="s">
        <v>208</v>
      </c>
      <c r="C57" s="8" t="s">
        <v>209</v>
      </c>
      <c r="D57" s="8" t="s">
        <v>210</v>
      </c>
      <c r="E57" s="8" t="s">
        <v>58</v>
      </c>
      <c r="F57" s="7">
        <v>21</v>
      </c>
      <c r="G57" s="8">
        <v>24</v>
      </c>
      <c r="H57" s="8">
        <v>26</v>
      </c>
      <c r="I57" s="8" t="s">
        <v>964</v>
      </c>
      <c r="J57" s="8" t="s">
        <v>956</v>
      </c>
      <c r="K57" s="8" t="s">
        <v>956</v>
      </c>
      <c r="L57" s="8">
        <v>8</v>
      </c>
      <c r="M57" s="8">
        <v>9</v>
      </c>
      <c r="N57" s="9">
        <v>9</v>
      </c>
      <c r="R57" s="8" t="s">
        <v>211</v>
      </c>
      <c r="T57" s="8" t="s">
        <v>212</v>
      </c>
      <c r="W57" s="8" t="s">
        <v>212</v>
      </c>
      <c r="Y57" s="8" t="s">
        <v>213</v>
      </c>
      <c r="AH57" s="7"/>
      <c r="AI57" s="8" t="s">
        <v>214</v>
      </c>
      <c r="AN57" s="8" t="s">
        <v>214</v>
      </c>
      <c r="AO57" s="8" t="s">
        <v>215</v>
      </c>
      <c r="AP57" s="8" t="s">
        <v>214</v>
      </c>
      <c r="AR57" s="8" t="s">
        <v>214</v>
      </c>
      <c r="AS57" s="8" t="s">
        <v>214</v>
      </c>
      <c r="AU57" s="9"/>
      <c r="AV57" s="7"/>
      <c r="AX57" s="8" t="s">
        <v>130</v>
      </c>
      <c r="AY57" s="8" t="s">
        <v>216</v>
      </c>
      <c r="BM57" s="9" t="s">
        <v>217</v>
      </c>
    </row>
    <row r="58" spans="1:65" x14ac:dyDescent="0.25">
      <c r="A58" s="8">
        <v>54</v>
      </c>
      <c r="B58" s="8" t="s">
        <v>288</v>
      </c>
      <c r="C58" s="8" t="s">
        <v>289</v>
      </c>
      <c r="D58" s="8" t="s">
        <v>290</v>
      </c>
      <c r="E58" s="8" t="s">
        <v>183</v>
      </c>
      <c r="F58" s="7">
        <v>21</v>
      </c>
      <c r="G58" s="8">
        <v>22</v>
      </c>
      <c r="H58" s="8">
        <v>19</v>
      </c>
      <c r="I58" s="8" t="s">
        <v>991</v>
      </c>
      <c r="J58" s="8" t="s">
        <v>991</v>
      </c>
      <c r="K58" s="8" t="s">
        <v>992</v>
      </c>
      <c r="L58" s="8">
        <v>7</v>
      </c>
      <c r="M58" s="8">
        <v>7</v>
      </c>
      <c r="N58" s="9">
        <v>7</v>
      </c>
      <c r="AH58" s="7"/>
      <c r="AU58" s="9"/>
      <c r="AV58" s="7"/>
      <c r="BM58" s="9"/>
    </row>
    <row r="59" spans="1:65" x14ac:dyDescent="0.25">
      <c r="A59" s="8">
        <v>34</v>
      </c>
      <c r="B59" s="8" t="s">
        <v>184</v>
      </c>
      <c r="C59" s="8" t="s">
        <v>185</v>
      </c>
      <c r="D59" s="8" t="s">
        <v>186</v>
      </c>
      <c r="E59" s="8" t="s">
        <v>58</v>
      </c>
      <c r="F59" s="7">
        <v>20</v>
      </c>
      <c r="G59" s="8">
        <v>21</v>
      </c>
      <c r="H59" s="8">
        <v>28</v>
      </c>
      <c r="I59" s="8" t="s">
        <v>952</v>
      </c>
      <c r="J59" s="8" t="s">
        <v>953</v>
      </c>
      <c r="K59" s="8" t="s">
        <v>954</v>
      </c>
      <c r="L59" s="8">
        <v>11</v>
      </c>
      <c r="M59" s="8">
        <v>9</v>
      </c>
      <c r="N59" s="9">
        <v>11</v>
      </c>
      <c r="R59" s="8" t="s">
        <v>187</v>
      </c>
      <c r="AH59" s="7"/>
      <c r="AO59" s="8" t="s">
        <v>35</v>
      </c>
      <c r="AT59" s="8" t="s">
        <v>35</v>
      </c>
      <c r="AU59" s="9"/>
      <c r="AV59" s="7"/>
      <c r="AX59" s="8" t="s">
        <v>130</v>
      </c>
      <c r="AY59" s="8" t="s">
        <v>188</v>
      </c>
      <c r="BM59" s="9"/>
    </row>
    <row r="60" spans="1:65" x14ac:dyDescent="0.25">
      <c r="A60" s="8">
        <v>62</v>
      </c>
      <c r="B60" s="8" t="s">
        <v>320</v>
      </c>
      <c r="C60" s="8" t="s">
        <v>321</v>
      </c>
      <c r="D60" s="8" t="s">
        <v>72</v>
      </c>
      <c r="E60" s="8" t="s">
        <v>153</v>
      </c>
      <c r="F60" s="7">
        <v>20</v>
      </c>
      <c r="G60" s="8">
        <v>22</v>
      </c>
      <c r="H60" s="8">
        <v>25</v>
      </c>
      <c r="I60" s="8" t="s">
        <v>1009</v>
      </c>
      <c r="J60" s="8" t="s">
        <v>1010</v>
      </c>
      <c r="K60" s="8" t="s">
        <v>1011</v>
      </c>
      <c r="L60" s="8">
        <v>7</v>
      </c>
      <c r="M60" s="8">
        <v>7</v>
      </c>
      <c r="N60" s="9">
        <v>9</v>
      </c>
      <c r="AH60" s="7"/>
      <c r="AN60" s="8" t="s">
        <v>322</v>
      </c>
      <c r="AS60" s="8" t="s">
        <v>322</v>
      </c>
      <c r="AU60" s="9"/>
      <c r="AV60" s="7"/>
      <c r="AX60" s="8" t="s">
        <v>130</v>
      </c>
      <c r="BM60" s="9"/>
    </row>
    <row r="61" spans="1:65" x14ac:dyDescent="0.25">
      <c r="A61" s="8">
        <v>53</v>
      </c>
      <c r="B61" s="8" t="s">
        <v>282</v>
      </c>
      <c r="C61" s="8" t="s">
        <v>283</v>
      </c>
      <c r="D61" s="8" t="s">
        <v>231</v>
      </c>
      <c r="E61" s="8" t="s">
        <v>284</v>
      </c>
      <c r="F61" s="7">
        <v>20</v>
      </c>
      <c r="G61" s="8">
        <v>23</v>
      </c>
      <c r="H61" s="8">
        <v>22</v>
      </c>
      <c r="I61" s="8" t="s">
        <v>971</v>
      </c>
      <c r="J61" s="8" t="s">
        <v>990</v>
      </c>
      <c r="K61" s="8" t="s">
        <v>971</v>
      </c>
      <c r="L61" s="8">
        <v>6</v>
      </c>
      <c r="M61" s="8">
        <v>5</v>
      </c>
      <c r="N61" s="9">
        <v>6</v>
      </c>
      <c r="R61" s="8" t="s">
        <v>285</v>
      </c>
      <c r="Y61" s="8" t="s">
        <v>286</v>
      </c>
      <c r="AH61" s="7"/>
      <c r="AI61" s="8" t="s">
        <v>24</v>
      </c>
      <c r="AU61" s="9"/>
      <c r="AV61" s="7"/>
      <c r="AY61" s="8" t="s">
        <v>287</v>
      </c>
      <c r="BM61" s="9"/>
    </row>
    <row r="62" spans="1:65" x14ac:dyDescent="0.25">
      <c r="A62" s="8">
        <v>57</v>
      </c>
      <c r="B62" s="8" t="s">
        <v>298</v>
      </c>
      <c r="C62" s="8" t="s">
        <v>299</v>
      </c>
      <c r="D62" s="8" t="s">
        <v>160</v>
      </c>
      <c r="E62" s="8" t="s">
        <v>153</v>
      </c>
      <c r="F62" s="7">
        <v>20</v>
      </c>
      <c r="G62" s="8">
        <v>17</v>
      </c>
      <c r="H62" s="8">
        <v>16</v>
      </c>
      <c r="I62" s="8" t="s">
        <v>996</v>
      </c>
      <c r="J62" s="8" t="s">
        <v>997</v>
      </c>
      <c r="K62" s="8" t="s">
        <v>998</v>
      </c>
      <c r="L62" s="8">
        <v>8</v>
      </c>
      <c r="M62" s="8">
        <v>6</v>
      </c>
      <c r="N62" s="9">
        <v>5</v>
      </c>
      <c r="R62" s="8" t="s">
        <v>213</v>
      </c>
      <c r="Y62" s="8" t="s">
        <v>213</v>
      </c>
      <c r="AH62" s="7"/>
      <c r="AU62" s="9"/>
      <c r="AV62" s="7"/>
      <c r="AX62" s="8" t="s">
        <v>300</v>
      </c>
      <c r="AY62" s="8" t="s">
        <v>301</v>
      </c>
      <c r="BL62" s="8" t="s">
        <v>300</v>
      </c>
      <c r="BM62" s="9"/>
    </row>
    <row r="63" spans="1:65" x14ac:dyDescent="0.25">
      <c r="A63" s="8">
        <v>95</v>
      </c>
      <c r="B63" s="8" t="s">
        <v>445</v>
      </c>
      <c r="C63" s="8" t="s">
        <v>446</v>
      </c>
      <c r="D63" s="8" t="s">
        <v>231</v>
      </c>
      <c r="E63" s="8" t="s">
        <v>447</v>
      </c>
      <c r="F63" s="7">
        <v>19</v>
      </c>
      <c r="G63" s="8">
        <v>8</v>
      </c>
      <c r="H63" s="8">
        <v>9</v>
      </c>
      <c r="I63" s="8" t="s">
        <v>1068</v>
      </c>
      <c r="J63" s="8" t="s">
        <v>1069</v>
      </c>
      <c r="K63" s="8" t="s">
        <v>1068</v>
      </c>
      <c r="L63" s="8">
        <v>5</v>
      </c>
      <c r="M63" s="8">
        <v>3</v>
      </c>
      <c r="N63" s="9">
        <v>5</v>
      </c>
      <c r="R63" s="8" t="s">
        <v>285</v>
      </c>
      <c r="Y63" s="8" t="s">
        <v>286</v>
      </c>
      <c r="AH63" s="7"/>
      <c r="AI63" s="8" t="s">
        <v>448</v>
      </c>
      <c r="AN63" s="8" t="s">
        <v>448</v>
      </c>
      <c r="AP63" s="8" t="s">
        <v>448</v>
      </c>
      <c r="AS63" s="8" t="s">
        <v>448</v>
      </c>
      <c r="AU63" s="9"/>
      <c r="AV63" s="7"/>
      <c r="AY63" s="8" t="s">
        <v>287</v>
      </c>
      <c r="BM63" s="9"/>
    </row>
    <row r="64" spans="1:65" x14ac:dyDescent="0.25">
      <c r="A64" s="8">
        <v>61</v>
      </c>
      <c r="B64" s="8" t="s">
        <v>316</v>
      </c>
      <c r="C64" s="8" t="s">
        <v>317</v>
      </c>
      <c r="D64" s="8" t="s">
        <v>140</v>
      </c>
      <c r="E64" s="8" t="s">
        <v>205</v>
      </c>
      <c r="F64" s="7">
        <v>19</v>
      </c>
      <c r="G64" s="8">
        <v>20</v>
      </c>
      <c r="H64" s="8">
        <v>20</v>
      </c>
      <c r="I64" s="8" t="s">
        <v>1006</v>
      </c>
      <c r="J64" s="8" t="s">
        <v>1007</v>
      </c>
      <c r="K64" s="8" t="s">
        <v>1008</v>
      </c>
      <c r="L64" s="8">
        <v>6</v>
      </c>
      <c r="M64" s="8">
        <v>8</v>
      </c>
      <c r="N64" s="9">
        <v>7</v>
      </c>
      <c r="R64" s="8" t="s">
        <v>318</v>
      </c>
      <c r="Y64" s="8" t="s">
        <v>318</v>
      </c>
      <c r="AH64" s="7"/>
      <c r="AU64" s="9"/>
      <c r="AV64" s="7"/>
      <c r="AY64" s="8" t="s">
        <v>319</v>
      </c>
      <c r="BM64" s="9"/>
    </row>
    <row r="65" spans="1:65" x14ac:dyDescent="0.25">
      <c r="A65" s="8">
        <v>45</v>
      </c>
      <c r="B65" s="8" t="s">
        <v>241</v>
      </c>
      <c r="C65" s="8" t="s">
        <v>242</v>
      </c>
      <c r="D65" s="8" t="s">
        <v>243</v>
      </c>
      <c r="E65" s="8" t="s">
        <v>244</v>
      </c>
      <c r="F65" s="7">
        <v>18</v>
      </c>
      <c r="G65" s="8">
        <v>26</v>
      </c>
      <c r="H65" s="8">
        <v>22</v>
      </c>
      <c r="I65" s="8" t="s">
        <v>974</v>
      </c>
      <c r="J65" s="8" t="s">
        <v>975</v>
      </c>
      <c r="K65" s="8" t="s">
        <v>976</v>
      </c>
      <c r="L65" s="8">
        <v>7</v>
      </c>
      <c r="M65" s="8">
        <v>6</v>
      </c>
      <c r="N65" s="9">
        <v>6</v>
      </c>
      <c r="R65" s="8" t="s">
        <v>245</v>
      </c>
      <c r="Y65" s="8" t="s">
        <v>245</v>
      </c>
      <c r="AH65" s="7"/>
      <c r="AU65" s="9"/>
      <c r="AV65" s="7"/>
      <c r="AX65" s="8" t="s">
        <v>246</v>
      </c>
      <c r="AY65" s="8" t="s">
        <v>247</v>
      </c>
      <c r="BM65" s="9"/>
    </row>
    <row r="66" spans="1:65" x14ac:dyDescent="0.25">
      <c r="A66" s="8">
        <v>46</v>
      </c>
      <c r="B66" s="8" t="s">
        <v>248</v>
      </c>
      <c r="C66" s="8" t="s">
        <v>249</v>
      </c>
      <c r="D66" s="8" t="s">
        <v>250</v>
      </c>
      <c r="E66" s="8" t="s">
        <v>58</v>
      </c>
      <c r="F66" s="7">
        <v>18</v>
      </c>
      <c r="G66" s="8">
        <v>26</v>
      </c>
      <c r="H66" s="8">
        <v>28</v>
      </c>
      <c r="I66" s="8" t="s">
        <v>977</v>
      </c>
      <c r="J66" s="8" t="s">
        <v>943</v>
      </c>
      <c r="K66" s="8" t="s">
        <v>943</v>
      </c>
      <c r="L66" s="8">
        <v>5</v>
      </c>
      <c r="M66" s="8">
        <v>7</v>
      </c>
      <c r="N66" s="9">
        <v>7</v>
      </c>
      <c r="R66" s="8" t="s">
        <v>251</v>
      </c>
      <c r="Y66" s="8" t="s">
        <v>251</v>
      </c>
      <c r="AH66" s="7"/>
      <c r="AU66" s="9"/>
      <c r="AV66" s="7"/>
      <c r="AX66" s="8" t="s">
        <v>252</v>
      </c>
      <c r="AY66" s="8" t="s">
        <v>253</v>
      </c>
      <c r="BM66" s="9"/>
    </row>
    <row r="67" spans="1:65" x14ac:dyDescent="0.25">
      <c r="A67" s="8">
        <v>64</v>
      </c>
      <c r="B67" s="8" t="s">
        <v>327</v>
      </c>
      <c r="C67" s="8" t="s">
        <v>328</v>
      </c>
      <c r="D67" s="8" t="s">
        <v>329</v>
      </c>
      <c r="E67" s="8" t="s">
        <v>284</v>
      </c>
      <c r="F67" s="7">
        <v>17</v>
      </c>
      <c r="G67" s="8">
        <v>19</v>
      </c>
      <c r="H67" s="8">
        <v>15</v>
      </c>
      <c r="I67" s="8" t="s">
        <v>1015</v>
      </c>
      <c r="J67" s="8" t="s">
        <v>1016</v>
      </c>
      <c r="K67" s="8" t="s">
        <v>1017</v>
      </c>
      <c r="L67" s="8">
        <v>7</v>
      </c>
      <c r="M67" s="8">
        <v>5</v>
      </c>
      <c r="N67" s="9">
        <v>5</v>
      </c>
      <c r="P67" s="8" t="s">
        <v>330</v>
      </c>
      <c r="R67" s="8" t="s">
        <v>330</v>
      </c>
      <c r="Y67" s="8" t="s">
        <v>331</v>
      </c>
      <c r="AH67" s="7"/>
      <c r="AN67" s="8" t="s">
        <v>322</v>
      </c>
      <c r="AS67" s="8" t="s">
        <v>322</v>
      </c>
      <c r="AU67" s="9"/>
      <c r="AV67" s="7"/>
      <c r="AY67" s="8" t="s">
        <v>332</v>
      </c>
      <c r="BM67" s="9"/>
    </row>
    <row r="68" spans="1:65" x14ac:dyDescent="0.25">
      <c r="A68" s="8">
        <v>49</v>
      </c>
      <c r="B68" s="8" t="s">
        <v>262</v>
      </c>
      <c r="C68" s="8" t="s">
        <v>1403</v>
      </c>
      <c r="D68" s="8" t="s">
        <v>263</v>
      </c>
      <c r="E68" s="8" t="s">
        <v>179</v>
      </c>
      <c r="F68" s="7">
        <v>17</v>
      </c>
      <c r="G68" s="8">
        <v>19</v>
      </c>
      <c r="H68" s="8">
        <v>19</v>
      </c>
      <c r="I68" s="8" t="s">
        <v>981</v>
      </c>
      <c r="J68" s="8" t="s">
        <v>982</v>
      </c>
      <c r="K68" s="8" t="s">
        <v>983</v>
      </c>
      <c r="L68" s="8">
        <v>6</v>
      </c>
      <c r="M68" s="8">
        <v>5</v>
      </c>
      <c r="N68" s="9">
        <v>7</v>
      </c>
      <c r="P68" s="8" t="s">
        <v>264</v>
      </c>
      <c r="R68" s="8" t="s">
        <v>265</v>
      </c>
      <c r="T68" s="8" t="s">
        <v>266</v>
      </c>
      <c r="W68" s="8" t="s">
        <v>266</v>
      </c>
      <c r="AH68" s="7"/>
      <c r="AN68" s="8" t="s">
        <v>32</v>
      </c>
      <c r="AQ68" s="8" t="s">
        <v>32</v>
      </c>
      <c r="AU68" s="9"/>
      <c r="AV68" s="7"/>
      <c r="AX68" s="8" t="s">
        <v>155</v>
      </c>
      <c r="AY68" s="8" t="s">
        <v>156</v>
      </c>
      <c r="BM68" s="9"/>
    </row>
    <row r="69" spans="1:65" x14ac:dyDescent="0.25">
      <c r="A69" s="8">
        <v>60</v>
      </c>
      <c r="B69" s="8" t="s">
        <v>313</v>
      </c>
      <c r="C69" s="8" t="s">
        <v>314</v>
      </c>
      <c r="D69" s="8" t="s">
        <v>293</v>
      </c>
      <c r="E69" s="8" t="s">
        <v>58</v>
      </c>
      <c r="F69" s="7">
        <v>17</v>
      </c>
      <c r="G69" s="8">
        <v>16</v>
      </c>
      <c r="H69" s="8">
        <v>18</v>
      </c>
      <c r="I69" s="8" t="s">
        <v>893</v>
      </c>
      <c r="J69" s="8" t="s">
        <v>1004</v>
      </c>
      <c r="K69" s="8" t="s">
        <v>1005</v>
      </c>
      <c r="L69" s="8">
        <v>6</v>
      </c>
      <c r="M69" s="8">
        <v>4</v>
      </c>
      <c r="N69" s="9">
        <v>6</v>
      </c>
      <c r="AH69" s="7"/>
      <c r="AN69" s="8" t="s">
        <v>32</v>
      </c>
      <c r="AQ69" s="8" t="s">
        <v>32</v>
      </c>
      <c r="AU69" s="9"/>
      <c r="AV69" s="7"/>
      <c r="AX69" s="8" t="s">
        <v>315</v>
      </c>
      <c r="BM69" s="9"/>
    </row>
    <row r="70" spans="1:65" x14ac:dyDescent="0.25">
      <c r="A70" s="8">
        <v>69</v>
      </c>
      <c r="B70" s="8" t="s">
        <v>350</v>
      </c>
      <c r="C70" s="8" t="s">
        <v>351</v>
      </c>
      <c r="D70" s="8" t="s">
        <v>352</v>
      </c>
      <c r="E70" s="8" t="s">
        <v>325</v>
      </c>
      <c r="F70" s="7">
        <v>16</v>
      </c>
      <c r="G70" s="8">
        <v>14</v>
      </c>
      <c r="H70" s="8">
        <v>13</v>
      </c>
      <c r="I70" s="8" t="s">
        <v>1024</v>
      </c>
      <c r="J70" s="8" t="s">
        <v>1025</v>
      </c>
      <c r="K70" s="8" t="s">
        <v>1025</v>
      </c>
      <c r="L70" s="8">
        <v>4</v>
      </c>
      <c r="M70" s="8">
        <v>5</v>
      </c>
      <c r="N70" s="9">
        <v>5</v>
      </c>
      <c r="R70" s="8" t="s">
        <v>165</v>
      </c>
      <c r="Y70" s="8" t="s">
        <v>165</v>
      </c>
      <c r="AH70" s="7"/>
      <c r="AI70" s="8" t="s">
        <v>353</v>
      </c>
      <c r="AU70" s="9"/>
      <c r="AV70" s="7"/>
      <c r="AX70" s="8" t="s">
        <v>144</v>
      </c>
      <c r="AY70" s="8" t="s">
        <v>354</v>
      </c>
      <c r="BM70" s="9"/>
    </row>
    <row r="71" spans="1:65" x14ac:dyDescent="0.25">
      <c r="A71" s="8">
        <v>73</v>
      </c>
      <c r="B71" s="8" t="s">
        <v>368</v>
      </c>
      <c r="C71" s="8" t="s">
        <v>369</v>
      </c>
      <c r="D71" s="8" t="s">
        <v>364</v>
      </c>
      <c r="E71" s="8" t="s">
        <v>183</v>
      </c>
      <c r="F71" s="7">
        <v>16</v>
      </c>
      <c r="G71" s="8">
        <v>19</v>
      </c>
      <c r="H71" s="8">
        <v>17</v>
      </c>
      <c r="I71" s="8" t="s">
        <v>1033</v>
      </c>
      <c r="J71" s="8" t="s">
        <v>1013</v>
      </c>
      <c r="K71" s="8" t="s">
        <v>1013</v>
      </c>
      <c r="L71" s="8">
        <v>8</v>
      </c>
      <c r="M71" s="8">
        <v>6</v>
      </c>
      <c r="N71" s="9">
        <v>6</v>
      </c>
      <c r="R71" s="8" t="s">
        <v>326</v>
      </c>
      <c r="Y71" s="8" t="s">
        <v>326</v>
      </c>
      <c r="AH71" s="7"/>
      <c r="AI71" s="8" t="s">
        <v>143</v>
      </c>
      <c r="AN71" s="8" t="s">
        <v>143</v>
      </c>
      <c r="AU71" s="9"/>
      <c r="AV71" s="7"/>
      <c r="AX71" s="8" t="s">
        <v>130</v>
      </c>
      <c r="BM71" s="9"/>
    </row>
    <row r="72" spans="1:65" x14ac:dyDescent="0.25">
      <c r="A72" s="8">
        <v>55</v>
      </c>
      <c r="B72" s="8" t="s">
        <v>291</v>
      </c>
      <c r="C72" s="8" t="s">
        <v>292</v>
      </c>
      <c r="D72" s="8" t="s">
        <v>293</v>
      </c>
      <c r="E72" s="8" t="s">
        <v>58</v>
      </c>
      <c r="F72" s="7">
        <v>16</v>
      </c>
      <c r="G72" s="8">
        <v>19</v>
      </c>
      <c r="H72" s="8">
        <v>11</v>
      </c>
      <c r="I72" s="8" t="s">
        <v>993</v>
      </c>
      <c r="J72" s="8" t="s">
        <v>993</v>
      </c>
      <c r="K72" s="8" t="s">
        <v>994</v>
      </c>
      <c r="L72" s="8">
        <v>6</v>
      </c>
      <c r="M72" s="8">
        <v>6</v>
      </c>
      <c r="N72" s="9">
        <v>4</v>
      </c>
      <c r="AE72" s="8" t="s">
        <v>294</v>
      </c>
      <c r="AH72" s="7"/>
      <c r="AU72" s="9"/>
      <c r="AV72" s="7"/>
      <c r="BM72" s="9"/>
    </row>
    <row r="73" spans="1:65" x14ac:dyDescent="0.25">
      <c r="A73" s="8">
        <v>63</v>
      </c>
      <c r="B73" s="8" t="s">
        <v>323</v>
      </c>
      <c r="C73" s="8" t="s">
        <v>324</v>
      </c>
      <c r="D73" s="8" t="s">
        <v>191</v>
      </c>
      <c r="E73" s="8" t="s">
        <v>325</v>
      </c>
      <c r="F73" s="7">
        <v>15</v>
      </c>
      <c r="G73" s="8">
        <v>15</v>
      </c>
      <c r="H73" s="8">
        <v>13</v>
      </c>
      <c r="I73" s="8" t="s">
        <v>1012</v>
      </c>
      <c r="J73" s="8" t="s">
        <v>1013</v>
      </c>
      <c r="K73" s="8" t="s">
        <v>1014</v>
      </c>
      <c r="L73" s="8">
        <v>8</v>
      </c>
      <c r="M73" s="8">
        <v>5</v>
      </c>
      <c r="N73" s="9">
        <v>3</v>
      </c>
      <c r="R73" s="8" t="s">
        <v>326</v>
      </c>
      <c r="Y73" s="8" t="s">
        <v>326</v>
      </c>
      <c r="AH73" s="7"/>
      <c r="AI73" s="8" t="s">
        <v>143</v>
      </c>
      <c r="AN73" s="8" t="s">
        <v>143</v>
      </c>
      <c r="AU73" s="9"/>
      <c r="AV73" s="7"/>
      <c r="AX73" s="8" t="s">
        <v>130</v>
      </c>
      <c r="BM73" s="9"/>
    </row>
    <row r="74" spans="1:65" x14ac:dyDescent="0.25">
      <c r="A74" s="8">
        <v>70</v>
      </c>
      <c r="B74" s="8" t="s">
        <v>355</v>
      </c>
      <c r="C74" s="8" t="s">
        <v>1405</v>
      </c>
      <c r="D74" s="8" t="s">
        <v>269</v>
      </c>
      <c r="E74" s="8" t="s">
        <v>183</v>
      </c>
      <c r="F74" s="7">
        <v>15</v>
      </c>
      <c r="G74" s="8">
        <v>17</v>
      </c>
      <c r="H74" s="8">
        <v>15</v>
      </c>
      <c r="I74" s="8" t="s">
        <v>1026</v>
      </c>
      <c r="J74" s="8" t="s">
        <v>1027</v>
      </c>
      <c r="K74" s="8" t="s">
        <v>1026</v>
      </c>
      <c r="L74" s="8">
        <v>5</v>
      </c>
      <c r="M74" s="8">
        <v>6</v>
      </c>
      <c r="N74" s="9">
        <v>5</v>
      </c>
      <c r="R74" s="8" t="s">
        <v>165</v>
      </c>
      <c r="Y74" s="8" t="s">
        <v>165</v>
      </c>
      <c r="AH74" s="7"/>
      <c r="AI74" s="8" t="s">
        <v>24</v>
      </c>
      <c r="AU74" s="9"/>
      <c r="AV74" s="7"/>
      <c r="AY74" s="8" t="s">
        <v>356</v>
      </c>
      <c r="BM74" s="9"/>
    </row>
    <row r="75" spans="1:65" x14ac:dyDescent="0.25">
      <c r="A75" s="8">
        <v>50</v>
      </c>
      <c r="B75" s="8" t="s">
        <v>267</v>
      </c>
      <c r="C75" s="8" t="s">
        <v>268</v>
      </c>
      <c r="D75" s="8" t="s">
        <v>269</v>
      </c>
      <c r="E75" s="8" t="s">
        <v>58</v>
      </c>
      <c r="F75" s="7">
        <v>15</v>
      </c>
      <c r="G75" s="8">
        <v>13</v>
      </c>
      <c r="H75" s="8">
        <v>16</v>
      </c>
      <c r="I75" s="8" t="s">
        <v>957</v>
      </c>
      <c r="J75" s="8" t="s">
        <v>984</v>
      </c>
      <c r="K75" s="8" t="s">
        <v>984</v>
      </c>
      <c r="L75" s="8">
        <v>7</v>
      </c>
      <c r="M75" s="8">
        <v>7</v>
      </c>
      <c r="N75" s="9">
        <v>7</v>
      </c>
      <c r="R75" s="8" t="s">
        <v>270</v>
      </c>
      <c r="Y75" s="8" t="s">
        <v>270</v>
      </c>
      <c r="AH75" s="7"/>
      <c r="AM75" s="8" t="s">
        <v>271</v>
      </c>
      <c r="AU75" s="9"/>
      <c r="AV75" s="7"/>
      <c r="AY75" s="8" t="s">
        <v>272</v>
      </c>
      <c r="BM75" s="9"/>
    </row>
    <row r="76" spans="1:65" x14ac:dyDescent="0.25">
      <c r="A76" s="8">
        <v>114</v>
      </c>
      <c r="B76" s="8" t="s">
        <v>502</v>
      </c>
      <c r="C76" s="8" t="s">
        <v>503</v>
      </c>
      <c r="D76" s="8" t="s">
        <v>121</v>
      </c>
      <c r="E76" s="8" t="s">
        <v>284</v>
      </c>
      <c r="F76" s="7">
        <v>14</v>
      </c>
      <c r="G76" s="8">
        <v>2</v>
      </c>
      <c r="H76" s="8">
        <v>0</v>
      </c>
      <c r="I76" s="8" t="s">
        <v>963</v>
      </c>
      <c r="J76" s="8" t="s">
        <v>1086</v>
      </c>
      <c r="K76" s="8" t="s">
        <v>989</v>
      </c>
      <c r="L76" s="8">
        <v>4</v>
      </c>
      <c r="M76" s="8">
        <v>2</v>
      </c>
      <c r="N76" s="9">
        <v>0</v>
      </c>
      <c r="R76" s="8" t="s">
        <v>504</v>
      </c>
      <c r="Y76" s="8" t="s">
        <v>504</v>
      </c>
      <c r="AH76" s="7"/>
      <c r="AI76" s="8" t="s">
        <v>24</v>
      </c>
      <c r="AU76" s="9"/>
      <c r="AV76" s="7"/>
      <c r="AX76" s="8" t="s">
        <v>392</v>
      </c>
      <c r="AY76" s="8" t="s">
        <v>505</v>
      </c>
      <c r="BM76" s="9"/>
    </row>
    <row r="77" spans="1:65" x14ac:dyDescent="0.25">
      <c r="A77" s="8">
        <v>72</v>
      </c>
      <c r="B77" s="8" t="s">
        <v>362</v>
      </c>
      <c r="C77" s="8" t="s">
        <v>363</v>
      </c>
      <c r="D77" s="8" t="s">
        <v>364</v>
      </c>
      <c r="E77" s="8" t="s">
        <v>365</v>
      </c>
      <c r="F77" s="7">
        <v>14</v>
      </c>
      <c r="G77" s="8">
        <v>14</v>
      </c>
      <c r="H77" s="8">
        <v>11</v>
      </c>
      <c r="I77" s="8" t="s">
        <v>1031</v>
      </c>
      <c r="J77" s="8" t="s">
        <v>1032</v>
      </c>
      <c r="K77" s="8" t="s">
        <v>1015</v>
      </c>
      <c r="L77" s="8">
        <v>7</v>
      </c>
      <c r="M77" s="8">
        <v>7</v>
      </c>
      <c r="N77" s="9">
        <v>6</v>
      </c>
      <c r="R77" s="8" t="s">
        <v>366</v>
      </c>
      <c r="Y77" s="8" t="s">
        <v>366</v>
      </c>
      <c r="AH77" s="7"/>
      <c r="AI77" s="8" t="s">
        <v>24</v>
      </c>
      <c r="AU77" s="9"/>
      <c r="AV77" s="7"/>
      <c r="AX77" s="8" t="s">
        <v>144</v>
      </c>
      <c r="AY77" s="8" t="s">
        <v>367</v>
      </c>
      <c r="BM77" s="9"/>
    </row>
    <row r="78" spans="1:65" x14ac:dyDescent="0.25">
      <c r="A78" s="8">
        <v>108</v>
      </c>
      <c r="B78" s="8" t="s">
        <v>486</v>
      </c>
      <c r="C78" s="8" t="s">
        <v>487</v>
      </c>
      <c r="D78" s="8" t="s">
        <v>407</v>
      </c>
      <c r="E78" s="8" t="s">
        <v>488</v>
      </c>
      <c r="F78" s="7">
        <v>14</v>
      </c>
      <c r="G78" s="8">
        <v>0</v>
      </c>
      <c r="H78" s="8">
        <v>0</v>
      </c>
      <c r="I78" s="8" t="s">
        <v>1082</v>
      </c>
      <c r="J78" s="8" t="s">
        <v>989</v>
      </c>
      <c r="K78" s="8" t="s">
        <v>989</v>
      </c>
      <c r="L78" s="8">
        <v>2</v>
      </c>
      <c r="M78" s="8">
        <v>0</v>
      </c>
      <c r="N78" s="9">
        <v>0</v>
      </c>
      <c r="R78" s="8" t="s">
        <v>277</v>
      </c>
      <c r="Y78" s="8" t="s">
        <v>277</v>
      </c>
      <c r="AH78" s="7"/>
      <c r="AI78" s="8" t="s">
        <v>36</v>
      </c>
      <c r="AN78" s="8" t="s">
        <v>36</v>
      </c>
      <c r="AU78" s="9" t="s">
        <v>36</v>
      </c>
      <c r="AV78" s="7"/>
      <c r="AX78" s="8" t="s">
        <v>408</v>
      </c>
      <c r="BJ78" s="8" t="s">
        <v>279</v>
      </c>
      <c r="BM78" s="9"/>
    </row>
    <row r="79" spans="1:65" x14ac:dyDescent="0.25">
      <c r="A79" s="8">
        <v>81</v>
      </c>
      <c r="B79" s="8" t="s">
        <v>398</v>
      </c>
      <c r="C79" s="8" t="s">
        <v>399</v>
      </c>
      <c r="D79" s="8" t="s">
        <v>275</v>
      </c>
      <c r="E79" s="8" t="s">
        <v>58</v>
      </c>
      <c r="F79" s="7">
        <v>14</v>
      </c>
      <c r="G79" s="8">
        <v>12</v>
      </c>
      <c r="H79" s="8">
        <v>6</v>
      </c>
      <c r="I79" s="8" t="s">
        <v>1046</v>
      </c>
      <c r="J79" s="8" t="s">
        <v>1047</v>
      </c>
      <c r="K79" s="8" t="s">
        <v>1048</v>
      </c>
      <c r="L79" s="8">
        <v>7</v>
      </c>
      <c r="M79" s="8">
        <v>4</v>
      </c>
      <c r="N79" s="9">
        <v>2</v>
      </c>
      <c r="R79" s="8" t="s">
        <v>400</v>
      </c>
      <c r="Y79" s="8" t="s">
        <v>400</v>
      </c>
      <c r="AH79" s="7"/>
      <c r="AI79" s="8" t="s">
        <v>36</v>
      </c>
      <c r="AN79" s="8" t="s">
        <v>36</v>
      </c>
      <c r="AU79" s="9" t="s">
        <v>36</v>
      </c>
      <c r="AV79" s="7"/>
      <c r="BJ79" s="8" t="s">
        <v>279</v>
      </c>
      <c r="BM79" s="9"/>
    </row>
    <row r="80" spans="1:65" x14ac:dyDescent="0.25">
      <c r="A80" s="8">
        <v>80</v>
      </c>
      <c r="B80" s="8" t="s">
        <v>394</v>
      </c>
      <c r="C80" s="8" t="s">
        <v>395</v>
      </c>
      <c r="D80" s="8" t="s">
        <v>396</v>
      </c>
      <c r="E80" s="8" t="s">
        <v>58</v>
      </c>
      <c r="F80" s="7">
        <v>13</v>
      </c>
      <c r="G80" s="8">
        <v>13</v>
      </c>
      <c r="H80" s="8">
        <v>12</v>
      </c>
      <c r="I80" s="8" t="s">
        <v>1044</v>
      </c>
      <c r="J80" s="8" t="s">
        <v>1045</v>
      </c>
      <c r="K80" s="8" t="s">
        <v>1037</v>
      </c>
      <c r="L80" s="8">
        <v>6</v>
      </c>
      <c r="M80" s="8">
        <v>5</v>
      </c>
      <c r="N80" s="9">
        <v>4</v>
      </c>
      <c r="R80" s="8" t="s">
        <v>170</v>
      </c>
      <c r="Y80" s="8" t="s">
        <v>170</v>
      </c>
      <c r="AH80" s="7"/>
      <c r="AI80" s="8" t="s">
        <v>397</v>
      </c>
      <c r="AK80" s="8" t="s">
        <v>397</v>
      </c>
      <c r="AN80" s="8" t="s">
        <v>397</v>
      </c>
      <c r="AO80" s="8" t="s">
        <v>397</v>
      </c>
      <c r="AR80" s="8" t="s">
        <v>397</v>
      </c>
      <c r="AS80" s="8" t="s">
        <v>397</v>
      </c>
      <c r="AU80" s="9"/>
      <c r="AV80" s="7"/>
      <c r="AX80" s="8" t="s">
        <v>315</v>
      </c>
      <c r="BM80" s="9"/>
    </row>
    <row r="81" spans="1:65" x14ac:dyDescent="0.25">
      <c r="A81" s="8">
        <v>99</v>
      </c>
      <c r="B81" s="8" t="s">
        <v>459</v>
      </c>
      <c r="C81" s="8" t="s">
        <v>460</v>
      </c>
      <c r="D81" s="8" t="s">
        <v>152</v>
      </c>
      <c r="E81" s="8" t="s">
        <v>227</v>
      </c>
      <c r="F81" s="7">
        <v>13</v>
      </c>
      <c r="G81" s="8">
        <v>18</v>
      </c>
      <c r="H81" s="8">
        <v>31</v>
      </c>
      <c r="I81" s="8" t="s">
        <v>1072</v>
      </c>
      <c r="J81" s="8" t="s">
        <v>958</v>
      </c>
      <c r="K81" s="8" t="s">
        <v>996</v>
      </c>
      <c r="L81" s="8">
        <v>2</v>
      </c>
      <c r="M81" s="8">
        <v>2</v>
      </c>
      <c r="N81" s="9">
        <v>2</v>
      </c>
      <c r="R81" s="8" t="s">
        <v>154</v>
      </c>
      <c r="Y81" s="8" t="s">
        <v>154</v>
      </c>
      <c r="AE81" s="8" t="s">
        <v>341</v>
      </c>
      <c r="AH81" s="7"/>
      <c r="AI81" s="8" t="s">
        <v>31</v>
      </c>
      <c r="AN81" s="8" t="s">
        <v>338</v>
      </c>
      <c r="AO81" s="8" t="s">
        <v>35</v>
      </c>
      <c r="AP81" s="8" t="s">
        <v>31</v>
      </c>
      <c r="AQ81" s="8" t="s">
        <v>338</v>
      </c>
      <c r="AS81" s="8" t="s">
        <v>338</v>
      </c>
      <c r="AT81" s="8" t="s">
        <v>35</v>
      </c>
      <c r="AU81" s="9"/>
      <c r="AV81" s="7"/>
      <c r="AX81" s="8" t="s">
        <v>155</v>
      </c>
      <c r="AY81" s="8" t="s">
        <v>156</v>
      </c>
      <c r="BL81" s="8" t="s">
        <v>157</v>
      </c>
      <c r="BM81" s="9"/>
    </row>
    <row r="82" spans="1:65" x14ac:dyDescent="0.25">
      <c r="A82" s="8">
        <v>71</v>
      </c>
      <c r="B82" s="8" t="s">
        <v>357</v>
      </c>
      <c r="C82" s="8" t="s">
        <v>358</v>
      </c>
      <c r="D82" s="8" t="s">
        <v>359</v>
      </c>
      <c r="E82" s="8" t="s">
        <v>58</v>
      </c>
      <c r="F82" s="7">
        <v>13</v>
      </c>
      <c r="G82" s="8">
        <v>8</v>
      </c>
      <c r="H82" s="8">
        <v>2</v>
      </c>
      <c r="I82" s="8" t="s">
        <v>1028</v>
      </c>
      <c r="J82" s="8" t="s">
        <v>1029</v>
      </c>
      <c r="K82" s="8" t="s">
        <v>1030</v>
      </c>
      <c r="L82" s="8">
        <v>7</v>
      </c>
      <c r="M82" s="8">
        <v>4</v>
      </c>
      <c r="N82" s="9">
        <v>2</v>
      </c>
      <c r="R82" s="8" t="s">
        <v>285</v>
      </c>
      <c r="Y82" s="8" t="s">
        <v>360</v>
      </c>
      <c r="AH82" s="7"/>
      <c r="AI82" s="8" t="s">
        <v>24</v>
      </c>
      <c r="AU82" s="9"/>
      <c r="AV82" s="7"/>
      <c r="AY82" s="8" t="s">
        <v>361</v>
      </c>
      <c r="BM82" s="9"/>
    </row>
    <row r="83" spans="1:65" x14ac:dyDescent="0.25">
      <c r="A83" s="8">
        <v>96</v>
      </c>
      <c r="B83" s="8" t="s">
        <v>449</v>
      </c>
      <c r="C83" s="8" t="s">
        <v>450</v>
      </c>
      <c r="D83" s="8" t="s">
        <v>329</v>
      </c>
      <c r="E83" s="8" t="s">
        <v>58</v>
      </c>
      <c r="F83" s="7">
        <v>12</v>
      </c>
      <c r="G83" s="8">
        <v>11</v>
      </c>
      <c r="H83" s="8">
        <v>9</v>
      </c>
      <c r="I83" s="8" t="s">
        <v>974</v>
      </c>
      <c r="J83" s="8" t="s">
        <v>1015</v>
      </c>
      <c r="K83" s="8" t="s">
        <v>974</v>
      </c>
      <c r="L83" s="8">
        <v>5</v>
      </c>
      <c r="M83" s="8">
        <v>6</v>
      </c>
      <c r="N83" s="9">
        <v>5</v>
      </c>
      <c r="R83" s="8" t="s">
        <v>451</v>
      </c>
      <c r="Y83" s="8" t="s">
        <v>451</v>
      </c>
      <c r="AE83" s="8" t="s">
        <v>451</v>
      </c>
      <c r="AH83" s="7"/>
      <c r="AI83" s="8" t="s">
        <v>452</v>
      </c>
      <c r="AN83" s="8" t="s">
        <v>452</v>
      </c>
      <c r="AU83" s="9"/>
      <c r="AV83" s="7" t="s">
        <v>453</v>
      </c>
      <c r="AX83" s="8" t="s">
        <v>454</v>
      </c>
      <c r="AY83" s="8" t="s">
        <v>453</v>
      </c>
      <c r="BM83" s="9"/>
    </row>
    <row r="84" spans="1:65" x14ac:dyDescent="0.25">
      <c r="A84" s="8">
        <v>126</v>
      </c>
      <c r="B84" s="8" t="s">
        <v>1447</v>
      </c>
      <c r="C84" s="8" t="s">
        <v>1448</v>
      </c>
      <c r="D84" s="8" t="s">
        <v>61</v>
      </c>
      <c r="E84" s="8" t="s">
        <v>58</v>
      </c>
      <c r="F84" s="7">
        <v>12</v>
      </c>
      <c r="G84" s="8">
        <v>8</v>
      </c>
      <c r="H84" s="8">
        <v>0</v>
      </c>
      <c r="I84" s="8" t="s">
        <v>1103</v>
      </c>
      <c r="J84" s="8" t="s">
        <v>1104</v>
      </c>
      <c r="K84" s="8" t="s">
        <v>989</v>
      </c>
      <c r="L84" s="8">
        <v>3</v>
      </c>
      <c r="M84" s="8">
        <v>2</v>
      </c>
      <c r="N84" s="9">
        <v>0</v>
      </c>
      <c r="Y84" s="8" t="s">
        <v>112</v>
      </c>
      <c r="AH84" s="7"/>
      <c r="AU84" s="9"/>
      <c r="AV84" s="7"/>
      <c r="AY84" s="8" t="s">
        <v>113</v>
      </c>
      <c r="BM84" s="9"/>
    </row>
    <row r="85" spans="1:65" x14ac:dyDescent="0.25">
      <c r="A85" s="8">
        <v>84</v>
      </c>
      <c r="B85" s="8" t="s">
        <v>409</v>
      </c>
      <c r="C85" s="8" t="s">
        <v>410</v>
      </c>
      <c r="D85" s="8" t="s">
        <v>411</v>
      </c>
      <c r="E85" s="8" t="s">
        <v>412</v>
      </c>
      <c r="F85" s="7">
        <v>12</v>
      </c>
      <c r="G85" s="8">
        <v>7</v>
      </c>
      <c r="H85" s="8">
        <v>10</v>
      </c>
      <c r="I85" s="8" t="s">
        <v>984</v>
      </c>
      <c r="J85" s="8" t="s">
        <v>1052</v>
      </c>
      <c r="K85" s="8" t="s">
        <v>984</v>
      </c>
      <c r="L85" s="8">
        <v>5</v>
      </c>
      <c r="M85" s="8">
        <v>3</v>
      </c>
      <c r="N85" s="9">
        <v>4</v>
      </c>
      <c r="R85" s="8" t="s">
        <v>277</v>
      </c>
      <c r="Y85" s="8" t="s">
        <v>277</v>
      </c>
      <c r="AH85" s="7"/>
      <c r="AI85" s="8" t="s">
        <v>413</v>
      </c>
      <c r="AN85" s="8" t="s">
        <v>413</v>
      </c>
      <c r="AS85" s="8" t="s">
        <v>413</v>
      </c>
      <c r="AU85" s="9" t="s">
        <v>413</v>
      </c>
      <c r="AV85" s="7"/>
      <c r="AX85" s="8" t="s">
        <v>414</v>
      </c>
      <c r="BJ85" s="8" t="s">
        <v>279</v>
      </c>
      <c r="BM85" s="9"/>
    </row>
    <row r="86" spans="1:65" x14ac:dyDescent="0.25">
      <c r="A86" s="8">
        <v>66</v>
      </c>
      <c r="B86" s="8" t="s">
        <v>339</v>
      </c>
      <c r="C86" s="8" t="s">
        <v>1404</v>
      </c>
      <c r="D86" s="8" t="s">
        <v>121</v>
      </c>
      <c r="E86" s="8" t="s">
        <v>58</v>
      </c>
      <c r="F86" s="7">
        <v>12</v>
      </c>
      <c r="G86" s="8">
        <v>13</v>
      </c>
      <c r="H86" s="8">
        <v>12</v>
      </c>
      <c r="I86" s="8" t="s">
        <v>1018</v>
      </c>
      <c r="J86" s="8" t="s">
        <v>955</v>
      </c>
      <c r="K86" s="8" t="s">
        <v>1019</v>
      </c>
      <c r="L86" s="8">
        <v>7</v>
      </c>
      <c r="M86" s="8">
        <v>6</v>
      </c>
      <c r="N86" s="9">
        <v>7</v>
      </c>
      <c r="R86" s="8" t="s">
        <v>340</v>
      </c>
      <c r="AE86" s="8" t="s">
        <v>341</v>
      </c>
      <c r="AH86" s="7" t="s">
        <v>23</v>
      </c>
      <c r="AI86" s="8" t="s">
        <v>143</v>
      </c>
      <c r="AJ86" s="8" t="s">
        <v>342</v>
      </c>
      <c r="AN86" s="8" t="s">
        <v>342</v>
      </c>
      <c r="AO86" s="8" t="s">
        <v>343</v>
      </c>
      <c r="AR86" s="8" t="s">
        <v>344</v>
      </c>
      <c r="AS86" s="8" t="s">
        <v>344</v>
      </c>
      <c r="AT86" s="8" t="s">
        <v>343</v>
      </c>
      <c r="AU86" s="9"/>
      <c r="AV86" s="7"/>
      <c r="AX86" s="8" t="s">
        <v>155</v>
      </c>
      <c r="AY86" s="8" t="s">
        <v>156</v>
      </c>
      <c r="BJ86" s="8" t="s">
        <v>345</v>
      </c>
      <c r="BM86" s="9"/>
    </row>
    <row r="87" spans="1:65" x14ac:dyDescent="0.25">
      <c r="A87" s="8">
        <v>107</v>
      </c>
      <c r="B87" s="8" t="s">
        <v>478</v>
      </c>
      <c r="C87" s="8" t="s">
        <v>479</v>
      </c>
      <c r="D87" s="8" t="s">
        <v>480</v>
      </c>
      <c r="E87" s="8" t="s">
        <v>58</v>
      </c>
      <c r="F87" s="7">
        <v>12</v>
      </c>
      <c r="G87" s="8">
        <v>0</v>
      </c>
      <c r="H87" s="8">
        <v>6</v>
      </c>
      <c r="I87" s="8" t="s">
        <v>1080</v>
      </c>
      <c r="J87" s="8" t="s">
        <v>989</v>
      </c>
      <c r="K87" s="8" t="s">
        <v>1081</v>
      </c>
      <c r="L87" s="8">
        <v>6</v>
      </c>
      <c r="M87" s="8">
        <v>0</v>
      </c>
      <c r="N87" s="9">
        <v>5</v>
      </c>
      <c r="R87" s="8" t="s">
        <v>481</v>
      </c>
      <c r="Y87" s="8" t="s">
        <v>482</v>
      </c>
      <c r="Z87" s="8" t="s">
        <v>483</v>
      </c>
      <c r="AH87" s="7"/>
      <c r="AI87" s="8" t="s">
        <v>484</v>
      </c>
      <c r="AN87" s="8" t="s">
        <v>484</v>
      </c>
      <c r="AU87" s="9"/>
      <c r="AV87" s="7"/>
      <c r="AY87" s="8" t="s">
        <v>485</v>
      </c>
      <c r="BM87" s="9"/>
    </row>
    <row r="88" spans="1:65" x14ac:dyDescent="0.25">
      <c r="A88" s="8">
        <v>113</v>
      </c>
      <c r="B88" s="8" t="s">
        <v>501</v>
      </c>
      <c r="C88" s="8" t="s">
        <v>1408</v>
      </c>
      <c r="D88" s="8" t="s">
        <v>201</v>
      </c>
      <c r="E88" s="8" t="s">
        <v>467</v>
      </c>
      <c r="F88" s="7">
        <v>12</v>
      </c>
      <c r="G88" s="8">
        <v>3</v>
      </c>
      <c r="H88" s="8">
        <v>4</v>
      </c>
      <c r="I88" s="8" t="s">
        <v>933</v>
      </c>
      <c r="J88" s="8" t="s">
        <v>1085</v>
      </c>
      <c r="K88" s="8" t="s">
        <v>933</v>
      </c>
      <c r="L88" s="8">
        <v>3</v>
      </c>
      <c r="M88" s="8">
        <v>2</v>
      </c>
      <c r="N88" s="9">
        <v>3</v>
      </c>
      <c r="R88" s="8" t="s">
        <v>277</v>
      </c>
      <c r="Y88" s="8" t="s">
        <v>277</v>
      </c>
      <c r="AH88" s="7"/>
      <c r="AI88" s="8" t="s">
        <v>36</v>
      </c>
      <c r="AN88" s="8" t="s">
        <v>36</v>
      </c>
      <c r="AU88" s="9" t="s">
        <v>36</v>
      </c>
      <c r="AV88" s="7"/>
      <c r="BJ88" s="8" t="s">
        <v>279</v>
      </c>
      <c r="BM88" s="9"/>
    </row>
    <row r="89" spans="1:65" x14ac:dyDescent="0.25">
      <c r="A89" s="8">
        <v>75</v>
      </c>
      <c r="B89" s="8" t="s">
        <v>372</v>
      </c>
      <c r="C89" s="8" t="s">
        <v>1406</v>
      </c>
      <c r="D89" s="8" t="s">
        <v>373</v>
      </c>
      <c r="E89" s="8" t="s">
        <v>374</v>
      </c>
      <c r="F89" s="7">
        <v>12</v>
      </c>
      <c r="G89" s="8">
        <v>16</v>
      </c>
      <c r="H89" s="8">
        <v>14</v>
      </c>
      <c r="I89" s="8" t="s">
        <v>1035</v>
      </c>
      <c r="J89" s="8" t="s">
        <v>970</v>
      </c>
      <c r="K89" s="8" t="s">
        <v>1036</v>
      </c>
      <c r="L89" s="8">
        <v>6</v>
      </c>
      <c r="M89" s="8">
        <v>5</v>
      </c>
      <c r="N89" s="9">
        <v>6</v>
      </c>
      <c r="P89" s="8" t="s">
        <v>264</v>
      </c>
      <c r="R89" s="8" t="s">
        <v>375</v>
      </c>
      <c r="T89" s="8" t="s">
        <v>376</v>
      </c>
      <c r="W89" s="8" t="s">
        <v>376</v>
      </c>
      <c r="AH89" s="7" t="s">
        <v>23</v>
      </c>
      <c r="AI89" s="8" t="s">
        <v>23</v>
      </c>
      <c r="AN89" s="8" t="s">
        <v>23</v>
      </c>
      <c r="AU89" s="9"/>
      <c r="AV89" s="7"/>
      <c r="AX89" s="8" t="s">
        <v>155</v>
      </c>
      <c r="BM89" s="9"/>
    </row>
    <row r="90" spans="1:65" x14ac:dyDescent="0.25">
      <c r="A90" s="8">
        <v>194</v>
      </c>
      <c r="B90" s="8" t="s">
        <v>735</v>
      </c>
      <c r="C90" s="8" t="s">
        <v>736</v>
      </c>
      <c r="D90" s="8" t="s">
        <v>396</v>
      </c>
      <c r="E90" s="8" t="s">
        <v>183</v>
      </c>
      <c r="F90" s="7">
        <v>11</v>
      </c>
      <c r="G90" s="8">
        <v>0</v>
      </c>
      <c r="H90" s="8">
        <v>0</v>
      </c>
      <c r="I90" s="8" t="s">
        <v>1012</v>
      </c>
      <c r="J90" s="8" t="s">
        <v>989</v>
      </c>
      <c r="K90" s="8" t="s">
        <v>989</v>
      </c>
      <c r="L90" s="8">
        <v>3</v>
      </c>
      <c r="M90" s="8">
        <v>0</v>
      </c>
      <c r="N90" s="9">
        <v>0</v>
      </c>
      <c r="R90" s="8" t="s">
        <v>326</v>
      </c>
      <c r="Y90" s="8" t="s">
        <v>326</v>
      </c>
      <c r="AH90" s="7"/>
      <c r="AI90" s="8" t="s">
        <v>143</v>
      </c>
      <c r="AN90" s="8" t="s">
        <v>143</v>
      </c>
      <c r="AU90" s="9"/>
      <c r="AV90" s="7"/>
      <c r="AX90" s="8" t="s">
        <v>130</v>
      </c>
      <c r="BM90" s="9"/>
    </row>
    <row r="91" spans="1:65" x14ac:dyDescent="0.25">
      <c r="A91" s="8">
        <v>90</v>
      </c>
      <c r="B91" s="8" t="s">
        <v>429</v>
      </c>
      <c r="C91" s="8" t="s">
        <v>430</v>
      </c>
      <c r="D91" s="8" t="s">
        <v>140</v>
      </c>
      <c r="E91" s="8" t="s">
        <v>183</v>
      </c>
      <c r="F91" s="7">
        <v>11</v>
      </c>
      <c r="G91" s="8">
        <v>2</v>
      </c>
      <c r="H91" s="8">
        <v>7</v>
      </c>
      <c r="I91" s="8" t="s">
        <v>962</v>
      </c>
      <c r="J91" s="8" t="s">
        <v>1060</v>
      </c>
      <c r="K91" s="8" t="s">
        <v>1016</v>
      </c>
      <c r="L91" s="8">
        <v>4</v>
      </c>
      <c r="M91" s="8">
        <v>2</v>
      </c>
      <c r="N91" s="9">
        <v>4</v>
      </c>
      <c r="AH91" s="7"/>
      <c r="AI91" s="8" t="s">
        <v>24</v>
      </c>
      <c r="AU91" s="9"/>
      <c r="AV91" s="7"/>
      <c r="AY91" s="8" t="s">
        <v>431</v>
      </c>
      <c r="BM91" s="9"/>
    </row>
    <row r="92" spans="1:65" x14ac:dyDescent="0.25">
      <c r="A92" s="8">
        <v>116</v>
      </c>
      <c r="B92" s="8" t="s">
        <v>508</v>
      </c>
      <c r="C92" s="8" t="s">
        <v>509</v>
      </c>
      <c r="D92" s="8" t="s">
        <v>163</v>
      </c>
      <c r="E92" s="8" t="s">
        <v>510</v>
      </c>
      <c r="F92" s="7">
        <v>11</v>
      </c>
      <c r="G92" s="8">
        <v>17</v>
      </c>
      <c r="H92" s="8">
        <v>16</v>
      </c>
      <c r="I92" s="8" t="s">
        <v>938</v>
      </c>
      <c r="J92" s="8" t="s">
        <v>938</v>
      </c>
      <c r="K92" s="8" t="s">
        <v>938</v>
      </c>
      <c r="L92" s="8">
        <v>2</v>
      </c>
      <c r="M92" s="8">
        <v>3</v>
      </c>
      <c r="N92" s="9">
        <v>3</v>
      </c>
      <c r="R92" s="8" t="s">
        <v>165</v>
      </c>
      <c r="Y92" s="8" t="s">
        <v>165</v>
      </c>
      <c r="AH92" s="7"/>
      <c r="AI92" s="8" t="s">
        <v>24</v>
      </c>
      <c r="AU92" s="9"/>
      <c r="AV92" s="7"/>
      <c r="AX92" s="8" t="s">
        <v>166</v>
      </c>
      <c r="AY92" s="8" t="s">
        <v>167</v>
      </c>
      <c r="BM92" s="9"/>
    </row>
    <row r="93" spans="1:65" x14ac:dyDescent="0.25">
      <c r="A93" s="8">
        <v>101</v>
      </c>
      <c r="B93" s="8" t="s">
        <v>463</v>
      </c>
      <c r="C93" s="8" t="s">
        <v>464</v>
      </c>
      <c r="D93" s="8" t="s">
        <v>465</v>
      </c>
      <c r="E93" s="8" t="s">
        <v>58</v>
      </c>
      <c r="F93" s="7">
        <v>11</v>
      </c>
      <c r="G93" s="8">
        <v>10</v>
      </c>
      <c r="H93" s="8">
        <v>11</v>
      </c>
      <c r="I93" s="8" t="s">
        <v>1074</v>
      </c>
      <c r="J93" s="8" t="s">
        <v>1074</v>
      </c>
      <c r="K93" s="8" t="s">
        <v>1074</v>
      </c>
      <c r="L93" s="8">
        <v>3</v>
      </c>
      <c r="M93" s="8">
        <v>3</v>
      </c>
      <c r="N93" s="9">
        <v>3</v>
      </c>
      <c r="AH93" s="7"/>
      <c r="AU93" s="9"/>
      <c r="AV93" s="7"/>
      <c r="BM93" s="9"/>
    </row>
    <row r="94" spans="1:65" x14ac:dyDescent="0.25">
      <c r="A94" s="8">
        <v>67</v>
      </c>
      <c r="B94" s="8" t="s">
        <v>346</v>
      </c>
      <c r="C94" s="8" t="s">
        <v>347</v>
      </c>
      <c r="D94" s="8" t="s">
        <v>125</v>
      </c>
      <c r="E94" s="8" t="s">
        <v>58</v>
      </c>
      <c r="F94" s="7">
        <v>11</v>
      </c>
      <c r="G94" s="8">
        <v>7</v>
      </c>
      <c r="H94" s="8">
        <v>4</v>
      </c>
      <c r="I94" s="8" t="s">
        <v>1020</v>
      </c>
      <c r="J94" s="8" t="s">
        <v>1020</v>
      </c>
      <c r="K94" s="8" t="s">
        <v>1020</v>
      </c>
      <c r="L94" s="8">
        <v>2</v>
      </c>
      <c r="M94" s="8">
        <v>2</v>
      </c>
      <c r="N94" s="9">
        <v>2</v>
      </c>
      <c r="AH94" s="7"/>
      <c r="AM94" s="8" t="s">
        <v>28</v>
      </c>
      <c r="AU94" s="9"/>
      <c r="AV94" s="7"/>
      <c r="BD94" s="8" t="s">
        <v>91</v>
      </c>
      <c r="BM94" s="9"/>
    </row>
    <row r="95" spans="1:65" x14ac:dyDescent="0.25">
      <c r="A95" s="8">
        <v>97</v>
      </c>
      <c r="B95" s="8" t="s">
        <v>455</v>
      </c>
      <c r="C95" s="8" t="s">
        <v>456</v>
      </c>
      <c r="D95" s="8" t="s">
        <v>411</v>
      </c>
      <c r="E95" s="8" t="s">
        <v>183</v>
      </c>
      <c r="F95" s="7">
        <v>10</v>
      </c>
      <c r="G95" s="8">
        <v>10</v>
      </c>
      <c r="H95" s="8">
        <v>8</v>
      </c>
      <c r="I95" s="8" t="s">
        <v>1025</v>
      </c>
      <c r="J95" s="8" t="s">
        <v>1025</v>
      </c>
      <c r="K95" s="8" t="s">
        <v>1025</v>
      </c>
      <c r="L95" s="8">
        <v>3</v>
      </c>
      <c r="M95" s="8">
        <v>3</v>
      </c>
      <c r="N95" s="9">
        <v>2</v>
      </c>
      <c r="R95" s="8" t="s">
        <v>277</v>
      </c>
      <c r="Y95" s="8" t="s">
        <v>277</v>
      </c>
      <c r="AH95" s="7"/>
      <c r="AI95" s="8" t="s">
        <v>36</v>
      </c>
      <c r="AN95" s="8" t="s">
        <v>36</v>
      </c>
      <c r="AU95" s="9" t="s">
        <v>36</v>
      </c>
      <c r="AV95" s="7"/>
      <c r="AX95" s="8" t="s">
        <v>408</v>
      </c>
      <c r="BJ95" s="8" t="s">
        <v>279</v>
      </c>
      <c r="BM95" s="9"/>
    </row>
    <row r="96" spans="1:65" x14ac:dyDescent="0.25">
      <c r="A96" s="8">
        <v>103</v>
      </c>
      <c r="B96" s="8" t="s">
        <v>466</v>
      </c>
      <c r="C96" s="8" t="s">
        <v>1407</v>
      </c>
      <c r="D96" s="8" t="s">
        <v>263</v>
      </c>
      <c r="E96" s="8" t="s">
        <v>467</v>
      </c>
      <c r="F96" s="7">
        <v>10</v>
      </c>
      <c r="G96" s="8">
        <v>8</v>
      </c>
      <c r="H96" s="8">
        <v>10</v>
      </c>
      <c r="I96" s="8" t="s">
        <v>1076</v>
      </c>
      <c r="J96" s="8" t="s">
        <v>1077</v>
      </c>
      <c r="K96" s="8" t="s">
        <v>1076</v>
      </c>
      <c r="L96" s="8">
        <v>4</v>
      </c>
      <c r="M96" s="8">
        <v>2</v>
      </c>
      <c r="N96" s="9">
        <v>4</v>
      </c>
      <c r="R96" s="8" t="s">
        <v>277</v>
      </c>
      <c r="Y96" s="8" t="s">
        <v>277</v>
      </c>
      <c r="AH96" s="7"/>
      <c r="AI96" s="8" t="s">
        <v>36</v>
      </c>
      <c r="AN96" s="8" t="s">
        <v>36</v>
      </c>
      <c r="AU96" s="9" t="s">
        <v>36</v>
      </c>
      <c r="AV96" s="7"/>
      <c r="BJ96" s="8" t="s">
        <v>279</v>
      </c>
      <c r="BM96" s="9"/>
    </row>
    <row r="97" spans="1:65" x14ac:dyDescent="0.25">
      <c r="A97" s="8">
        <v>65</v>
      </c>
      <c r="B97" s="8" t="s">
        <v>333</v>
      </c>
      <c r="C97" s="8" t="s">
        <v>334</v>
      </c>
      <c r="D97" s="8" t="s">
        <v>293</v>
      </c>
      <c r="E97" s="8" t="s">
        <v>58</v>
      </c>
      <c r="F97" s="7">
        <v>10</v>
      </c>
      <c r="G97" s="8">
        <v>12</v>
      </c>
      <c r="H97" s="8">
        <v>12</v>
      </c>
      <c r="I97" s="8" t="s">
        <v>922</v>
      </c>
      <c r="J97" s="8" t="s">
        <v>965</v>
      </c>
      <c r="K97" s="8" t="s">
        <v>991</v>
      </c>
      <c r="L97" s="8">
        <v>4</v>
      </c>
      <c r="M97" s="8">
        <v>5</v>
      </c>
      <c r="N97" s="9">
        <v>5</v>
      </c>
      <c r="R97" s="8" t="s">
        <v>335</v>
      </c>
      <c r="S97" s="8" t="s">
        <v>336</v>
      </c>
      <c r="Y97" s="8" t="s">
        <v>277</v>
      </c>
      <c r="AA97" s="8" t="s">
        <v>337</v>
      </c>
      <c r="AH97" s="7"/>
      <c r="AI97" s="8" t="s">
        <v>36</v>
      </c>
      <c r="AK97" s="8" t="s">
        <v>26</v>
      </c>
      <c r="AN97" s="8" t="s">
        <v>338</v>
      </c>
      <c r="AO97" s="8" t="s">
        <v>30</v>
      </c>
      <c r="AQ97" s="8" t="s">
        <v>338</v>
      </c>
      <c r="AS97" s="8" t="s">
        <v>338</v>
      </c>
      <c r="AU97" s="9" t="s">
        <v>36</v>
      </c>
      <c r="AV97" s="7"/>
      <c r="BJ97" s="8" t="s">
        <v>279</v>
      </c>
      <c r="BM97" s="9"/>
    </row>
    <row r="98" spans="1:65" x14ac:dyDescent="0.25">
      <c r="A98" s="8">
        <v>92</v>
      </c>
      <c r="B98" s="8" t="s">
        <v>434</v>
      </c>
      <c r="C98" s="8" t="s">
        <v>435</v>
      </c>
      <c r="D98" s="8" t="s">
        <v>436</v>
      </c>
      <c r="E98" s="8" t="s">
        <v>437</v>
      </c>
      <c r="F98" s="7">
        <v>10</v>
      </c>
      <c r="G98" s="8">
        <v>10</v>
      </c>
      <c r="H98" s="8">
        <v>9</v>
      </c>
      <c r="I98" s="8" t="s">
        <v>1063</v>
      </c>
      <c r="J98" s="8" t="s">
        <v>1064</v>
      </c>
      <c r="K98" s="8" t="s">
        <v>1064</v>
      </c>
      <c r="L98" s="8">
        <v>2</v>
      </c>
      <c r="M98" s="8">
        <v>3</v>
      </c>
      <c r="N98" s="9">
        <v>3</v>
      </c>
      <c r="AH98" s="7"/>
      <c r="AU98" s="9"/>
      <c r="AV98" s="7"/>
      <c r="BM98" s="9"/>
    </row>
    <row r="99" spans="1:65" x14ac:dyDescent="0.25">
      <c r="A99" s="8">
        <v>91</v>
      </c>
      <c r="B99" s="8" t="s">
        <v>860</v>
      </c>
      <c r="C99" s="8" t="s">
        <v>859</v>
      </c>
      <c r="D99" s="8" t="s">
        <v>148</v>
      </c>
      <c r="E99" s="8" t="s">
        <v>58</v>
      </c>
      <c r="F99" s="7">
        <v>10</v>
      </c>
      <c r="G99" s="8">
        <v>4</v>
      </c>
      <c r="H99" s="8">
        <v>2</v>
      </c>
      <c r="I99" s="8" t="s">
        <v>1061</v>
      </c>
      <c r="J99" s="8" t="s">
        <v>1062</v>
      </c>
      <c r="K99" s="8" t="s">
        <v>1062</v>
      </c>
      <c r="L99" s="8">
        <v>4</v>
      </c>
      <c r="M99" s="8">
        <v>2</v>
      </c>
      <c r="N99" s="9">
        <v>2</v>
      </c>
      <c r="R99" s="8" t="s">
        <v>432</v>
      </c>
      <c r="Y99" s="8" t="s">
        <v>432</v>
      </c>
      <c r="AH99" s="7"/>
      <c r="AU99" s="9"/>
      <c r="AV99" s="7"/>
      <c r="AY99" s="8" t="s">
        <v>433</v>
      </c>
      <c r="BM99" s="9"/>
    </row>
    <row r="100" spans="1:65" x14ac:dyDescent="0.25">
      <c r="A100" s="8">
        <v>76</v>
      </c>
      <c r="B100" s="8" t="s">
        <v>377</v>
      </c>
      <c r="C100" s="8" t="s">
        <v>378</v>
      </c>
      <c r="D100" s="8" t="s">
        <v>210</v>
      </c>
      <c r="E100" s="8" t="s">
        <v>58</v>
      </c>
      <c r="F100" s="7">
        <v>9</v>
      </c>
      <c r="G100" s="8">
        <v>7</v>
      </c>
      <c r="H100" s="8">
        <v>9</v>
      </c>
      <c r="I100" s="8" t="s">
        <v>1037</v>
      </c>
      <c r="J100" s="8" t="s">
        <v>1026</v>
      </c>
      <c r="K100" s="8" t="s">
        <v>975</v>
      </c>
      <c r="L100" s="8">
        <v>7</v>
      </c>
      <c r="M100" s="8">
        <v>5</v>
      </c>
      <c r="N100" s="9">
        <v>5</v>
      </c>
      <c r="R100" s="8" t="s">
        <v>165</v>
      </c>
      <c r="Y100" s="8" t="s">
        <v>165</v>
      </c>
      <c r="AH100" s="7"/>
      <c r="AI100" s="8" t="s">
        <v>24</v>
      </c>
      <c r="AU100" s="9"/>
      <c r="AV100" s="7"/>
      <c r="AX100" s="8" t="s">
        <v>144</v>
      </c>
      <c r="AY100" s="8" t="s">
        <v>379</v>
      </c>
      <c r="BM100" s="9"/>
    </row>
    <row r="101" spans="1:65" x14ac:dyDescent="0.25">
      <c r="A101" s="8">
        <v>83</v>
      </c>
      <c r="B101" s="8" t="s">
        <v>405</v>
      </c>
      <c r="C101" s="8" t="s">
        <v>406</v>
      </c>
      <c r="D101" s="8" t="s">
        <v>407</v>
      </c>
      <c r="E101" s="8" t="s">
        <v>404</v>
      </c>
      <c r="F101" s="7">
        <v>9</v>
      </c>
      <c r="G101" s="8">
        <v>9</v>
      </c>
      <c r="H101" s="8">
        <v>10</v>
      </c>
      <c r="I101" s="8" t="s">
        <v>1050</v>
      </c>
      <c r="J101" s="8" t="s">
        <v>1051</v>
      </c>
      <c r="K101" s="8" t="s">
        <v>1050</v>
      </c>
      <c r="L101" s="8">
        <v>4</v>
      </c>
      <c r="M101" s="8">
        <v>4</v>
      </c>
      <c r="N101" s="9">
        <v>3</v>
      </c>
      <c r="R101" s="8" t="s">
        <v>277</v>
      </c>
      <c r="Y101" s="8" t="s">
        <v>277</v>
      </c>
      <c r="AH101" s="7"/>
      <c r="AI101" s="8" t="s">
        <v>36</v>
      </c>
      <c r="AN101" s="8" t="s">
        <v>36</v>
      </c>
      <c r="AU101" s="9" t="s">
        <v>36</v>
      </c>
      <c r="AV101" s="7"/>
      <c r="AX101" s="8" t="s">
        <v>408</v>
      </c>
      <c r="BJ101" s="8" t="s">
        <v>279</v>
      </c>
      <c r="BM101" s="9"/>
    </row>
    <row r="102" spans="1:65" x14ac:dyDescent="0.25">
      <c r="A102" s="8">
        <v>128</v>
      </c>
      <c r="B102" s="8" t="s">
        <v>541</v>
      </c>
      <c r="C102" s="8" t="s">
        <v>1412</v>
      </c>
      <c r="D102" s="8" t="s">
        <v>491</v>
      </c>
      <c r="E102" s="8" t="s">
        <v>58</v>
      </c>
      <c r="F102" s="7">
        <v>9</v>
      </c>
      <c r="G102" s="8">
        <v>5</v>
      </c>
      <c r="H102" s="8">
        <v>0</v>
      </c>
      <c r="I102" s="8" t="s">
        <v>963</v>
      </c>
      <c r="J102" s="8" t="s">
        <v>963</v>
      </c>
      <c r="K102" s="8" t="s">
        <v>989</v>
      </c>
      <c r="L102" s="8">
        <v>2</v>
      </c>
      <c r="M102" s="8">
        <v>2</v>
      </c>
      <c r="N102" s="9">
        <v>0</v>
      </c>
      <c r="R102" s="8" t="s">
        <v>305</v>
      </c>
      <c r="Y102" s="8" t="s">
        <v>305</v>
      </c>
      <c r="AH102" s="7"/>
      <c r="AI102" s="8" t="s">
        <v>24</v>
      </c>
      <c r="AU102" s="9"/>
      <c r="AV102" s="7"/>
      <c r="AX102" s="8" t="s">
        <v>252</v>
      </c>
      <c r="AY102" s="8" t="s">
        <v>306</v>
      </c>
      <c r="BM102" s="9"/>
    </row>
    <row r="103" spans="1:65" x14ac:dyDescent="0.25">
      <c r="A103" s="8">
        <v>165</v>
      </c>
      <c r="B103" s="8" t="s">
        <v>656</v>
      </c>
      <c r="C103" s="8" t="s">
        <v>657</v>
      </c>
      <c r="D103" s="8" t="s">
        <v>352</v>
      </c>
      <c r="E103" s="8" t="s">
        <v>658</v>
      </c>
      <c r="F103" s="7">
        <v>9</v>
      </c>
      <c r="G103" s="8">
        <v>4</v>
      </c>
      <c r="H103" s="8">
        <v>0</v>
      </c>
      <c r="I103" s="8" t="s">
        <v>1025</v>
      </c>
      <c r="J103" s="8" t="s">
        <v>1025</v>
      </c>
      <c r="K103" s="8" t="s">
        <v>989</v>
      </c>
      <c r="L103" s="8">
        <v>2</v>
      </c>
      <c r="M103" s="8">
        <v>2</v>
      </c>
      <c r="N103" s="9">
        <v>0</v>
      </c>
      <c r="R103" s="8" t="s">
        <v>165</v>
      </c>
      <c r="Y103" s="8" t="s">
        <v>165</v>
      </c>
      <c r="AH103" s="7"/>
      <c r="AI103" s="8" t="s">
        <v>353</v>
      </c>
      <c r="AU103" s="9"/>
      <c r="AV103" s="7"/>
      <c r="AX103" s="8" t="s">
        <v>144</v>
      </c>
      <c r="AY103" s="8" t="s">
        <v>354</v>
      </c>
      <c r="BM103" s="9"/>
    </row>
    <row r="104" spans="1:65" x14ac:dyDescent="0.25">
      <c r="A104" s="8">
        <v>203</v>
      </c>
      <c r="B104" s="8" t="s">
        <v>1465</v>
      </c>
      <c r="C104" s="8" t="s">
        <v>1464</v>
      </c>
      <c r="D104" s="8" t="s">
        <v>186</v>
      </c>
      <c r="E104" s="8" t="s">
        <v>58</v>
      </c>
      <c r="F104" s="7">
        <v>9</v>
      </c>
      <c r="G104" s="8">
        <v>0</v>
      </c>
      <c r="H104" s="8">
        <v>0</v>
      </c>
      <c r="I104" s="8" t="s">
        <v>1169</v>
      </c>
      <c r="J104" s="8" t="s">
        <v>989</v>
      </c>
      <c r="K104" s="8" t="s">
        <v>989</v>
      </c>
      <c r="L104" s="8">
        <v>2</v>
      </c>
      <c r="M104" s="8">
        <v>0</v>
      </c>
      <c r="N104" s="9">
        <v>0</v>
      </c>
      <c r="R104" s="8" t="s">
        <v>149</v>
      </c>
      <c r="Y104" s="8" t="s">
        <v>149</v>
      </c>
      <c r="AH104" s="7"/>
      <c r="AN104" s="8" t="s">
        <v>32</v>
      </c>
      <c r="AQ104" s="8" t="s">
        <v>32</v>
      </c>
      <c r="AU104" s="9"/>
      <c r="AV104" s="7"/>
      <c r="AX104" s="8" t="s">
        <v>150</v>
      </c>
      <c r="AY104" s="8" t="s">
        <v>151</v>
      </c>
      <c r="BM104" s="9"/>
    </row>
    <row r="105" spans="1:65" x14ac:dyDescent="0.25">
      <c r="A105" s="8">
        <v>129</v>
      </c>
      <c r="B105" s="8" t="s">
        <v>542</v>
      </c>
      <c r="C105" s="8" t="s">
        <v>543</v>
      </c>
      <c r="D105" s="8" t="s">
        <v>275</v>
      </c>
      <c r="E105" s="8" t="s">
        <v>544</v>
      </c>
      <c r="F105" s="7">
        <v>9</v>
      </c>
      <c r="G105" s="8">
        <v>8</v>
      </c>
      <c r="H105" s="8">
        <v>7</v>
      </c>
      <c r="I105" s="8" t="s">
        <v>1105</v>
      </c>
      <c r="J105" s="8" t="s">
        <v>1105</v>
      </c>
      <c r="K105" s="8" t="s">
        <v>1105</v>
      </c>
      <c r="L105" s="8">
        <v>2</v>
      </c>
      <c r="M105" s="8">
        <v>2</v>
      </c>
      <c r="N105" s="9">
        <v>2</v>
      </c>
      <c r="R105" s="8" t="s">
        <v>277</v>
      </c>
      <c r="Y105" s="8" t="s">
        <v>277</v>
      </c>
      <c r="AH105" s="7"/>
      <c r="AI105" s="8" t="s">
        <v>36</v>
      </c>
      <c r="AN105" s="8" t="s">
        <v>36</v>
      </c>
      <c r="AU105" s="9" t="s">
        <v>36</v>
      </c>
      <c r="AV105" s="7"/>
      <c r="AX105" s="8" t="s">
        <v>545</v>
      </c>
      <c r="BJ105" s="8" t="s">
        <v>279</v>
      </c>
      <c r="BM105" s="9"/>
    </row>
    <row r="106" spans="1:65" x14ac:dyDescent="0.25">
      <c r="A106" s="8">
        <v>87</v>
      </c>
      <c r="B106" s="8" t="s">
        <v>420</v>
      </c>
      <c r="C106" s="8" t="s">
        <v>421</v>
      </c>
      <c r="D106" s="8" t="s">
        <v>352</v>
      </c>
      <c r="E106" s="8" t="s">
        <v>422</v>
      </c>
      <c r="F106" s="7">
        <v>9</v>
      </c>
      <c r="G106" s="8">
        <v>10</v>
      </c>
      <c r="H106" s="8">
        <v>6</v>
      </c>
      <c r="I106" s="8" t="s">
        <v>1058</v>
      </c>
      <c r="J106" s="8" t="s">
        <v>1058</v>
      </c>
      <c r="K106" s="8" t="s">
        <v>1025</v>
      </c>
      <c r="L106" s="8">
        <v>4</v>
      </c>
      <c r="M106" s="8">
        <v>4</v>
      </c>
      <c r="N106" s="9">
        <v>5</v>
      </c>
      <c r="R106" s="8" t="s">
        <v>170</v>
      </c>
      <c r="Y106" s="8" t="s">
        <v>170</v>
      </c>
      <c r="AH106" s="7"/>
      <c r="AN106" s="8" t="s">
        <v>322</v>
      </c>
      <c r="AS106" s="8" t="s">
        <v>322</v>
      </c>
      <c r="AU106" s="9"/>
      <c r="AV106" s="7"/>
      <c r="AX106" s="8" t="s">
        <v>315</v>
      </c>
      <c r="BM106" s="9"/>
    </row>
    <row r="107" spans="1:65" x14ac:dyDescent="0.25">
      <c r="A107" s="8">
        <v>168</v>
      </c>
      <c r="B107" s="8" t="s">
        <v>666</v>
      </c>
      <c r="C107" s="8" t="s">
        <v>667</v>
      </c>
      <c r="D107" s="8" t="s">
        <v>182</v>
      </c>
      <c r="E107" s="8" t="s">
        <v>153</v>
      </c>
      <c r="F107" s="7">
        <v>8</v>
      </c>
      <c r="G107" s="8">
        <v>8</v>
      </c>
      <c r="H107" s="8">
        <v>6</v>
      </c>
      <c r="I107" s="8" t="s">
        <v>1145</v>
      </c>
      <c r="J107" s="8" t="s">
        <v>1145</v>
      </c>
      <c r="K107" s="8" t="s">
        <v>1146</v>
      </c>
      <c r="L107" s="8">
        <v>3</v>
      </c>
      <c r="M107" s="8">
        <v>3</v>
      </c>
      <c r="N107" s="9">
        <v>3</v>
      </c>
      <c r="R107" s="8" t="s">
        <v>141</v>
      </c>
      <c r="Y107" s="8" t="s">
        <v>366</v>
      </c>
      <c r="AH107" s="7"/>
      <c r="AI107" s="8" t="s">
        <v>143</v>
      </c>
      <c r="AN107" s="8" t="s">
        <v>143</v>
      </c>
      <c r="AU107" s="9"/>
      <c r="AV107" s="7"/>
      <c r="AX107" s="8" t="s">
        <v>166</v>
      </c>
      <c r="AY107" s="8" t="s">
        <v>668</v>
      </c>
      <c r="BM107" s="9"/>
    </row>
    <row r="108" spans="1:65" x14ac:dyDescent="0.25">
      <c r="A108" s="8">
        <v>181</v>
      </c>
      <c r="B108" s="8" t="s">
        <v>701</v>
      </c>
      <c r="C108" s="8" t="s">
        <v>702</v>
      </c>
      <c r="D108" s="8" t="s">
        <v>674</v>
      </c>
      <c r="E108" s="8" t="s">
        <v>227</v>
      </c>
      <c r="F108" s="7">
        <v>8</v>
      </c>
      <c r="G108" s="8">
        <v>7</v>
      </c>
      <c r="H108" s="8">
        <v>0</v>
      </c>
      <c r="I108" s="8" t="s">
        <v>1154</v>
      </c>
      <c r="J108" s="8" t="s">
        <v>1068</v>
      </c>
      <c r="K108" s="8" t="s">
        <v>989</v>
      </c>
      <c r="L108" s="8">
        <v>2</v>
      </c>
      <c r="M108" s="8">
        <v>2</v>
      </c>
      <c r="N108" s="9">
        <v>0</v>
      </c>
      <c r="R108" s="8" t="s">
        <v>703</v>
      </c>
      <c r="S108" s="8" t="s">
        <v>703</v>
      </c>
      <c r="AA108" s="8" t="s">
        <v>703</v>
      </c>
      <c r="AE108" s="8" t="s">
        <v>671</v>
      </c>
      <c r="AH108" s="7"/>
      <c r="AI108" s="8" t="s">
        <v>66</v>
      </c>
      <c r="AN108" s="8" t="s">
        <v>338</v>
      </c>
      <c r="AO108" s="8" t="s">
        <v>35</v>
      </c>
      <c r="AQ108" s="8" t="s">
        <v>338</v>
      </c>
      <c r="AS108" s="8" t="s">
        <v>338</v>
      </c>
      <c r="AT108" s="8" t="s">
        <v>35</v>
      </c>
      <c r="AU108" s="9"/>
      <c r="AV108" s="7"/>
      <c r="AX108" s="8" t="s">
        <v>130</v>
      </c>
      <c r="BM108" s="9"/>
    </row>
    <row r="109" spans="1:65" x14ac:dyDescent="0.25">
      <c r="A109" s="8">
        <v>167</v>
      </c>
      <c r="B109" s="8" t="s">
        <v>662</v>
      </c>
      <c r="C109" s="8" t="s">
        <v>663</v>
      </c>
      <c r="D109" s="8" t="s">
        <v>407</v>
      </c>
      <c r="E109" s="8" t="s">
        <v>664</v>
      </c>
      <c r="F109" s="7">
        <v>8</v>
      </c>
      <c r="G109" s="8">
        <v>0</v>
      </c>
      <c r="H109" s="8">
        <v>0</v>
      </c>
      <c r="I109" s="8" t="s">
        <v>1032</v>
      </c>
      <c r="J109" s="8" t="s">
        <v>989</v>
      </c>
      <c r="K109" s="8" t="s">
        <v>989</v>
      </c>
      <c r="L109" s="8">
        <v>2</v>
      </c>
      <c r="M109" s="8">
        <v>0</v>
      </c>
      <c r="N109" s="9">
        <v>0</v>
      </c>
      <c r="R109" s="8" t="s">
        <v>665</v>
      </c>
      <c r="Y109" s="8" t="s">
        <v>665</v>
      </c>
      <c r="AH109" s="7"/>
      <c r="AI109" s="8" t="s">
        <v>24</v>
      </c>
      <c r="AN109" s="8" t="s">
        <v>32</v>
      </c>
      <c r="AQ109" s="8" t="s">
        <v>32</v>
      </c>
      <c r="AU109" s="9"/>
      <c r="AV109" s="7"/>
      <c r="AY109" s="8" t="s">
        <v>386</v>
      </c>
      <c r="BM109" s="9"/>
    </row>
    <row r="110" spans="1:65" x14ac:dyDescent="0.25">
      <c r="A110" s="8">
        <v>105</v>
      </c>
      <c r="B110" s="8" t="s">
        <v>474</v>
      </c>
      <c r="C110" s="8" t="s">
        <v>475</v>
      </c>
      <c r="D110" s="8" t="s">
        <v>263</v>
      </c>
      <c r="E110" s="8" t="s">
        <v>227</v>
      </c>
      <c r="F110" s="7">
        <v>8</v>
      </c>
      <c r="G110" s="8">
        <v>3</v>
      </c>
      <c r="H110" s="8">
        <v>6</v>
      </c>
      <c r="I110" s="8" t="s">
        <v>944</v>
      </c>
      <c r="J110" s="8" t="s">
        <v>1079</v>
      </c>
      <c r="K110" s="8" t="s">
        <v>1079</v>
      </c>
      <c r="L110" s="8">
        <v>4</v>
      </c>
      <c r="M110" s="8">
        <v>2</v>
      </c>
      <c r="N110" s="9">
        <v>2</v>
      </c>
      <c r="R110" s="8" t="s">
        <v>277</v>
      </c>
      <c r="Y110" s="8" t="s">
        <v>277</v>
      </c>
      <c r="AH110" s="7"/>
      <c r="AI110" s="8" t="s">
        <v>36</v>
      </c>
      <c r="AN110" s="8" t="s">
        <v>36</v>
      </c>
      <c r="AU110" s="9" t="s">
        <v>36</v>
      </c>
      <c r="AV110" s="7"/>
      <c r="BJ110" s="8" t="s">
        <v>279</v>
      </c>
      <c r="BM110" s="9"/>
    </row>
    <row r="111" spans="1:65" x14ac:dyDescent="0.25">
      <c r="A111" s="8">
        <v>115</v>
      </c>
      <c r="B111" s="8" t="s">
        <v>506</v>
      </c>
      <c r="C111" s="8" t="s">
        <v>507</v>
      </c>
      <c r="D111" s="8" t="s">
        <v>175</v>
      </c>
      <c r="E111" s="8" t="s">
        <v>58</v>
      </c>
      <c r="F111" s="7">
        <v>8</v>
      </c>
      <c r="G111" s="8">
        <v>5</v>
      </c>
      <c r="H111" s="8">
        <v>2</v>
      </c>
      <c r="I111" s="8" t="s">
        <v>944</v>
      </c>
      <c r="J111" s="8" t="s">
        <v>1077</v>
      </c>
      <c r="K111" s="8" t="s">
        <v>1025</v>
      </c>
      <c r="L111" s="8">
        <v>4</v>
      </c>
      <c r="M111" s="8">
        <v>3</v>
      </c>
      <c r="N111" s="9">
        <v>2</v>
      </c>
      <c r="R111" s="8" t="s">
        <v>385</v>
      </c>
      <c r="Y111" s="8" t="s">
        <v>385</v>
      </c>
      <c r="AH111" s="7"/>
      <c r="AI111" s="8" t="s">
        <v>24</v>
      </c>
      <c r="AN111" s="8" t="s">
        <v>32</v>
      </c>
      <c r="AQ111" s="8" t="s">
        <v>32</v>
      </c>
      <c r="AU111" s="9"/>
      <c r="AV111" s="7"/>
      <c r="AY111" s="8" t="s">
        <v>386</v>
      </c>
      <c r="BM111" s="9"/>
    </row>
    <row r="112" spans="1:65" x14ac:dyDescent="0.25">
      <c r="A112" s="8">
        <v>142</v>
      </c>
      <c r="B112" s="8" t="s">
        <v>584</v>
      </c>
      <c r="C112" s="8" t="s">
        <v>585</v>
      </c>
      <c r="D112" s="8" t="s">
        <v>234</v>
      </c>
      <c r="E112" s="8" t="s">
        <v>415</v>
      </c>
      <c r="F112" s="7">
        <v>8</v>
      </c>
      <c r="G112" s="8">
        <v>7</v>
      </c>
      <c r="H112" s="8">
        <v>7</v>
      </c>
      <c r="I112" s="8" t="s">
        <v>1121</v>
      </c>
      <c r="J112" s="8" t="s">
        <v>1121</v>
      </c>
      <c r="K112" s="8" t="s">
        <v>1122</v>
      </c>
      <c r="L112" s="8">
        <v>2</v>
      </c>
      <c r="M112" s="8">
        <v>2</v>
      </c>
      <c r="N112" s="9">
        <v>2</v>
      </c>
      <c r="R112" s="8" t="s">
        <v>141</v>
      </c>
      <c r="Y112" s="8" t="s">
        <v>165</v>
      </c>
      <c r="AH112" s="7"/>
      <c r="AI112" s="8" t="s">
        <v>143</v>
      </c>
      <c r="AN112" s="8" t="s">
        <v>143</v>
      </c>
      <c r="AU112" s="9"/>
      <c r="AV112" s="7"/>
      <c r="AX112" s="8" t="s">
        <v>130</v>
      </c>
      <c r="AY112" s="8" t="s">
        <v>235</v>
      </c>
      <c r="BM112" s="9"/>
    </row>
    <row r="113" spans="1:65" x14ac:dyDescent="0.25">
      <c r="A113" s="8">
        <v>143</v>
      </c>
      <c r="B113" s="8" t="s">
        <v>586</v>
      </c>
      <c r="C113" s="8" t="s">
        <v>587</v>
      </c>
      <c r="D113" s="8" t="s">
        <v>250</v>
      </c>
      <c r="E113" s="8" t="s">
        <v>588</v>
      </c>
      <c r="F113" s="7">
        <v>8</v>
      </c>
      <c r="G113" s="8">
        <v>0</v>
      </c>
      <c r="H113" s="8">
        <v>2</v>
      </c>
      <c r="I113" s="8" t="s">
        <v>1123</v>
      </c>
      <c r="J113" s="8" t="s">
        <v>989</v>
      </c>
      <c r="K113" s="8" t="s">
        <v>974</v>
      </c>
      <c r="L113" s="8">
        <v>4</v>
      </c>
      <c r="M113" s="8">
        <v>0</v>
      </c>
      <c r="N113" s="9">
        <v>2</v>
      </c>
      <c r="R113" s="8" t="s">
        <v>277</v>
      </c>
      <c r="Y113" s="8" t="s">
        <v>277</v>
      </c>
      <c r="AH113" s="7"/>
      <c r="AI113" s="8" t="s">
        <v>36</v>
      </c>
      <c r="AN113" s="8" t="s">
        <v>36</v>
      </c>
      <c r="AU113" s="9" t="s">
        <v>36</v>
      </c>
      <c r="AV113" s="7"/>
      <c r="BJ113" s="8" t="s">
        <v>279</v>
      </c>
      <c r="BM113" s="9"/>
    </row>
    <row r="114" spans="1:65" x14ac:dyDescent="0.25">
      <c r="A114" s="8">
        <v>77</v>
      </c>
      <c r="B114" s="8" t="s">
        <v>380</v>
      </c>
      <c r="C114" s="8" t="s">
        <v>381</v>
      </c>
      <c r="D114" s="8" t="s">
        <v>309</v>
      </c>
      <c r="E114" s="8" t="s">
        <v>58</v>
      </c>
      <c r="F114" s="7">
        <v>8</v>
      </c>
      <c r="G114" s="8">
        <v>6</v>
      </c>
      <c r="H114" s="8">
        <v>8</v>
      </c>
      <c r="I114" s="8" t="s">
        <v>1038</v>
      </c>
      <c r="J114" s="8" t="s">
        <v>1039</v>
      </c>
      <c r="K114" s="8" t="s">
        <v>1038</v>
      </c>
      <c r="L114" s="8">
        <v>3</v>
      </c>
      <c r="M114" s="8">
        <v>4</v>
      </c>
      <c r="N114" s="9">
        <v>5</v>
      </c>
      <c r="AE114" s="8" t="s">
        <v>129</v>
      </c>
      <c r="AH114" s="7"/>
      <c r="AI114" s="8" t="s">
        <v>24</v>
      </c>
      <c r="AU114" s="9"/>
      <c r="AV114" s="7"/>
      <c r="BM114" s="9"/>
    </row>
    <row r="115" spans="1:65" x14ac:dyDescent="0.25">
      <c r="A115" s="8">
        <v>85</v>
      </c>
      <c r="B115" s="8" t="s">
        <v>858</v>
      </c>
      <c r="C115" s="8" t="s">
        <v>857</v>
      </c>
      <c r="D115" s="8" t="s">
        <v>403</v>
      </c>
      <c r="E115" s="8" t="s">
        <v>58</v>
      </c>
      <c r="F115" s="7">
        <v>8</v>
      </c>
      <c r="G115" s="8">
        <v>9</v>
      </c>
      <c r="H115" s="8">
        <v>11</v>
      </c>
      <c r="I115" s="8" t="s">
        <v>1053</v>
      </c>
      <c r="J115" s="8" t="s">
        <v>1054</v>
      </c>
      <c r="K115" s="8" t="s">
        <v>1055</v>
      </c>
      <c r="L115" s="8">
        <v>3</v>
      </c>
      <c r="M115" s="8">
        <v>4</v>
      </c>
      <c r="N115" s="9">
        <v>5</v>
      </c>
      <c r="R115" s="8" t="s">
        <v>416</v>
      </c>
      <c r="AH115" s="7"/>
      <c r="AN115" s="8" t="s">
        <v>32</v>
      </c>
      <c r="AQ115" s="8" t="s">
        <v>32</v>
      </c>
      <c r="AS115" s="8" t="s">
        <v>417</v>
      </c>
      <c r="AU115" s="9"/>
      <c r="AV115" s="7"/>
      <c r="AX115" s="8" t="s">
        <v>150</v>
      </c>
      <c r="BM115" s="9"/>
    </row>
    <row r="116" spans="1:65" x14ac:dyDescent="0.25">
      <c r="A116" s="8">
        <v>79</v>
      </c>
      <c r="B116" s="8" t="s">
        <v>387</v>
      </c>
      <c r="C116" s="8" t="s">
        <v>388</v>
      </c>
      <c r="D116" s="8" t="s">
        <v>389</v>
      </c>
      <c r="E116" s="8" t="s">
        <v>390</v>
      </c>
      <c r="F116" s="7">
        <v>8</v>
      </c>
      <c r="G116" s="8">
        <v>7</v>
      </c>
      <c r="H116" s="8">
        <v>7</v>
      </c>
      <c r="I116" s="8" t="s">
        <v>1041</v>
      </c>
      <c r="J116" s="8" t="s">
        <v>1042</v>
      </c>
      <c r="K116" s="8" t="s">
        <v>1043</v>
      </c>
      <c r="L116" s="8">
        <v>4</v>
      </c>
      <c r="M116" s="8">
        <v>3</v>
      </c>
      <c r="N116" s="9">
        <v>3</v>
      </c>
      <c r="Y116" s="8" t="s">
        <v>391</v>
      </c>
      <c r="AH116" s="7"/>
      <c r="AI116" s="8" t="s">
        <v>143</v>
      </c>
      <c r="AN116" s="8" t="s">
        <v>143</v>
      </c>
      <c r="AU116" s="9"/>
      <c r="AV116" s="7"/>
      <c r="AX116" s="8" t="s">
        <v>392</v>
      </c>
      <c r="AY116" s="8" t="s">
        <v>393</v>
      </c>
      <c r="BM116" s="9"/>
    </row>
    <row r="117" spans="1:65" x14ac:dyDescent="0.25">
      <c r="A117" s="8">
        <v>117</v>
      </c>
      <c r="B117" s="8" t="s">
        <v>511</v>
      </c>
      <c r="C117" s="8" t="s">
        <v>512</v>
      </c>
      <c r="D117" s="8" t="s">
        <v>513</v>
      </c>
      <c r="E117" s="8" t="s">
        <v>325</v>
      </c>
      <c r="F117" s="7">
        <v>8</v>
      </c>
      <c r="G117" s="8">
        <v>6</v>
      </c>
      <c r="H117" s="8">
        <v>6</v>
      </c>
      <c r="I117" s="8" t="s">
        <v>1087</v>
      </c>
      <c r="J117" s="8" t="s">
        <v>1088</v>
      </c>
      <c r="K117" s="8" t="s">
        <v>1088</v>
      </c>
      <c r="L117" s="8">
        <v>3</v>
      </c>
      <c r="M117" s="8">
        <v>2</v>
      </c>
      <c r="N117" s="9">
        <v>2</v>
      </c>
      <c r="R117" s="8" t="s">
        <v>165</v>
      </c>
      <c r="Y117" s="8" t="s">
        <v>165</v>
      </c>
      <c r="AH117" s="7"/>
      <c r="AI117" s="8" t="s">
        <v>514</v>
      </c>
      <c r="AU117" s="9"/>
      <c r="AV117" s="7"/>
      <c r="AX117" s="8" t="s">
        <v>130</v>
      </c>
      <c r="AY117" s="8" t="s">
        <v>515</v>
      </c>
      <c r="BM117" s="9"/>
    </row>
    <row r="118" spans="1:65" x14ac:dyDescent="0.25">
      <c r="A118" s="8">
        <v>82</v>
      </c>
      <c r="B118" s="8" t="s">
        <v>401</v>
      </c>
      <c r="C118" s="8" t="s">
        <v>402</v>
      </c>
      <c r="D118" s="8" t="s">
        <v>403</v>
      </c>
      <c r="E118" s="8" t="s">
        <v>404</v>
      </c>
      <c r="F118" s="7">
        <v>7</v>
      </c>
      <c r="G118" s="8">
        <v>11</v>
      </c>
      <c r="H118" s="8">
        <v>11</v>
      </c>
      <c r="I118" s="8" t="s">
        <v>1049</v>
      </c>
      <c r="J118" s="8" t="s">
        <v>1049</v>
      </c>
      <c r="K118" s="8" t="s">
        <v>1049</v>
      </c>
      <c r="L118" s="8">
        <v>3</v>
      </c>
      <c r="M118" s="8">
        <v>3</v>
      </c>
      <c r="N118" s="9">
        <v>3</v>
      </c>
      <c r="AH118" s="7"/>
      <c r="AU118" s="9"/>
      <c r="AV118" s="7"/>
      <c r="BM118" s="9"/>
    </row>
    <row r="119" spans="1:65" x14ac:dyDescent="0.25">
      <c r="A119" s="8">
        <v>127</v>
      </c>
      <c r="B119" s="8" t="s">
        <v>539</v>
      </c>
      <c r="C119" s="8" t="s">
        <v>540</v>
      </c>
      <c r="D119" s="8" t="s">
        <v>250</v>
      </c>
      <c r="E119" s="8" t="s">
        <v>179</v>
      </c>
      <c r="F119" s="7">
        <v>7</v>
      </c>
      <c r="G119" s="8">
        <v>6</v>
      </c>
      <c r="H119" s="8">
        <v>7</v>
      </c>
      <c r="I119" s="8" t="s">
        <v>1051</v>
      </c>
      <c r="J119" s="8" t="s">
        <v>1033</v>
      </c>
      <c r="K119" s="8" t="s">
        <v>1033</v>
      </c>
      <c r="L119" s="8">
        <v>3</v>
      </c>
      <c r="M119" s="8">
        <v>2</v>
      </c>
      <c r="N119" s="9">
        <v>2</v>
      </c>
      <c r="R119" s="8" t="s">
        <v>277</v>
      </c>
      <c r="Y119" s="8" t="s">
        <v>277</v>
      </c>
      <c r="AH119" s="7"/>
      <c r="AI119" s="8" t="s">
        <v>36</v>
      </c>
      <c r="AN119" s="8" t="s">
        <v>36</v>
      </c>
      <c r="AU119" s="9" t="s">
        <v>36</v>
      </c>
      <c r="AV119" s="7"/>
      <c r="BJ119" s="8" t="s">
        <v>279</v>
      </c>
      <c r="BM119" s="9"/>
    </row>
    <row r="120" spans="1:65" x14ac:dyDescent="0.25">
      <c r="A120" s="8">
        <v>109</v>
      </c>
      <c r="B120" s="8" t="s">
        <v>489</v>
      </c>
      <c r="C120" s="8" t="s">
        <v>490</v>
      </c>
      <c r="D120" s="8" t="s">
        <v>491</v>
      </c>
      <c r="E120" s="8" t="s">
        <v>153</v>
      </c>
      <c r="F120" s="7">
        <v>7</v>
      </c>
      <c r="G120" s="8">
        <v>7</v>
      </c>
      <c r="H120" s="8">
        <v>7</v>
      </c>
      <c r="I120" s="8" t="s">
        <v>1083</v>
      </c>
      <c r="J120" s="8" t="s">
        <v>1083</v>
      </c>
      <c r="K120" s="8" t="s">
        <v>1083</v>
      </c>
      <c r="L120" s="8">
        <v>3</v>
      </c>
      <c r="M120" s="8">
        <v>3</v>
      </c>
      <c r="N120" s="9">
        <v>2</v>
      </c>
      <c r="R120" s="8" t="s">
        <v>277</v>
      </c>
      <c r="Y120" s="8" t="s">
        <v>277</v>
      </c>
      <c r="AH120" s="7"/>
      <c r="AI120" s="8" t="s">
        <v>36</v>
      </c>
      <c r="AN120" s="8" t="s">
        <v>36</v>
      </c>
      <c r="AU120" s="9" t="s">
        <v>36</v>
      </c>
      <c r="AV120" s="7"/>
      <c r="BJ120" s="8" t="s">
        <v>279</v>
      </c>
      <c r="BM120" s="9"/>
    </row>
    <row r="121" spans="1:65" x14ac:dyDescent="0.25">
      <c r="A121" s="8">
        <v>89</v>
      </c>
      <c r="B121" s="8" t="s">
        <v>427</v>
      </c>
      <c r="C121" s="8" t="s">
        <v>428</v>
      </c>
      <c r="D121" s="8" t="s">
        <v>234</v>
      </c>
      <c r="E121" s="8" t="s">
        <v>238</v>
      </c>
      <c r="F121" s="7">
        <v>6</v>
      </c>
      <c r="G121" s="8">
        <v>8</v>
      </c>
      <c r="H121" s="8">
        <v>10</v>
      </c>
      <c r="I121" s="8" t="s">
        <v>1059</v>
      </c>
      <c r="J121" s="8" t="s">
        <v>972</v>
      </c>
      <c r="K121" s="8" t="s">
        <v>1006</v>
      </c>
      <c r="L121" s="8">
        <v>4</v>
      </c>
      <c r="M121" s="8">
        <v>3</v>
      </c>
      <c r="N121" s="9">
        <v>4</v>
      </c>
      <c r="R121" s="8" t="s">
        <v>340</v>
      </c>
      <c r="AH121" s="7"/>
      <c r="AI121" s="8" t="s">
        <v>24</v>
      </c>
      <c r="AJ121" s="8" t="s">
        <v>342</v>
      </c>
      <c r="AN121" s="8" t="s">
        <v>342</v>
      </c>
      <c r="AS121" s="8" t="s">
        <v>342</v>
      </c>
      <c r="AU121" s="9"/>
      <c r="AV121" s="7"/>
      <c r="AX121" s="8" t="s">
        <v>155</v>
      </c>
      <c r="AY121" s="8" t="s">
        <v>156</v>
      </c>
      <c r="BJ121" s="8" t="s">
        <v>345</v>
      </c>
      <c r="BM121" s="9"/>
    </row>
    <row r="122" spans="1:65" x14ac:dyDescent="0.25">
      <c r="A122" s="8">
        <v>119</v>
      </c>
      <c r="B122" s="8" t="s">
        <v>520</v>
      </c>
      <c r="C122" s="8" t="s">
        <v>521</v>
      </c>
      <c r="D122" s="8" t="s">
        <v>226</v>
      </c>
      <c r="E122" s="8" t="s">
        <v>58</v>
      </c>
      <c r="F122" s="7">
        <v>6</v>
      </c>
      <c r="G122" s="8">
        <v>4</v>
      </c>
      <c r="H122" s="8">
        <v>6</v>
      </c>
      <c r="I122" s="8" t="s">
        <v>1024</v>
      </c>
      <c r="J122" s="8" t="s">
        <v>1091</v>
      </c>
      <c r="K122" s="8" t="s">
        <v>1092</v>
      </c>
      <c r="L122" s="8">
        <v>5</v>
      </c>
      <c r="M122" s="8">
        <v>2</v>
      </c>
      <c r="N122" s="9">
        <v>3</v>
      </c>
      <c r="R122" s="8" t="s">
        <v>522</v>
      </c>
      <c r="Y122" s="8" t="s">
        <v>522</v>
      </c>
      <c r="AH122" s="7"/>
      <c r="AI122" s="8" t="s">
        <v>397</v>
      </c>
      <c r="AK122" s="8" t="s">
        <v>397</v>
      </c>
      <c r="AN122" s="8" t="s">
        <v>397</v>
      </c>
      <c r="AO122" s="8" t="s">
        <v>397</v>
      </c>
      <c r="AR122" s="8" t="s">
        <v>397</v>
      </c>
      <c r="AS122" s="8" t="s">
        <v>397</v>
      </c>
      <c r="AU122" s="9"/>
      <c r="AV122" s="7"/>
      <c r="AX122" s="8" t="s">
        <v>454</v>
      </c>
      <c r="AY122" s="8" t="s">
        <v>523</v>
      </c>
      <c r="BM122" s="9"/>
    </row>
    <row r="123" spans="1:65" x14ac:dyDescent="0.25">
      <c r="A123" s="8">
        <v>110</v>
      </c>
      <c r="B123" s="8" t="s">
        <v>492</v>
      </c>
      <c r="C123" s="8" t="s">
        <v>493</v>
      </c>
      <c r="D123" s="8" t="s">
        <v>373</v>
      </c>
      <c r="E123" s="8" t="s">
        <v>284</v>
      </c>
      <c r="F123" s="7">
        <v>6</v>
      </c>
      <c r="G123" s="8">
        <v>6</v>
      </c>
      <c r="H123" s="8">
        <v>0</v>
      </c>
      <c r="I123" s="8" t="s">
        <v>1077</v>
      </c>
      <c r="J123" s="8" t="s">
        <v>1077</v>
      </c>
      <c r="K123" s="8" t="s">
        <v>989</v>
      </c>
      <c r="L123" s="8">
        <v>4</v>
      </c>
      <c r="M123" s="8">
        <v>4</v>
      </c>
      <c r="N123" s="9">
        <v>0</v>
      </c>
      <c r="R123" s="8" t="s">
        <v>277</v>
      </c>
      <c r="Y123" s="8" t="s">
        <v>277</v>
      </c>
      <c r="AH123" s="7"/>
      <c r="AI123" s="8" t="s">
        <v>36</v>
      </c>
      <c r="AN123" s="8" t="s">
        <v>36</v>
      </c>
      <c r="AU123" s="9" t="s">
        <v>36</v>
      </c>
      <c r="AV123" s="7"/>
      <c r="AX123" s="8" t="s">
        <v>408</v>
      </c>
      <c r="BJ123" s="8" t="s">
        <v>279</v>
      </c>
      <c r="BM123" s="9"/>
    </row>
    <row r="124" spans="1:65" x14ac:dyDescent="0.25">
      <c r="A124" s="8">
        <v>157</v>
      </c>
      <c r="B124" s="8" t="s">
        <v>635</v>
      </c>
      <c r="C124" s="8" t="s">
        <v>636</v>
      </c>
      <c r="D124" s="8" t="s">
        <v>140</v>
      </c>
      <c r="E124" s="8" t="s">
        <v>637</v>
      </c>
      <c r="F124" s="7">
        <v>6</v>
      </c>
      <c r="G124" s="8">
        <v>0</v>
      </c>
      <c r="H124" s="8">
        <v>0</v>
      </c>
      <c r="I124" s="8" t="s">
        <v>1110</v>
      </c>
      <c r="J124" s="8" t="s">
        <v>989</v>
      </c>
      <c r="K124" s="8" t="s">
        <v>989</v>
      </c>
      <c r="L124" s="8">
        <v>2</v>
      </c>
      <c r="M124" s="8">
        <v>0</v>
      </c>
      <c r="N124" s="9">
        <v>0</v>
      </c>
      <c r="R124" s="8" t="s">
        <v>318</v>
      </c>
      <c r="Y124" s="8" t="s">
        <v>318</v>
      </c>
      <c r="AH124" s="7"/>
      <c r="AU124" s="9"/>
      <c r="AV124" s="7"/>
      <c r="AY124" s="8" t="s">
        <v>319</v>
      </c>
      <c r="BM124" s="9"/>
    </row>
    <row r="125" spans="1:65" x14ac:dyDescent="0.25">
      <c r="A125" s="8">
        <v>148</v>
      </c>
      <c r="B125" s="8" t="s">
        <v>604</v>
      </c>
      <c r="C125" s="8" t="s">
        <v>605</v>
      </c>
      <c r="D125" s="8" t="s">
        <v>148</v>
      </c>
      <c r="E125" s="8" t="s">
        <v>606</v>
      </c>
      <c r="F125" s="7">
        <v>6</v>
      </c>
      <c r="G125" s="8">
        <v>5</v>
      </c>
      <c r="H125" s="8">
        <v>9</v>
      </c>
      <c r="I125" s="8" t="s">
        <v>1129</v>
      </c>
      <c r="J125" s="8" t="s">
        <v>1062</v>
      </c>
      <c r="K125" s="8" t="s">
        <v>1129</v>
      </c>
      <c r="L125" s="8">
        <v>3</v>
      </c>
      <c r="M125" s="8">
        <v>3</v>
      </c>
      <c r="N125" s="9">
        <v>3</v>
      </c>
      <c r="R125" s="8" t="s">
        <v>607</v>
      </c>
      <c r="Y125" s="8" t="s">
        <v>608</v>
      </c>
      <c r="AH125" s="7"/>
      <c r="AO125" s="8" t="s">
        <v>30</v>
      </c>
      <c r="AU125" s="9"/>
      <c r="AV125" s="7"/>
      <c r="AX125" s="8" t="s">
        <v>315</v>
      </c>
      <c r="AY125" s="8" t="s">
        <v>609</v>
      </c>
      <c r="BM125" s="9"/>
    </row>
    <row r="126" spans="1:65" x14ac:dyDescent="0.25">
      <c r="A126" s="8">
        <v>159</v>
      </c>
      <c r="B126" s="8" t="s">
        <v>640</v>
      </c>
      <c r="C126" s="8" t="s">
        <v>641</v>
      </c>
      <c r="D126" s="8" t="s">
        <v>329</v>
      </c>
      <c r="E126" s="8" t="s">
        <v>642</v>
      </c>
      <c r="F126" s="7">
        <v>6</v>
      </c>
      <c r="G126" s="8">
        <v>5</v>
      </c>
      <c r="H126" s="8">
        <v>7</v>
      </c>
      <c r="I126" s="8" t="s">
        <v>1139</v>
      </c>
      <c r="J126" s="8" t="s">
        <v>1140</v>
      </c>
      <c r="K126" s="8" t="s">
        <v>1140</v>
      </c>
      <c r="L126" s="8">
        <v>2</v>
      </c>
      <c r="M126" s="8">
        <v>2</v>
      </c>
      <c r="N126" s="9">
        <v>2</v>
      </c>
      <c r="P126" s="8" t="s">
        <v>330</v>
      </c>
      <c r="R126" s="8" t="s">
        <v>330</v>
      </c>
      <c r="Y126" s="8" t="s">
        <v>331</v>
      </c>
      <c r="AH126" s="7"/>
      <c r="AN126" s="8" t="s">
        <v>322</v>
      </c>
      <c r="AS126" s="8" t="s">
        <v>322</v>
      </c>
      <c r="AU126" s="9"/>
      <c r="AV126" s="7"/>
      <c r="AY126" s="8" t="s">
        <v>332</v>
      </c>
      <c r="BM126" s="9"/>
    </row>
    <row r="127" spans="1:65" x14ac:dyDescent="0.25">
      <c r="A127" s="8">
        <v>239</v>
      </c>
      <c r="B127" s="8" t="s">
        <v>851</v>
      </c>
      <c r="C127" s="8" t="s">
        <v>852</v>
      </c>
      <c r="D127" s="8" t="s">
        <v>140</v>
      </c>
      <c r="E127" s="8" t="s">
        <v>547</v>
      </c>
      <c r="F127" s="7">
        <v>5</v>
      </c>
      <c r="G127" s="8">
        <v>0</v>
      </c>
      <c r="H127" s="8">
        <v>0</v>
      </c>
      <c r="I127" s="8" t="s">
        <v>1127</v>
      </c>
      <c r="J127" s="8" t="s">
        <v>989</v>
      </c>
      <c r="K127" s="8" t="s">
        <v>989</v>
      </c>
      <c r="L127" s="8">
        <v>2</v>
      </c>
      <c r="M127" s="8">
        <v>0</v>
      </c>
      <c r="N127" s="9">
        <v>0</v>
      </c>
      <c r="AH127" s="7"/>
      <c r="AI127" s="8" t="s">
        <v>24</v>
      </c>
      <c r="AU127" s="9"/>
      <c r="AV127" s="7"/>
      <c r="AY127" s="8" t="s">
        <v>431</v>
      </c>
      <c r="BM127" s="9"/>
    </row>
    <row r="128" spans="1:65" x14ac:dyDescent="0.25">
      <c r="A128" s="8">
        <v>164</v>
      </c>
      <c r="B128" s="8" t="s">
        <v>864</v>
      </c>
      <c r="C128" s="8" t="s">
        <v>863</v>
      </c>
      <c r="D128" s="8" t="s">
        <v>106</v>
      </c>
      <c r="E128" s="8" t="s">
        <v>58</v>
      </c>
      <c r="F128" s="7">
        <v>5</v>
      </c>
      <c r="G128" s="8">
        <v>2</v>
      </c>
      <c r="H128" s="8">
        <v>5</v>
      </c>
      <c r="I128" s="8" t="s">
        <v>962</v>
      </c>
      <c r="J128" s="8" t="s">
        <v>1144</v>
      </c>
      <c r="K128" s="8" t="s">
        <v>962</v>
      </c>
      <c r="L128" s="8">
        <v>2</v>
      </c>
      <c r="M128" s="8">
        <v>2</v>
      </c>
      <c r="N128" s="9">
        <v>2</v>
      </c>
      <c r="AE128" s="8" t="s">
        <v>129</v>
      </c>
      <c r="AH128" s="7"/>
      <c r="AI128" s="8" t="s">
        <v>24</v>
      </c>
      <c r="AU128" s="9"/>
      <c r="AV128" s="7"/>
      <c r="BM128" s="9"/>
    </row>
    <row r="129" spans="1:65" x14ac:dyDescent="0.25">
      <c r="A129" s="8">
        <v>197</v>
      </c>
      <c r="B129" s="8" t="s">
        <v>741</v>
      </c>
      <c r="C129" s="8" t="s">
        <v>1420</v>
      </c>
      <c r="D129" s="8" t="s">
        <v>491</v>
      </c>
      <c r="E129" s="8" t="s">
        <v>179</v>
      </c>
      <c r="F129" s="7">
        <v>5</v>
      </c>
      <c r="G129" s="8">
        <v>0</v>
      </c>
      <c r="H129" s="8">
        <v>0</v>
      </c>
      <c r="I129" s="8" t="s">
        <v>963</v>
      </c>
      <c r="J129" s="8" t="s">
        <v>989</v>
      </c>
      <c r="K129" s="8" t="s">
        <v>989</v>
      </c>
      <c r="L129" s="8">
        <v>2</v>
      </c>
      <c r="M129" s="8">
        <v>0</v>
      </c>
      <c r="N129" s="9">
        <v>0</v>
      </c>
      <c r="P129" s="8" t="s">
        <v>742</v>
      </c>
      <c r="R129" s="8" t="s">
        <v>305</v>
      </c>
      <c r="Y129" s="8" t="s">
        <v>305</v>
      </c>
      <c r="Z129" s="8" t="s">
        <v>743</v>
      </c>
      <c r="AE129" s="8" t="s">
        <v>743</v>
      </c>
      <c r="AH129" s="7"/>
      <c r="AI129" s="8" t="s">
        <v>24</v>
      </c>
      <c r="AU129" s="9"/>
      <c r="AV129" s="7"/>
      <c r="AX129" s="8" t="s">
        <v>252</v>
      </c>
      <c r="AY129" s="8" t="s">
        <v>306</v>
      </c>
      <c r="BM129" s="9"/>
    </row>
    <row r="130" spans="1:65" x14ac:dyDescent="0.25">
      <c r="A130" s="8">
        <v>241</v>
      </c>
      <c r="B130" s="8" t="s">
        <v>854</v>
      </c>
      <c r="C130" s="8" t="s">
        <v>855</v>
      </c>
      <c r="D130" s="8" t="s">
        <v>196</v>
      </c>
      <c r="E130" s="8" t="s">
        <v>1440</v>
      </c>
      <c r="F130" s="7">
        <v>5</v>
      </c>
      <c r="G130" s="8">
        <v>0</v>
      </c>
      <c r="H130" s="8">
        <v>0</v>
      </c>
      <c r="I130" s="8" t="s">
        <v>1180</v>
      </c>
      <c r="J130" s="8" t="s">
        <v>989</v>
      </c>
      <c r="K130" s="8" t="s">
        <v>989</v>
      </c>
      <c r="L130" s="8">
        <v>2</v>
      </c>
      <c r="M130" s="8">
        <v>0</v>
      </c>
      <c r="N130" s="9">
        <v>0</v>
      </c>
      <c r="AH130" s="7"/>
      <c r="AI130" s="8" t="s">
        <v>24</v>
      </c>
      <c r="AU130" s="9"/>
      <c r="AV130" s="7"/>
      <c r="AX130" s="8" t="s">
        <v>197</v>
      </c>
      <c r="AY130" s="8" t="s">
        <v>198</v>
      </c>
      <c r="BM130" s="9"/>
    </row>
    <row r="131" spans="1:65" x14ac:dyDescent="0.25">
      <c r="A131" s="8">
        <v>104</v>
      </c>
      <c r="B131" s="8" t="s">
        <v>468</v>
      </c>
      <c r="C131" s="8" t="s">
        <v>469</v>
      </c>
      <c r="D131" s="8" t="s">
        <v>304</v>
      </c>
      <c r="E131" s="8" t="s">
        <v>58</v>
      </c>
      <c r="F131" s="7">
        <v>5</v>
      </c>
      <c r="G131" s="8">
        <v>7</v>
      </c>
      <c r="H131" s="8">
        <v>4</v>
      </c>
      <c r="I131" s="8" t="s">
        <v>1039</v>
      </c>
      <c r="J131" s="8" t="s">
        <v>1023</v>
      </c>
      <c r="K131" s="8" t="s">
        <v>1078</v>
      </c>
      <c r="L131" s="8">
        <v>3</v>
      </c>
      <c r="M131" s="8">
        <v>3</v>
      </c>
      <c r="N131" s="9">
        <v>3</v>
      </c>
      <c r="P131" s="8" t="s">
        <v>470</v>
      </c>
      <c r="R131" s="8" t="s">
        <v>470</v>
      </c>
      <c r="T131" s="8" t="s">
        <v>471</v>
      </c>
      <c r="W131" s="8" t="s">
        <v>471</v>
      </c>
      <c r="AH131" s="7"/>
      <c r="AI131" s="8" t="s">
        <v>143</v>
      </c>
      <c r="AN131" s="8" t="s">
        <v>143</v>
      </c>
      <c r="AU131" s="9"/>
      <c r="AV131" s="7"/>
      <c r="AX131" s="8" t="s">
        <v>472</v>
      </c>
      <c r="AY131" s="8" t="s">
        <v>473</v>
      </c>
      <c r="BM131" s="9"/>
    </row>
    <row r="132" spans="1:65" x14ac:dyDescent="0.25">
      <c r="A132" s="8">
        <v>152</v>
      </c>
      <c r="B132" s="8" t="s">
        <v>620</v>
      </c>
      <c r="C132" s="8" t="s">
        <v>621</v>
      </c>
      <c r="D132" s="8" t="s">
        <v>290</v>
      </c>
      <c r="E132" s="8" t="s">
        <v>58</v>
      </c>
      <c r="F132" s="7">
        <v>5</v>
      </c>
      <c r="G132" s="8">
        <v>8</v>
      </c>
      <c r="H132" s="8">
        <v>4</v>
      </c>
      <c r="I132" s="8" t="s">
        <v>1022</v>
      </c>
      <c r="J132" s="8" t="s">
        <v>1022</v>
      </c>
      <c r="K132" s="8" t="s">
        <v>1022</v>
      </c>
      <c r="L132" s="8">
        <v>2</v>
      </c>
      <c r="M132" s="8">
        <v>2</v>
      </c>
      <c r="N132" s="9">
        <v>2</v>
      </c>
      <c r="AH132" s="7" t="s">
        <v>23</v>
      </c>
      <c r="AI132" s="8" t="s">
        <v>31</v>
      </c>
      <c r="AN132" s="8" t="s">
        <v>31</v>
      </c>
      <c r="AO132" s="8" t="s">
        <v>343</v>
      </c>
      <c r="AP132" s="8" t="s">
        <v>31</v>
      </c>
      <c r="AT132" s="8" t="s">
        <v>343</v>
      </c>
      <c r="AU132" s="9"/>
      <c r="AV132" s="7"/>
      <c r="AX132" s="8" t="s">
        <v>130</v>
      </c>
      <c r="BM132" s="9"/>
    </row>
    <row r="133" spans="1:65" x14ac:dyDescent="0.25">
      <c r="A133" s="8">
        <v>141</v>
      </c>
      <c r="B133" s="8" t="s">
        <v>581</v>
      </c>
      <c r="C133" s="8" t="s">
        <v>582</v>
      </c>
      <c r="D133" s="8" t="s">
        <v>220</v>
      </c>
      <c r="E133" s="8" t="s">
        <v>227</v>
      </c>
      <c r="F133" s="7">
        <v>5</v>
      </c>
      <c r="G133" s="8">
        <v>3</v>
      </c>
      <c r="H133" s="8">
        <v>2</v>
      </c>
      <c r="I133" s="8" t="s">
        <v>1119</v>
      </c>
      <c r="J133" s="8" t="s">
        <v>1119</v>
      </c>
      <c r="K133" s="8" t="s">
        <v>1120</v>
      </c>
      <c r="L133" s="8">
        <v>3</v>
      </c>
      <c r="M133" s="8">
        <v>3</v>
      </c>
      <c r="N133" s="9">
        <v>2</v>
      </c>
      <c r="R133" s="8" t="s">
        <v>277</v>
      </c>
      <c r="Y133" s="8" t="s">
        <v>277</v>
      </c>
      <c r="AH133" s="7"/>
      <c r="AI133" s="8" t="s">
        <v>66</v>
      </c>
      <c r="AN133" s="8" t="s">
        <v>583</v>
      </c>
      <c r="AO133" s="8" t="s">
        <v>343</v>
      </c>
      <c r="AQ133" s="8" t="s">
        <v>338</v>
      </c>
      <c r="AS133" s="8" t="s">
        <v>338</v>
      </c>
      <c r="AT133" s="8" t="s">
        <v>343</v>
      </c>
      <c r="AU133" s="9" t="s">
        <v>583</v>
      </c>
      <c r="AV133" s="7"/>
      <c r="BJ133" s="8" t="s">
        <v>279</v>
      </c>
      <c r="BM133" s="9"/>
    </row>
    <row r="134" spans="1:65" x14ac:dyDescent="0.25">
      <c r="A134" s="8">
        <v>106</v>
      </c>
      <c r="B134" s="8" t="s">
        <v>476</v>
      </c>
      <c r="C134" s="8" t="s">
        <v>477</v>
      </c>
      <c r="D134" s="8" t="s">
        <v>309</v>
      </c>
      <c r="E134" s="8" t="s">
        <v>58</v>
      </c>
      <c r="F134" s="7">
        <v>5</v>
      </c>
      <c r="G134" s="8">
        <v>8</v>
      </c>
      <c r="H134" s="8">
        <v>11</v>
      </c>
      <c r="I134" s="8" t="s">
        <v>947</v>
      </c>
      <c r="J134" s="8" t="s">
        <v>947</v>
      </c>
      <c r="K134" s="8" t="s">
        <v>947</v>
      </c>
      <c r="L134" s="8">
        <v>4</v>
      </c>
      <c r="M134" s="8">
        <v>3</v>
      </c>
      <c r="N134" s="9">
        <v>3</v>
      </c>
      <c r="AH134" s="7"/>
      <c r="AI134" s="8" t="s">
        <v>24</v>
      </c>
      <c r="AU134" s="9"/>
      <c r="AV134" s="7"/>
      <c r="BM134" s="9"/>
    </row>
    <row r="135" spans="1:65" x14ac:dyDescent="0.25">
      <c r="A135" s="8">
        <v>124</v>
      </c>
      <c r="B135" s="8" t="s">
        <v>534</v>
      </c>
      <c r="C135" s="8" t="s">
        <v>535</v>
      </c>
      <c r="D135" s="8" t="s">
        <v>436</v>
      </c>
      <c r="E135" s="8" t="s">
        <v>238</v>
      </c>
      <c r="F135" s="7">
        <v>5</v>
      </c>
      <c r="G135" s="8">
        <v>0</v>
      </c>
      <c r="H135" s="8">
        <v>4</v>
      </c>
      <c r="I135" s="8" t="s">
        <v>929</v>
      </c>
      <c r="J135" s="8" t="s">
        <v>989</v>
      </c>
      <c r="K135" s="8" t="s">
        <v>1100</v>
      </c>
      <c r="L135" s="8">
        <v>3</v>
      </c>
      <c r="M135" s="8">
        <v>0</v>
      </c>
      <c r="N135" s="9">
        <v>3</v>
      </c>
      <c r="R135" s="8" t="s">
        <v>277</v>
      </c>
      <c r="Y135" s="8" t="s">
        <v>277</v>
      </c>
      <c r="AH135" s="7"/>
      <c r="AI135" s="8" t="s">
        <v>36</v>
      </c>
      <c r="AN135" s="8" t="s">
        <v>36</v>
      </c>
      <c r="AU135" s="9" t="s">
        <v>36</v>
      </c>
      <c r="AV135" s="7"/>
      <c r="AX135" s="8" t="s">
        <v>252</v>
      </c>
      <c r="BJ135" s="8" t="s">
        <v>279</v>
      </c>
      <c r="BM135" s="9"/>
    </row>
    <row r="136" spans="1:65" x14ac:dyDescent="0.25">
      <c r="A136" s="8">
        <v>78</v>
      </c>
      <c r="B136" s="8" t="s">
        <v>382</v>
      </c>
      <c r="C136" s="8" t="s">
        <v>383</v>
      </c>
      <c r="D136" s="8" t="s">
        <v>384</v>
      </c>
      <c r="E136" s="8" t="s">
        <v>58</v>
      </c>
      <c r="F136" s="7">
        <v>4</v>
      </c>
      <c r="G136" s="8">
        <v>7</v>
      </c>
      <c r="H136" s="8">
        <v>7</v>
      </c>
      <c r="I136" s="8" t="s">
        <v>954</v>
      </c>
      <c r="J136" s="8" t="s">
        <v>1040</v>
      </c>
      <c r="K136" s="8" t="s">
        <v>980</v>
      </c>
      <c r="L136" s="8">
        <v>3</v>
      </c>
      <c r="M136" s="8">
        <v>5</v>
      </c>
      <c r="N136" s="9">
        <v>5</v>
      </c>
      <c r="R136" s="8" t="s">
        <v>385</v>
      </c>
      <c r="Y136" s="8" t="s">
        <v>385</v>
      </c>
      <c r="AH136" s="7"/>
      <c r="AI136" s="8" t="s">
        <v>24</v>
      </c>
      <c r="AN136" s="8" t="s">
        <v>32</v>
      </c>
      <c r="AQ136" s="8" t="s">
        <v>32</v>
      </c>
      <c r="AU136" s="9"/>
      <c r="AV136" s="7"/>
      <c r="AY136" s="8" t="s">
        <v>386</v>
      </c>
      <c r="BM136" s="9"/>
    </row>
    <row r="137" spans="1:65" x14ac:dyDescent="0.25">
      <c r="A137" s="8">
        <v>111</v>
      </c>
      <c r="B137" s="8" t="s">
        <v>494</v>
      </c>
      <c r="C137" s="8" t="s">
        <v>495</v>
      </c>
      <c r="D137" s="8" t="s">
        <v>106</v>
      </c>
      <c r="E137" s="8" t="s">
        <v>179</v>
      </c>
      <c r="F137" s="7">
        <v>4</v>
      </c>
      <c r="G137" s="8">
        <v>0</v>
      </c>
      <c r="H137" s="8">
        <v>0</v>
      </c>
      <c r="I137" s="8" t="s">
        <v>1084</v>
      </c>
      <c r="J137" s="8" t="s">
        <v>989</v>
      </c>
      <c r="K137" s="8" t="s">
        <v>989</v>
      </c>
      <c r="L137" s="8">
        <v>2</v>
      </c>
      <c r="M137" s="8">
        <v>0</v>
      </c>
      <c r="N137" s="9">
        <v>0</v>
      </c>
      <c r="R137" s="8" t="s">
        <v>277</v>
      </c>
      <c r="Y137" s="8" t="s">
        <v>277</v>
      </c>
      <c r="AH137" s="7"/>
      <c r="AI137" s="8" t="s">
        <v>36</v>
      </c>
      <c r="AN137" s="8" t="s">
        <v>32</v>
      </c>
      <c r="AQ137" s="8" t="s">
        <v>32</v>
      </c>
      <c r="AU137" s="9" t="s">
        <v>36</v>
      </c>
      <c r="AV137" s="7"/>
      <c r="AX137" s="8" t="s">
        <v>252</v>
      </c>
      <c r="BJ137" s="8" t="s">
        <v>279</v>
      </c>
      <c r="BM137" s="9"/>
    </row>
    <row r="138" spans="1:65" x14ac:dyDescent="0.25">
      <c r="A138" s="8">
        <v>112</v>
      </c>
      <c r="B138" s="8" t="s">
        <v>1460</v>
      </c>
      <c r="C138" s="8" t="s">
        <v>1461</v>
      </c>
      <c r="D138" s="8" t="s">
        <v>496</v>
      </c>
      <c r="E138" s="8" t="s">
        <v>58</v>
      </c>
      <c r="F138" s="7">
        <v>4</v>
      </c>
      <c r="G138" s="8">
        <v>0</v>
      </c>
      <c r="H138" s="8">
        <v>0</v>
      </c>
      <c r="I138" s="8" t="s">
        <v>948</v>
      </c>
      <c r="J138" s="8" t="s">
        <v>989</v>
      </c>
      <c r="K138" s="8" t="s">
        <v>989</v>
      </c>
      <c r="L138" s="8">
        <v>3</v>
      </c>
      <c r="M138" s="8">
        <v>0</v>
      </c>
      <c r="N138" s="9">
        <v>0</v>
      </c>
      <c r="R138" s="8" t="s">
        <v>498</v>
      </c>
      <c r="Y138" s="8" t="s">
        <v>499</v>
      </c>
      <c r="AH138" s="7"/>
      <c r="AI138" s="8" t="s">
        <v>24</v>
      </c>
      <c r="AU138" s="9"/>
      <c r="AV138" s="7"/>
      <c r="AX138" s="8" t="s">
        <v>130</v>
      </c>
      <c r="AY138" s="8" t="s">
        <v>500</v>
      </c>
      <c r="BM138" s="9"/>
    </row>
    <row r="139" spans="1:65" x14ac:dyDescent="0.25">
      <c r="A139" s="8">
        <v>144</v>
      </c>
      <c r="B139" s="8" t="s">
        <v>589</v>
      </c>
      <c r="C139" s="8" t="s">
        <v>590</v>
      </c>
      <c r="D139" s="8" t="s">
        <v>407</v>
      </c>
      <c r="E139" s="8" t="s">
        <v>58</v>
      </c>
      <c r="F139" s="7">
        <v>4</v>
      </c>
      <c r="G139" s="8">
        <v>3</v>
      </c>
      <c r="H139" s="8">
        <v>4</v>
      </c>
      <c r="I139" s="8" t="s">
        <v>1124</v>
      </c>
      <c r="J139" s="8" t="s">
        <v>1125</v>
      </c>
      <c r="K139" s="8" t="s">
        <v>1126</v>
      </c>
      <c r="L139" s="8">
        <v>3</v>
      </c>
      <c r="M139" s="8">
        <v>2</v>
      </c>
      <c r="N139" s="9">
        <v>2</v>
      </c>
      <c r="AH139" s="7"/>
      <c r="AU139" s="9"/>
      <c r="AV139" s="7"/>
      <c r="BM139" s="9"/>
    </row>
    <row r="140" spans="1:65" x14ac:dyDescent="0.25">
      <c r="A140" s="8">
        <v>163</v>
      </c>
      <c r="B140" s="8" t="s">
        <v>652</v>
      </c>
      <c r="C140" s="8" t="s">
        <v>1417</v>
      </c>
      <c r="D140" s="8" t="s">
        <v>653</v>
      </c>
      <c r="E140" s="8" t="s">
        <v>179</v>
      </c>
      <c r="F140" s="7">
        <v>4</v>
      </c>
      <c r="G140" s="8">
        <v>0</v>
      </c>
      <c r="H140" s="8">
        <v>0</v>
      </c>
      <c r="I140" s="8" t="s">
        <v>1143</v>
      </c>
      <c r="J140" s="8" t="s">
        <v>989</v>
      </c>
      <c r="K140" s="8" t="s">
        <v>989</v>
      </c>
      <c r="L140" s="8">
        <v>2</v>
      </c>
      <c r="M140" s="8">
        <v>0</v>
      </c>
      <c r="N140" s="9">
        <v>0</v>
      </c>
      <c r="R140" s="8" t="s">
        <v>117</v>
      </c>
      <c r="Y140" s="8" t="s">
        <v>117</v>
      </c>
      <c r="AH140" s="7"/>
      <c r="AI140" s="8" t="s">
        <v>143</v>
      </c>
      <c r="AN140" s="8" t="s">
        <v>143</v>
      </c>
      <c r="AU140" s="9"/>
      <c r="AV140" s="7"/>
      <c r="AX140" s="8" t="s">
        <v>654</v>
      </c>
      <c r="AY140" s="8" t="s">
        <v>655</v>
      </c>
      <c r="BM140" s="9"/>
    </row>
    <row r="141" spans="1:65" x14ac:dyDescent="0.25">
      <c r="A141" s="8">
        <v>169</v>
      </c>
      <c r="B141" s="8" t="s">
        <v>669</v>
      </c>
      <c r="C141" s="8" t="s">
        <v>670</v>
      </c>
      <c r="D141" s="8" t="s">
        <v>57</v>
      </c>
      <c r="E141" s="8" t="s">
        <v>58</v>
      </c>
      <c r="F141" s="7">
        <v>4</v>
      </c>
      <c r="G141" s="8">
        <v>2</v>
      </c>
      <c r="H141" s="8">
        <v>0</v>
      </c>
      <c r="I141" s="8" t="s">
        <v>1147</v>
      </c>
      <c r="J141" s="8" t="s">
        <v>1147</v>
      </c>
      <c r="K141" s="8" t="s">
        <v>989</v>
      </c>
      <c r="L141" s="8">
        <v>2</v>
      </c>
      <c r="M141" s="8">
        <v>2</v>
      </c>
      <c r="N141" s="9">
        <v>0</v>
      </c>
      <c r="AE141" s="8" t="s">
        <v>671</v>
      </c>
      <c r="AH141" s="7"/>
      <c r="AU141" s="9"/>
      <c r="AV141" s="7"/>
      <c r="BM141" s="9"/>
    </row>
    <row r="142" spans="1:65" x14ac:dyDescent="0.25">
      <c r="A142" s="8">
        <v>184</v>
      </c>
      <c r="B142" s="8" t="s">
        <v>709</v>
      </c>
      <c r="C142" s="8" t="s">
        <v>710</v>
      </c>
      <c r="D142" s="8" t="s">
        <v>711</v>
      </c>
      <c r="E142" s="8" t="s">
        <v>712</v>
      </c>
      <c r="F142" s="7">
        <v>4</v>
      </c>
      <c r="G142" s="8">
        <v>0</v>
      </c>
      <c r="H142" s="8">
        <v>6</v>
      </c>
      <c r="I142" s="8" t="s">
        <v>1157</v>
      </c>
      <c r="J142" s="8" t="s">
        <v>989</v>
      </c>
      <c r="K142" s="8" t="s">
        <v>1157</v>
      </c>
      <c r="L142" s="8">
        <v>2</v>
      </c>
      <c r="M142" s="8">
        <v>0</v>
      </c>
      <c r="N142" s="9">
        <v>2</v>
      </c>
      <c r="R142" s="8" t="s">
        <v>647</v>
      </c>
      <c r="Y142" s="8" t="s">
        <v>647</v>
      </c>
      <c r="AH142" s="7"/>
      <c r="AI142" s="8" t="s">
        <v>24</v>
      </c>
      <c r="AU142" s="9"/>
      <c r="AV142" s="7"/>
      <c r="AX142" s="8" t="s">
        <v>648</v>
      </c>
      <c r="BM142" s="9"/>
    </row>
    <row r="143" spans="1:65" x14ac:dyDescent="0.25">
      <c r="A143" s="8">
        <v>136</v>
      </c>
      <c r="B143" s="8" t="s">
        <v>563</v>
      </c>
      <c r="C143" s="8" t="s">
        <v>564</v>
      </c>
      <c r="D143" s="8" t="s">
        <v>364</v>
      </c>
      <c r="E143" s="8" t="s">
        <v>183</v>
      </c>
      <c r="F143" s="7">
        <v>4</v>
      </c>
      <c r="G143" s="8">
        <v>0</v>
      </c>
      <c r="H143" s="8">
        <v>3</v>
      </c>
      <c r="I143" s="8" t="s">
        <v>1114</v>
      </c>
      <c r="J143" s="8" t="s">
        <v>989</v>
      </c>
      <c r="K143" s="8" t="s">
        <v>1115</v>
      </c>
      <c r="L143" s="8">
        <v>2</v>
      </c>
      <c r="M143" s="8">
        <v>0</v>
      </c>
      <c r="N143" s="9">
        <v>3</v>
      </c>
      <c r="R143" s="8" t="s">
        <v>565</v>
      </c>
      <c r="Y143" s="8" t="s">
        <v>566</v>
      </c>
      <c r="AH143" s="7"/>
      <c r="AI143" s="8" t="s">
        <v>143</v>
      </c>
      <c r="AN143" s="8" t="s">
        <v>143</v>
      </c>
      <c r="AU143" s="9"/>
      <c r="AV143" s="7"/>
      <c r="AX143" s="8" t="s">
        <v>567</v>
      </c>
      <c r="AY143" s="8" t="s">
        <v>568</v>
      </c>
      <c r="BM143" s="9"/>
    </row>
    <row r="144" spans="1:65" x14ac:dyDescent="0.25">
      <c r="A144" s="8">
        <v>212</v>
      </c>
      <c r="B144" s="8" t="s">
        <v>784</v>
      </c>
      <c r="C144" s="8" t="s">
        <v>785</v>
      </c>
      <c r="D144" s="8" t="s">
        <v>329</v>
      </c>
      <c r="E144" s="8" t="s">
        <v>227</v>
      </c>
      <c r="F144" s="7">
        <v>4</v>
      </c>
      <c r="G144" s="8">
        <v>0</v>
      </c>
      <c r="H144" s="8">
        <v>0</v>
      </c>
      <c r="I144" s="8" t="s">
        <v>1174</v>
      </c>
      <c r="J144" s="8" t="s">
        <v>989</v>
      </c>
      <c r="K144" s="8" t="s">
        <v>989</v>
      </c>
      <c r="L144" s="8">
        <v>2</v>
      </c>
      <c r="M144" s="8">
        <v>0</v>
      </c>
      <c r="N144" s="9">
        <v>0</v>
      </c>
      <c r="P144" s="8" t="s">
        <v>330</v>
      </c>
      <c r="R144" s="8" t="s">
        <v>330</v>
      </c>
      <c r="Y144" s="8" t="s">
        <v>331</v>
      </c>
      <c r="AH144" s="7"/>
      <c r="AN144" s="8" t="s">
        <v>322</v>
      </c>
      <c r="AS144" s="8" t="s">
        <v>322</v>
      </c>
      <c r="AU144" s="9"/>
      <c r="AV144" s="7"/>
      <c r="AY144" s="8" t="s">
        <v>332</v>
      </c>
      <c r="BC144" s="8" t="s">
        <v>44</v>
      </c>
      <c r="BM144" s="9"/>
    </row>
    <row r="145" spans="1:65" x14ac:dyDescent="0.25">
      <c r="A145" s="8">
        <v>155</v>
      </c>
      <c r="B145" s="8" t="s">
        <v>628</v>
      </c>
      <c r="C145" s="8" t="s">
        <v>629</v>
      </c>
      <c r="D145" s="8" t="s">
        <v>182</v>
      </c>
      <c r="E145" s="8" t="s">
        <v>538</v>
      </c>
      <c r="F145" s="7">
        <v>4</v>
      </c>
      <c r="G145" s="8">
        <v>4</v>
      </c>
      <c r="H145" s="8">
        <v>7</v>
      </c>
      <c r="I145" s="8" t="s">
        <v>1136</v>
      </c>
      <c r="J145" s="8" t="s">
        <v>1137</v>
      </c>
      <c r="K145" s="8" t="s">
        <v>1138</v>
      </c>
      <c r="L145" s="8">
        <v>3</v>
      </c>
      <c r="M145" s="8">
        <v>2</v>
      </c>
      <c r="N145" s="9">
        <v>3</v>
      </c>
      <c r="R145" s="8" t="s">
        <v>630</v>
      </c>
      <c r="T145" s="8" t="s">
        <v>631</v>
      </c>
      <c r="W145" s="8" t="s">
        <v>631</v>
      </c>
      <c r="AH145" s="7"/>
      <c r="AI145" s="8" t="s">
        <v>222</v>
      </c>
      <c r="AN145" s="8" t="s">
        <v>338</v>
      </c>
      <c r="AO145" s="8" t="s">
        <v>135</v>
      </c>
      <c r="AP145" s="8" t="s">
        <v>214</v>
      </c>
      <c r="AQ145" s="8" t="s">
        <v>338</v>
      </c>
      <c r="AR145" s="8" t="s">
        <v>214</v>
      </c>
      <c r="AS145" s="8" t="s">
        <v>338</v>
      </c>
      <c r="AT145" s="8" t="s">
        <v>35</v>
      </c>
      <c r="AU145" s="9"/>
      <c r="AV145" s="7"/>
      <c r="AX145" s="8" t="s">
        <v>632</v>
      </c>
      <c r="BM145" s="9" t="s">
        <v>633</v>
      </c>
    </row>
    <row r="146" spans="1:65" x14ac:dyDescent="0.25">
      <c r="A146" s="8">
        <v>150</v>
      </c>
      <c r="B146" s="8" t="s">
        <v>613</v>
      </c>
      <c r="C146" s="8" t="s">
        <v>614</v>
      </c>
      <c r="D146" s="8" t="s">
        <v>140</v>
      </c>
      <c r="E146" s="8" t="s">
        <v>58</v>
      </c>
      <c r="F146" s="7">
        <v>4</v>
      </c>
      <c r="G146" s="8">
        <v>0</v>
      </c>
      <c r="H146" s="8">
        <v>0</v>
      </c>
      <c r="I146" s="8" t="s">
        <v>1132</v>
      </c>
      <c r="J146" s="8" t="s">
        <v>989</v>
      </c>
      <c r="K146" s="8" t="s">
        <v>989</v>
      </c>
      <c r="L146" s="8">
        <v>3</v>
      </c>
      <c r="M146" s="8">
        <v>0</v>
      </c>
      <c r="N146" s="9">
        <v>0</v>
      </c>
      <c r="R146" s="8" t="s">
        <v>615</v>
      </c>
      <c r="Y146" s="8" t="s">
        <v>615</v>
      </c>
      <c r="AH146" s="7"/>
      <c r="AU146" s="9"/>
      <c r="AV146" s="7"/>
      <c r="AX146" s="8" t="s">
        <v>239</v>
      </c>
      <c r="AY146" s="8" t="s">
        <v>616</v>
      </c>
      <c r="BM146" s="9"/>
    </row>
    <row r="147" spans="1:65" x14ac:dyDescent="0.25">
      <c r="A147" s="8">
        <v>140</v>
      </c>
      <c r="B147" s="8" t="s">
        <v>577</v>
      </c>
      <c r="C147" s="8" t="s">
        <v>1414</v>
      </c>
      <c r="D147" s="8" t="s">
        <v>69</v>
      </c>
      <c r="E147" s="8" t="s">
        <v>404</v>
      </c>
      <c r="F147" s="7">
        <v>3</v>
      </c>
      <c r="G147" s="8">
        <v>4</v>
      </c>
      <c r="H147" s="8">
        <v>10</v>
      </c>
      <c r="I147" s="8" t="s">
        <v>1118</v>
      </c>
      <c r="J147" s="8" t="s">
        <v>1087</v>
      </c>
      <c r="K147" s="8" t="s">
        <v>1032</v>
      </c>
      <c r="L147" s="8">
        <v>3</v>
      </c>
      <c r="M147" s="8">
        <v>4</v>
      </c>
      <c r="N147" s="9">
        <v>5</v>
      </c>
      <c r="R147" s="8" t="s">
        <v>578</v>
      </c>
      <c r="T147" s="8" t="s">
        <v>212</v>
      </c>
      <c r="W147" s="8" t="s">
        <v>212</v>
      </c>
      <c r="Y147" s="8" t="s">
        <v>578</v>
      </c>
      <c r="AH147" s="7"/>
      <c r="AO147" s="8" t="s">
        <v>579</v>
      </c>
      <c r="AU147" s="9"/>
      <c r="AV147" s="7"/>
      <c r="AX147" s="8" t="s">
        <v>130</v>
      </c>
      <c r="AY147" s="8" t="s">
        <v>580</v>
      </c>
      <c r="BM147" s="9"/>
    </row>
    <row r="148" spans="1:65" x14ac:dyDescent="0.25">
      <c r="A148" s="8">
        <v>158</v>
      </c>
      <c r="B148" s="8" t="s">
        <v>638</v>
      </c>
      <c r="C148" s="8" t="s">
        <v>639</v>
      </c>
      <c r="D148" s="8" t="s">
        <v>352</v>
      </c>
      <c r="E148" s="8" t="s">
        <v>205</v>
      </c>
      <c r="F148" s="7">
        <v>3</v>
      </c>
      <c r="G148" s="8">
        <v>0</v>
      </c>
      <c r="H148" s="8">
        <v>0</v>
      </c>
      <c r="I148" s="8" t="s">
        <v>1045</v>
      </c>
      <c r="J148" s="8" t="s">
        <v>989</v>
      </c>
      <c r="K148" s="8" t="s">
        <v>989</v>
      </c>
      <c r="L148" s="8">
        <v>2</v>
      </c>
      <c r="M148" s="8">
        <v>0</v>
      </c>
      <c r="N148" s="9">
        <v>0</v>
      </c>
      <c r="R148" s="8" t="s">
        <v>165</v>
      </c>
      <c r="Y148" s="8" t="s">
        <v>165</v>
      </c>
      <c r="AH148" s="7"/>
      <c r="AI148" s="8" t="s">
        <v>353</v>
      </c>
      <c r="AU148" s="9"/>
      <c r="AV148" s="7"/>
      <c r="AX148" s="8" t="s">
        <v>144</v>
      </c>
      <c r="AY148" s="8" t="s">
        <v>354</v>
      </c>
      <c r="BM148" s="9"/>
    </row>
    <row r="149" spans="1:65" x14ac:dyDescent="0.25">
      <c r="A149" s="8">
        <v>176</v>
      </c>
      <c r="B149" s="8" t="s">
        <v>688</v>
      </c>
      <c r="C149" s="8" t="s">
        <v>1418</v>
      </c>
      <c r="D149" s="8" t="s">
        <v>496</v>
      </c>
      <c r="E149" s="8" t="s">
        <v>183</v>
      </c>
      <c r="F149" s="7">
        <v>3</v>
      </c>
      <c r="G149" s="8">
        <v>3</v>
      </c>
      <c r="H149" s="8">
        <v>0</v>
      </c>
      <c r="I149" s="8" t="s">
        <v>1150</v>
      </c>
      <c r="J149" s="8" t="s">
        <v>1151</v>
      </c>
      <c r="K149" s="8" t="s">
        <v>989</v>
      </c>
      <c r="L149" s="8">
        <v>3</v>
      </c>
      <c r="M149" s="8">
        <v>3</v>
      </c>
      <c r="N149" s="9">
        <v>0</v>
      </c>
      <c r="R149" s="8" t="s">
        <v>689</v>
      </c>
      <c r="Y149" s="8" t="s">
        <v>690</v>
      </c>
      <c r="AH149" s="7"/>
      <c r="AU149" s="9"/>
      <c r="AV149" s="7"/>
      <c r="AX149" s="8" t="s">
        <v>567</v>
      </c>
      <c r="AY149" s="8" t="s">
        <v>691</v>
      </c>
      <c r="BM149" s="9"/>
    </row>
    <row r="150" spans="1:65" x14ac:dyDescent="0.25">
      <c r="A150" s="8">
        <v>156</v>
      </c>
      <c r="B150" s="8" t="s">
        <v>634</v>
      </c>
      <c r="C150" s="8" t="s">
        <v>1416</v>
      </c>
      <c r="D150" s="8" t="s">
        <v>250</v>
      </c>
      <c r="E150" s="8" t="s">
        <v>467</v>
      </c>
      <c r="F150" s="7">
        <v>3</v>
      </c>
      <c r="G150" s="8">
        <v>2</v>
      </c>
      <c r="H150" s="8">
        <v>2</v>
      </c>
      <c r="I150" s="8" t="s">
        <v>1032</v>
      </c>
      <c r="J150" s="8" t="s">
        <v>1032</v>
      </c>
      <c r="K150" s="8" t="s">
        <v>1032</v>
      </c>
      <c r="L150" s="8">
        <v>2</v>
      </c>
      <c r="M150" s="8">
        <v>2</v>
      </c>
      <c r="N150" s="9">
        <v>2</v>
      </c>
      <c r="R150" s="8" t="s">
        <v>277</v>
      </c>
      <c r="Y150" s="8" t="s">
        <v>277</v>
      </c>
      <c r="AH150" s="7"/>
      <c r="AI150" s="8" t="s">
        <v>413</v>
      </c>
      <c r="AN150" s="8" t="s">
        <v>413</v>
      </c>
      <c r="AS150" s="8" t="s">
        <v>413</v>
      </c>
      <c r="AU150" s="9" t="s">
        <v>413</v>
      </c>
      <c r="AV150" s="7"/>
      <c r="BJ150" s="8" t="s">
        <v>279</v>
      </c>
      <c r="BM150" s="9"/>
    </row>
    <row r="151" spans="1:65" x14ac:dyDescent="0.25">
      <c r="A151" s="8">
        <v>137</v>
      </c>
      <c r="B151" s="8" t="s">
        <v>569</v>
      </c>
      <c r="C151" s="8" t="s">
        <v>570</v>
      </c>
      <c r="D151" s="8" t="s">
        <v>373</v>
      </c>
      <c r="E151" s="8" t="s">
        <v>412</v>
      </c>
      <c r="F151" s="7">
        <v>3</v>
      </c>
      <c r="G151" s="8">
        <v>0</v>
      </c>
      <c r="H151" s="8">
        <v>8</v>
      </c>
      <c r="I151" s="8" t="s">
        <v>1116</v>
      </c>
      <c r="J151" s="8" t="s">
        <v>989</v>
      </c>
      <c r="K151" s="8" t="s">
        <v>1116</v>
      </c>
      <c r="L151" s="8">
        <v>2</v>
      </c>
      <c r="M151" s="8">
        <v>0</v>
      </c>
      <c r="N151" s="9">
        <v>2</v>
      </c>
      <c r="R151" s="8" t="s">
        <v>277</v>
      </c>
      <c r="Y151" s="8" t="s">
        <v>277</v>
      </c>
      <c r="AH151" s="7"/>
      <c r="AI151" s="8" t="s">
        <v>36</v>
      </c>
      <c r="AN151" s="8" t="s">
        <v>36</v>
      </c>
      <c r="AU151" s="9" t="s">
        <v>36</v>
      </c>
      <c r="AV151" s="7"/>
      <c r="BJ151" s="8" t="s">
        <v>279</v>
      </c>
      <c r="BM151" s="9"/>
    </row>
    <row r="152" spans="1:65" x14ac:dyDescent="0.25">
      <c r="A152" s="8">
        <v>130</v>
      </c>
      <c r="B152" s="8" t="s">
        <v>546</v>
      </c>
      <c r="C152" s="8" t="s">
        <v>1413</v>
      </c>
      <c r="D152" s="8" t="s">
        <v>293</v>
      </c>
      <c r="E152" s="8" t="s">
        <v>547</v>
      </c>
      <c r="F152" s="7">
        <v>3</v>
      </c>
      <c r="G152" s="8">
        <v>6</v>
      </c>
      <c r="H152" s="8">
        <v>5</v>
      </c>
      <c r="I152" s="8" t="s">
        <v>1106</v>
      </c>
      <c r="J152" s="8" t="s">
        <v>1107</v>
      </c>
      <c r="K152" s="8" t="s">
        <v>1107</v>
      </c>
      <c r="L152" s="8">
        <v>2</v>
      </c>
      <c r="M152" s="8">
        <v>3</v>
      </c>
      <c r="N152" s="9">
        <v>3</v>
      </c>
      <c r="P152" s="8" t="s">
        <v>548</v>
      </c>
      <c r="R152" s="8" t="s">
        <v>549</v>
      </c>
      <c r="Y152" s="8" t="s">
        <v>549</v>
      </c>
      <c r="AH152" s="7"/>
      <c r="AU152" s="9"/>
      <c r="AV152" s="7"/>
      <c r="AX152" s="8" t="s">
        <v>550</v>
      </c>
      <c r="BL152" s="8" t="s">
        <v>157</v>
      </c>
      <c r="BM152" s="9"/>
    </row>
    <row r="153" spans="1:65" x14ac:dyDescent="0.25">
      <c r="A153" s="8">
        <v>121</v>
      </c>
      <c r="B153" s="8" t="s">
        <v>526</v>
      </c>
      <c r="C153" s="8" t="s">
        <v>1409</v>
      </c>
      <c r="D153" s="8" t="s">
        <v>250</v>
      </c>
      <c r="E153" s="8" t="s">
        <v>527</v>
      </c>
      <c r="F153" s="7">
        <v>3</v>
      </c>
      <c r="G153" s="8">
        <v>3</v>
      </c>
      <c r="H153" s="8">
        <v>4</v>
      </c>
      <c r="I153" s="8" t="s">
        <v>1065</v>
      </c>
      <c r="J153" s="8" t="s">
        <v>1096</v>
      </c>
      <c r="K153" s="8" t="s">
        <v>1065</v>
      </c>
      <c r="L153" s="8">
        <v>2</v>
      </c>
      <c r="M153" s="8">
        <v>3</v>
      </c>
      <c r="N153" s="9">
        <v>2</v>
      </c>
      <c r="R153" s="8" t="s">
        <v>416</v>
      </c>
      <c r="AH153" s="7"/>
      <c r="AN153" s="8" t="s">
        <v>32</v>
      </c>
      <c r="AQ153" s="8" t="s">
        <v>32</v>
      </c>
      <c r="AS153" s="8" t="s">
        <v>417</v>
      </c>
      <c r="AU153" s="9"/>
      <c r="AV153" s="7"/>
      <c r="AX153" s="8" t="s">
        <v>150</v>
      </c>
      <c r="BM153" s="9"/>
    </row>
    <row r="154" spans="1:65" x14ac:dyDescent="0.25">
      <c r="A154" s="8">
        <v>118</v>
      </c>
      <c r="B154" s="8" t="s">
        <v>516</v>
      </c>
      <c r="C154" s="8" t="s">
        <v>517</v>
      </c>
      <c r="D154" s="8" t="s">
        <v>518</v>
      </c>
      <c r="E154" s="8" t="s">
        <v>519</v>
      </c>
      <c r="F154" s="7">
        <v>3</v>
      </c>
      <c r="G154" s="8">
        <v>8</v>
      </c>
      <c r="H154" s="8">
        <v>4</v>
      </c>
      <c r="I154" s="8" t="s">
        <v>1089</v>
      </c>
      <c r="J154" s="8" t="s">
        <v>1090</v>
      </c>
      <c r="K154" s="8" t="s">
        <v>1090</v>
      </c>
      <c r="L154" s="8">
        <v>3</v>
      </c>
      <c r="M154" s="8">
        <v>5</v>
      </c>
      <c r="N154" s="9">
        <v>4</v>
      </c>
      <c r="R154" s="8" t="s">
        <v>170</v>
      </c>
      <c r="Y154" s="8" t="s">
        <v>170</v>
      </c>
      <c r="AE154" s="8" t="s">
        <v>129</v>
      </c>
      <c r="AH154" s="7"/>
      <c r="AN154" s="8" t="s">
        <v>322</v>
      </c>
      <c r="AS154" s="8" t="s">
        <v>322</v>
      </c>
      <c r="AU154" s="9"/>
      <c r="AV154" s="7"/>
      <c r="AX154" s="8" t="s">
        <v>130</v>
      </c>
      <c r="BM154" s="9"/>
    </row>
    <row r="155" spans="1:65" x14ac:dyDescent="0.25">
      <c r="A155" s="8">
        <v>154</v>
      </c>
      <c r="B155" s="8" t="s">
        <v>625</v>
      </c>
      <c r="C155" s="8" t="s">
        <v>626</v>
      </c>
      <c r="D155" s="8" t="s">
        <v>210</v>
      </c>
      <c r="E155" s="8" t="s">
        <v>58</v>
      </c>
      <c r="F155" s="7">
        <v>3</v>
      </c>
      <c r="G155" s="8">
        <v>0</v>
      </c>
      <c r="H155" s="8">
        <v>0</v>
      </c>
      <c r="I155" s="8" t="s">
        <v>1135</v>
      </c>
      <c r="J155" s="8" t="s">
        <v>989</v>
      </c>
      <c r="K155" s="8" t="s">
        <v>989</v>
      </c>
      <c r="L155" s="8">
        <v>2</v>
      </c>
      <c r="M155" s="8">
        <v>0</v>
      </c>
      <c r="N155" s="9">
        <v>0</v>
      </c>
      <c r="R155" s="8" t="s">
        <v>117</v>
      </c>
      <c r="Y155" s="8" t="s">
        <v>117</v>
      </c>
      <c r="AH155" s="7"/>
      <c r="AU155" s="9"/>
      <c r="AV155" s="7"/>
      <c r="AY155" s="8" t="s">
        <v>627</v>
      </c>
      <c r="BM155" s="9"/>
    </row>
    <row r="156" spans="1:65" x14ac:dyDescent="0.25">
      <c r="A156" s="8">
        <v>231</v>
      </c>
      <c r="B156" s="8" t="s">
        <v>829</v>
      </c>
      <c r="C156" s="8" t="s">
        <v>830</v>
      </c>
      <c r="D156" s="8" t="s">
        <v>352</v>
      </c>
      <c r="E156" s="8" t="s">
        <v>179</v>
      </c>
      <c r="F156" s="7">
        <v>3</v>
      </c>
      <c r="G156" s="8">
        <v>0</v>
      </c>
      <c r="H156" s="8">
        <v>0</v>
      </c>
      <c r="I156" s="8" t="s">
        <v>1179</v>
      </c>
      <c r="J156" s="8" t="s">
        <v>989</v>
      </c>
      <c r="K156" s="8" t="s">
        <v>989</v>
      </c>
      <c r="L156" s="8">
        <v>2</v>
      </c>
      <c r="M156" s="8">
        <v>0</v>
      </c>
      <c r="N156" s="9">
        <v>0</v>
      </c>
      <c r="R156" s="8" t="s">
        <v>831</v>
      </c>
      <c r="S156" s="8" t="s">
        <v>832</v>
      </c>
      <c r="Y156" s="8" t="s">
        <v>831</v>
      </c>
      <c r="AA156" s="8" t="s">
        <v>832</v>
      </c>
      <c r="AH156" s="7"/>
      <c r="AI156" s="8" t="s">
        <v>833</v>
      </c>
      <c r="AN156" s="8" t="s">
        <v>32</v>
      </c>
      <c r="AQ156" s="8" t="s">
        <v>32</v>
      </c>
      <c r="AU156" s="9"/>
      <c r="AV156" s="7"/>
      <c r="AX156" s="8" t="s">
        <v>130</v>
      </c>
      <c r="AY156" s="8" t="s">
        <v>188</v>
      </c>
      <c r="BM156" s="9"/>
    </row>
    <row r="157" spans="1:65" x14ac:dyDescent="0.25">
      <c r="A157" s="8">
        <v>125</v>
      </c>
      <c r="B157" s="8" t="s">
        <v>536</v>
      </c>
      <c r="C157" s="8" t="s">
        <v>537</v>
      </c>
      <c r="D157" s="8" t="s">
        <v>191</v>
      </c>
      <c r="E157" s="8" t="s">
        <v>538</v>
      </c>
      <c r="F157" s="7">
        <v>3</v>
      </c>
      <c r="G157" s="8">
        <v>3</v>
      </c>
      <c r="H157" s="8">
        <v>0</v>
      </c>
      <c r="I157" s="8" t="s">
        <v>1101</v>
      </c>
      <c r="J157" s="8" t="s">
        <v>1102</v>
      </c>
      <c r="K157" s="8" t="s">
        <v>989</v>
      </c>
      <c r="L157" s="8">
        <v>2</v>
      </c>
      <c r="M157" s="8">
        <v>3</v>
      </c>
      <c r="N157" s="9">
        <v>0</v>
      </c>
      <c r="AH157" s="7"/>
      <c r="AI157" s="8" t="s">
        <v>24</v>
      </c>
      <c r="AU157" s="9"/>
      <c r="AV157" s="7"/>
      <c r="AY157" s="8" t="s">
        <v>193</v>
      </c>
      <c r="BM157" s="9"/>
    </row>
    <row r="158" spans="1:65" x14ac:dyDescent="0.25">
      <c r="A158" s="8">
        <v>211</v>
      </c>
      <c r="B158" s="8" t="s">
        <v>783</v>
      </c>
      <c r="C158" s="8" t="s">
        <v>1422</v>
      </c>
      <c r="D158" s="8" t="s">
        <v>384</v>
      </c>
      <c r="E158" s="8" t="s">
        <v>412</v>
      </c>
      <c r="F158" s="7">
        <v>2</v>
      </c>
      <c r="G158" s="8">
        <v>0</v>
      </c>
      <c r="H158" s="8">
        <v>0</v>
      </c>
      <c r="I158" s="8" t="s">
        <v>1118</v>
      </c>
      <c r="J158" s="8" t="s">
        <v>989</v>
      </c>
      <c r="K158" s="8" t="s">
        <v>989</v>
      </c>
      <c r="L158" s="8">
        <v>2</v>
      </c>
      <c r="M158" s="8">
        <v>0</v>
      </c>
      <c r="N158" s="9">
        <v>0</v>
      </c>
      <c r="R158" s="8" t="s">
        <v>385</v>
      </c>
      <c r="Y158" s="8" t="s">
        <v>385</v>
      </c>
      <c r="AH158" s="7"/>
      <c r="AI158" s="8" t="s">
        <v>24</v>
      </c>
      <c r="AN158" s="8" t="s">
        <v>32</v>
      </c>
      <c r="AQ158" s="8" t="s">
        <v>32</v>
      </c>
      <c r="AU158" s="9"/>
      <c r="AV158" s="7"/>
      <c r="AY158" s="8" t="s">
        <v>386</v>
      </c>
      <c r="BM158" s="9"/>
    </row>
    <row r="159" spans="1:65" x14ac:dyDescent="0.25">
      <c r="A159" s="8">
        <v>208</v>
      </c>
      <c r="B159" s="8" t="s">
        <v>773</v>
      </c>
      <c r="C159" s="8" t="s">
        <v>774</v>
      </c>
      <c r="D159" s="8" t="s">
        <v>100</v>
      </c>
      <c r="E159" s="8" t="s">
        <v>227</v>
      </c>
      <c r="F159" s="7">
        <v>2</v>
      </c>
      <c r="G159" s="8">
        <v>4</v>
      </c>
      <c r="H159" s="8">
        <v>2</v>
      </c>
      <c r="I159" s="8" t="s">
        <v>1173</v>
      </c>
      <c r="J159" s="8" t="s">
        <v>1173</v>
      </c>
      <c r="K159" s="8" t="s">
        <v>1173</v>
      </c>
      <c r="L159" s="8">
        <v>2</v>
      </c>
      <c r="M159" s="8">
        <v>2</v>
      </c>
      <c r="N159" s="9">
        <v>2</v>
      </c>
      <c r="AH159" s="7"/>
      <c r="AO159" s="8" t="s">
        <v>35</v>
      </c>
      <c r="AT159" s="8" t="s">
        <v>35</v>
      </c>
      <c r="AU159" s="9"/>
      <c r="AV159" s="7"/>
      <c r="BM159" s="9" t="s">
        <v>54</v>
      </c>
    </row>
    <row r="160" spans="1:65" x14ac:dyDescent="0.25">
      <c r="A160" s="8">
        <v>161</v>
      </c>
      <c r="B160" s="8" t="s">
        <v>649</v>
      </c>
      <c r="C160" s="8" t="s">
        <v>650</v>
      </c>
      <c r="D160" s="8" t="s">
        <v>304</v>
      </c>
      <c r="E160" s="8" t="s">
        <v>651</v>
      </c>
      <c r="F160" s="7">
        <v>2</v>
      </c>
      <c r="G160" s="8">
        <v>0</v>
      </c>
      <c r="H160" s="8">
        <v>2</v>
      </c>
      <c r="I160" s="8" t="s">
        <v>974</v>
      </c>
      <c r="J160" s="8" t="s">
        <v>989</v>
      </c>
      <c r="K160" s="8" t="s">
        <v>1142</v>
      </c>
      <c r="L160" s="8">
        <v>2</v>
      </c>
      <c r="M160" s="8">
        <v>0</v>
      </c>
      <c r="N160" s="9">
        <v>2</v>
      </c>
      <c r="R160" s="8" t="s">
        <v>277</v>
      </c>
      <c r="Y160" s="8" t="s">
        <v>277</v>
      </c>
      <c r="AH160" s="7"/>
      <c r="AI160" s="8" t="s">
        <v>36</v>
      </c>
      <c r="AN160" s="8" t="s">
        <v>36</v>
      </c>
      <c r="AU160" s="9" t="s">
        <v>36</v>
      </c>
      <c r="AV160" s="7"/>
      <c r="BJ160" s="8" t="s">
        <v>279</v>
      </c>
      <c r="BM160" s="9"/>
    </row>
    <row r="161" spans="1:65" x14ac:dyDescent="0.25">
      <c r="A161" s="8">
        <v>146</v>
      </c>
      <c r="B161" s="8" t="s">
        <v>594</v>
      </c>
      <c r="C161" s="8" t="s">
        <v>1415</v>
      </c>
      <c r="D161" s="8" t="s">
        <v>411</v>
      </c>
      <c r="E161" s="8" t="s">
        <v>595</v>
      </c>
      <c r="F161" s="7">
        <v>2</v>
      </c>
      <c r="G161" s="8">
        <v>6</v>
      </c>
      <c r="H161" s="8">
        <v>5</v>
      </c>
      <c r="I161" s="8" t="s">
        <v>1128</v>
      </c>
      <c r="J161" s="8" t="s">
        <v>1128</v>
      </c>
      <c r="K161" s="8" t="s">
        <v>1128</v>
      </c>
      <c r="L161" s="8">
        <v>2</v>
      </c>
      <c r="M161" s="8">
        <v>2</v>
      </c>
      <c r="N161" s="9">
        <v>2</v>
      </c>
      <c r="R161" s="8" t="s">
        <v>305</v>
      </c>
      <c r="Y161" s="8" t="s">
        <v>305</v>
      </c>
      <c r="AH161" s="7"/>
      <c r="AI161" s="8" t="s">
        <v>143</v>
      </c>
      <c r="AN161" s="8" t="s">
        <v>143</v>
      </c>
      <c r="AU161" s="9"/>
      <c r="AV161" s="7"/>
      <c r="AX161" s="8" t="s">
        <v>252</v>
      </c>
      <c r="AY161" s="8" t="s">
        <v>306</v>
      </c>
      <c r="BM161" s="9"/>
    </row>
    <row r="162" spans="1:65" x14ac:dyDescent="0.25">
      <c r="A162" s="8">
        <v>195</v>
      </c>
      <c r="B162" s="8" t="s">
        <v>737</v>
      </c>
      <c r="C162" s="8" t="s">
        <v>738</v>
      </c>
      <c r="D162" s="8" t="s">
        <v>373</v>
      </c>
      <c r="E162" s="8" t="s">
        <v>58</v>
      </c>
      <c r="F162" s="7">
        <v>2</v>
      </c>
      <c r="G162" s="8">
        <v>0</v>
      </c>
      <c r="H162" s="8">
        <v>0</v>
      </c>
      <c r="I162" s="8" t="s">
        <v>1009</v>
      </c>
      <c r="J162" s="8" t="s">
        <v>989</v>
      </c>
      <c r="K162" s="8" t="s">
        <v>989</v>
      </c>
      <c r="L162" s="8">
        <v>2</v>
      </c>
      <c r="M162" s="8">
        <v>0</v>
      </c>
      <c r="N162" s="9">
        <v>0</v>
      </c>
      <c r="V162" s="8" t="s">
        <v>739</v>
      </c>
      <c r="Z162" s="8" t="s">
        <v>739</v>
      </c>
      <c r="AE162" s="8" t="s">
        <v>739</v>
      </c>
      <c r="AH162" s="7"/>
      <c r="AU162" s="9"/>
      <c r="AV162" s="7"/>
      <c r="BM162" s="9"/>
    </row>
    <row r="163" spans="1:65" x14ac:dyDescent="0.25">
      <c r="A163" s="8">
        <v>223</v>
      </c>
      <c r="B163" s="8" t="s">
        <v>809</v>
      </c>
      <c r="C163" s="8" t="s">
        <v>810</v>
      </c>
      <c r="D163" s="8" t="s">
        <v>403</v>
      </c>
      <c r="E163" s="8" t="s">
        <v>58</v>
      </c>
      <c r="F163" s="7">
        <v>2</v>
      </c>
      <c r="G163" s="8">
        <v>0</v>
      </c>
      <c r="H163" s="8">
        <v>0</v>
      </c>
      <c r="I163" s="8" t="s">
        <v>1049</v>
      </c>
      <c r="J163" s="8" t="s">
        <v>989</v>
      </c>
      <c r="K163" s="8" t="s">
        <v>989</v>
      </c>
      <c r="L163" s="8">
        <v>2</v>
      </c>
      <c r="M163" s="8">
        <v>0</v>
      </c>
      <c r="N163" s="9">
        <v>0</v>
      </c>
      <c r="Z163" s="8" t="s">
        <v>811</v>
      </c>
      <c r="AE163" s="8" t="s">
        <v>743</v>
      </c>
      <c r="AH163" s="7"/>
      <c r="AU163" s="9"/>
      <c r="AV163" s="7"/>
      <c r="BM163" s="9"/>
    </row>
    <row r="164" spans="1:65" x14ac:dyDescent="0.25">
      <c r="A164" s="8">
        <v>199</v>
      </c>
      <c r="B164" s="8" t="s">
        <v>746</v>
      </c>
      <c r="C164" s="8" t="s">
        <v>747</v>
      </c>
      <c r="D164" s="8" t="s">
        <v>411</v>
      </c>
      <c r="E164" s="8" t="s">
        <v>748</v>
      </c>
      <c r="F164" s="7">
        <v>2</v>
      </c>
      <c r="G164" s="8">
        <v>2</v>
      </c>
      <c r="H164" s="8">
        <v>0</v>
      </c>
      <c r="I164" s="8" t="s">
        <v>1166</v>
      </c>
      <c r="J164" s="8" t="s">
        <v>1127</v>
      </c>
      <c r="K164" s="8" t="s">
        <v>989</v>
      </c>
      <c r="L164" s="8">
        <v>2</v>
      </c>
      <c r="M164" s="8">
        <v>2</v>
      </c>
      <c r="N164" s="9">
        <v>0</v>
      </c>
      <c r="R164" s="8" t="s">
        <v>375</v>
      </c>
      <c r="T164" s="8" t="s">
        <v>265</v>
      </c>
      <c r="W164" s="8" t="s">
        <v>265</v>
      </c>
      <c r="AH164" s="7" t="s">
        <v>23</v>
      </c>
      <c r="AI164" s="8" t="s">
        <v>26</v>
      </c>
      <c r="AK164" s="8" t="s">
        <v>26</v>
      </c>
      <c r="AN164" s="8" t="s">
        <v>26</v>
      </c>
      <c r="AU164" s="9"/>
      <c r="AV164" s="7"/>
      <c r="AX164" s="8" t="s">
        <v>155</v>
      </c>
      <c r="BM164" s="9"/>
    </row>
    <row r="165" spans="1:65" x14ac:dyDescent="0.25">
      <c r="A165" s="8">
        <v>147</v>
      </c>
      <c r="B165" s="8" t="s">
        <v>596</v>
      </c>
      <c r="C165" s="8" t="s">
        <v>597</v>
      </c>
      <c r="D165" s="8" t="s">
        <v>290</v>
      </c>
      <c r="E165" s="8" t="s">
        <v>58</v>
      </c>
      <c r="F165" s="7">
        <v>2</v>
      </c>
      <c r="G165" s="8">
        <v>5</v>
      </c>
      <c r="H165" s="8">
        <v>4</v>
      </c>
      <c r="I165" s="8" t="s">
        <v>986</v>
      </c>
      <c r="J165" s="8" t="s">
        <v>1008</v>
      </c>
      <c r="K165" s="8" t="s">
        <v>986</v>
      </c>
      <c r="L165" s="8">
        <v>2</v>
      </c>
      <c r="M165" s="8">
        <v>3</v>
      </c>
      <c r="N165" s="9">
        <v>2</v>
      </c>
      <c r="P165" s="8" t="s">
        <v>470</v>
      </c>
      <c r="R165" s="8" t="s">
        <v>470</v>
      </c>
      <c r="S165" s="8" t="s">
        <v>598</v>
      </c>
      <c r="T165" s="8" t="s">
        <v>471</v>
      </c>
      <c r="W165" s="8" t="s">
        <v>471</v>
      </c>
      <c r="Y165" s="8" t="s">
        <v>599</v>
      </c>
      <c r="Z165" s="8" t="s">
        <v>600</v>
      </c>
      <c r="AA165" s="8" t="s">
        <v>601</v>
      </c>
      <c r="AC165" s="8" t="s">
        <v>598</v>
      </c>
      <c r="AD165" s="8" t="s">
        <v>598</v>
      </c>
      <c r="AE165" s="8" t="s">
        <v>600</v>
      </c>
      <c r="AH165" s="7"/>
      <c r="AI165" s="8" t="s">
        <v>31</v>
      </c>
      <c r="AN165" s="8" t="s">
        <v>602</v>
      </c>
      <c r="AO165" s="8" t="s">
        <v>603</v>
      </c>
      <c r="AP165" s="8" t="s">
        <v>31</v>
      </c>
      <c r="AR165" s="8" t="s">
        <v>603</v>
      </c>
      <c r="AS165" s="8" t="s">
        <v>603</v>
      </c>
      <c r="AU165" s="9"/>
      <c r="AV165" s="7"/>
      <c r="AX165" s="8" t="s">
        <v>472</v>
      </c>
      <c r="AY165" s="8" t="s">
        <v>473</v>
      </c>
      <c r="BM165" s="9"/>
    </row>
    <row r="166" spans="1:65" x14ac:dyDescent="0.25">
      <c r="A166" s="8">
        <v>88</v>
      </c>
      <c r="B166" s="8" t="s">
        <v>423</v>
      </c>
      <c r="C166" s="8" t="s">
        <v>424</v>
      </c>
      <c r="D166" s="8" t="s">
        <v>133</v>
      </c>
      <c r="E166" s="8" t="s">
        <v>58</v>
      </c>
      <c r="F166" s="7">
        <v>2</v>
      </c>
      <c r="G166" s="8">
        <v>4</v>
      </c>
      <c r="H166" s="8">
        <v>2</v>
      </c>
      <c r="I166" s="8" t="s">
        <v>1021</v>
      </c>
      <c r="J166" s="8" t="s">
        <v>958</v>
      </c>
      <c r="K166" s="8" t="s">
        <v>956</v>
      </c>
      <c r="L166" s="8">
        <v>2</v>
      </c>
      <c r="M166" s="8">
        <v>4</v>
      </c>
      <c r="N166" s="9">
        <v>2</v>
      </c>
      <c r="R166" s="8" t="s">
        <v>425</v>
      </c>
      <c r="Y166" s="8" t="s">
        <v>425</v>
      </c>
      <c r="AH166" s="7"/>
      <c r="AU166" s="9"/>
      <c r="AV166" s="7"/>
      <c r="AY166" s="8" t="s">
        <v>426</v>
      </c>
      <c r="BM166" s="9"/>
    </row>
    <row r="167" spans="1:65" x14ac:dyDescent="0.25">
      <c r="A167" s="8">
        <v>185</v>
      </c>
      <c r="B167" s="8" t="s">
        <v>713</v>
      </c>
      <c r="C167" s="8" t="s">
        <v>714</v>
      </c>
      <c r="D167" s="8" t="s">
        <v>491</v>
      </c>
      <c r="E167" s="8" t="s">
        <v>238</v>
      </c>
      <c r="F167" s="7">
        <v>2</v>
      </c>
      <c r="G167" s="8">
        <v>2</v>
      </c>
      <c r="H167" s="8">
        <v>0</v>
      </c>
      <c r="I167" s="8" t="s">
        <v>1158</v>
      </c>
      <c r="J167" s="8" t="s">
        <v>1158</v>
      </c>
      <c r="K167" s="8" t="s">
        <v>989</v>
      </c>
      <c r="L167" s="8">
        <v>2</v>
      </c>
      <c r="M167" s="8">
        <v>2</v>
      </c>
      <c r="N167" s="9">
        <v>0</v>
      </c>
      <c r="R167" s="8" t="s">
        <v>277</v>
      </c>
      <c r="Y167" s="8" t="s">
        <v>277</v>
      </c>
      <c r="AH167" s="7"/>
      <c r="AI167" s="8" t="s">
        <v>36</v>
      </c>
      <c r="AN167" s="8" t="s">
        <v>36</v>
      </c>
      <c r="AU167" s="9" t="s">
        <v>36</v>
      </c>
      <c r="AV167" s="7"/>
      <c r="BJ167" s="8" t="s">
        <v>279</v>
      </c>
      <c r="BM167" s="9"/>
    </row>
    <row r="168" spans="1:65" x14ac:dyDescent="0.25">
      <c r="A168" s="8">
        <v>133</v>
      </c>
      <c r="B168" s="8" t="s">
        <v>556</v>
      </c>
      <c r="C168" s="8" t="s">
        <v>557</v>
      </c>
      <c r="D168" s="8" t="s">
        <v>491</v>
      </c>
      <c r="E168" s="8" t="s">
        <v>558</v>
      </c>
      <c r="F168" s="7">
        <v>2</v>
      </c>
      <c r="G168" s="8">
        <v>0</v>
      </c>
      <c r="H168" s="8">
        <v>5</v>
      </c>
      <c r="I168" s="8" t="s">
        <v>1111</v>
      </c>
      <c r="J168" s="8" t="s">
        <v>989</v>
      </c>
      <c r="K168" s="8" t="s">
        <v>1111</v>
      </c>
      <c r="L168" s="8">
        <v>2</v>
      </c>
      <c r="M168" s="8">
        <v>0</v>
      </c>
      <c r="N168" s="9">
        <v>2</v>
      </c>
      <c r="R168" s="8" t="s">
        <v>277</v>
      </c>
      <c r="Y168" s="8" t="s">
        <v>277</v>
      </c>
      <c r="AH168" s="7"/>
      <c r="AI168" s="8" t="s">
        <v>36</v>
      </c>
      <c r="AN168" s="8" t="s">
        <v>36</v>
      </c>
      <c r="AU168" s="9" t="s">
        <v>36</v>
      </c>
      <c r="AV168" s="7"/>
      <c r="BJ168" s="8" t="s">
        <v>279</v>
      </c>
      <c r="BM168" s="9"/>
    </row>
    <row r="169" spans="1:65" x14ac:dyDescent="0.25">
      <c r="A169" s="8">
        <v>160</v>
      </c>
      <c r="B169" s="8" t="s">
        <v>643</v>
      </c>
      <c r="C169" s="8" t="s">
        <v>644</v>
      </c>
      <c r="D169" s="8" t="s">
        <v>645</v>
      </c>
      <c r="E169" s="8" t="s">
        <v>646</v>
      </c>
      <c r="F169" s="7">
        <v>2</v>
      </c>
      <c r="G169" s="8">
        <v>0</v>
      </c>
      <c r="H169" s="8">
        <v>0</v>
      </c>
      <c r="I169" s="8" t="s">
        <v>1141</v>
      </c>
      <c r="J169" s="8" t="s">
        <v>989</v>
      </c>
      <c r="K169" s="8" t="s">
        <v>989</v>
      </c>
      <c r="L169" s="8">
        <v>2</v>
      </c>
      <c r="M169" s="8">
        <v>0</v>
      </c>
      <c r="N169" s="9">
        <v>0</v>
      </c>
      <c r="R169" s="8" t="s">
        <v>647</v>
      </c>
      <c r="Y169" s="8" t="s">
        <v>647</v>
      </c>
      <c r="AH169" s="7"/>
      <c r="AI169" s="8" t="s">
        <v>24</v>
      </c>
      <c r="AU169" s="9"/>
      <c r="AV169" s="7"/>
      <c r="AX169" s="8" t="s">
        <v>648</v>
      </c>
      <c r="BM169" s="9"/>
    </row>
    <row r="170" spans="1:65" x14ac:dyDescent="0.25">
      <c r="A170" s="8">
        <v>218</v>
      </c>
      <c r="B170" s="8" t="s">
        <v>797</v>
      </c>
      <c r="C170" s="8" t="s">
        <v>798</v>
      </c>
      <c r="D170" s="8" t="s">
        <v>653</v>
      </c>
      <c r="E170" s="8" t="s">
        <v>325</v>
      </c>
      <c r="F170" s="7">
        <v>2</v>
      </c>
      <c r="G170" s="8">
        <v>0</v>
      </c>
      <c r="H170" s="8">
        <v>0</v>
      </c>
      <c r="I170" s="8" t="s">
        <v>1175</v>
      </c>
      <c r="J170" s="8" t="s">
        <v>989</v>
      </c>
      <c r="K170" s="8" t="s">
        <v>989</v>
      </c>
      <c r="L170" s="8">
        <v>2</v>
      </c>
      <c r="M170" s="8">
        <v>0</v>
      </c>
      <c r="N170" s="9">
        <v>0</v>
      </c>
      <c r="R170" s="8" t="s">
        <v>799</v>
      </c>
      <c r="Y170" s="8" t="s">
        <v>165</v>
      </c>
      <c r="AH170" s="7"/>
      <c r="AI170" s="8" t="s">
        <v>514</v>
      </c>
      <c r="AU170" s="9"/>
      <c r="AV170" s="7"/>
      <c r="AX170" s="8" t="s">
        <v>130</v>
      </c>
      <c r="AY170" s="8" t="s">
        <v>515</v>
      </c>
      <c r="BM170" s="9"/>
    </row>
    <row r="171" spans="1:65" x14ac:dyDescent="0.25">
      <c r="A171" s="8">
        <v>153</v>
      </c>
      <c r="B171" s="8" t="s">
        <v>622</v>
      </c>
      <c r="C171" s="8" t="s">
        <v>623</v>
      </c>
      <c r="D171" s="8" t="s">
        <v>61</v>
      </c>
      <c r="E171" s="8" t="s">
        <v>153</v>
      </c>
      <c r="F171" s="7">
        <v>2</v>
      </c>
      <c r="G171" s="8">
        <v>0</v>
      </c>
      <c r="H171" s="8">
        <v>0</v>
      </c>
      <c r="I171" s="8" t="s">
        <v>1134</v>
      </c>
      <c r="J171" s="8" t="s">
        <v>989</v>
      </c>
      <c r="K171" s="8" t="s">
        <v>989</v>
      </c>
      <c r="L171" s="8">
        <v>2</v>
      </c>
      <c r="M171" s="8">
        <v>0</v>
      </c>
      <c r="N171" s="9">
        <v>0</v>
      </c>
      <c r="P171" s="8" t="s">
        <v>624</v>
      </c>
      <c r="AH171" s="7"/>
      <c r="AN171" s="8" t="s">
        <v>32</v>
      </c>
      <c r="AQ171" s="8" t="s">
        <v>32</v>
      </c>
      <c r="AU171" s="9"/>
      <c r="AV171" s="7"/>
      <c r="BD171" s="8" t="s">
        <v>45</v>
      </c>
      <c r="BM171" s="9"/>
    </row>
    <row r="172" spans="1:65" x14ac:dyDescent="0.25">
      <c r="A172" s="8">
        <v>202</v>
      </c>
      <c r="B172" s="8" t="s">
        <v>754</v>
      </c>
      <c r="C172" s="8" t="s">
        <v>755</v>
      </c>
      <c r="D172" s="8" t="s">
        <v>109</v>
      </c>
      <c r="E172" s="8" t="s">
        <v>664</v>
      </c>
      <c r="F172" s="7">
        <v>2</v>
      </c>
      <c r="G172" s="8">
        <v>7</v>
      </c>
      <c r="H172" s="8">
        <v>4</v>
      </c>
      <c r="I172" s="8" t="s">
        <v>1168</v>
      </c>
      <c r="J172" s="8" t="s">
        <v>1168</v>
      </c>
      <c r="K172" s="8" t="s">
        <v>1168</v>
      </c>
      <c r="L172" s="8">
        <v>2</v>
      </c>
      <c r="M172" s="8">
        <v>2</v>
      </c>
      <c r="N172" s="9">
        <v>2</v>
      </c>
      <c r="R172" s="8" t="s">
        <v>756</v>
      </c>
      <c r="Y172" s="8" t="s">
        <v>756</v>
      </c>
      <c r="AH172" s="7"/>
      <c r="AU172" s="9"/>
      <c r="AV172" s="7"/>
      <c r="AX172" s="8" t="s">
        <v>130</v>
      </c>
      <c r="AY172" s="8" t="s">
        <v>757</v>
      </c>
      <c r="BM172" s="9"/>
    </row>
    <row r="173" spans="1:65" x14ac:dyDescent="0.25">
      <c r="A173" s="8">
        <v>179</v>
      </c>
      <c r="B173" s="8" t="s">
        <v>868</v>
      </c>
      <c r="C173" s="8" t="s">
        <v>867</v>
      </c>
      <c r="D173" s="8" t="s">
        <v>61</v>
      </c>
      <c r="E173" s="8" t="s">
        <v>58</v>
      </c>
      <c r="F173" s="7">
        <v>2</v>
      </c>
      <c r="G173" s="8">
        <v>2</v>
      </c>
      <c r="H173" s="8">
        <v>2</v>
      </c>
      <c r="I173" s="8" t="s">
        <v>1114</v>
      </c>
      <c r="J173" s="8" t="s">
        <v>1114</v>
      </c>
      <c r="K173" s="8" t="s">
        <v>1114</v>
      </c>
      <c r="L173" s="8">
        <v>2</v>
      </c>
      <c r="M173" s="8">
        <v>2</v>
      </c>
      <c r="N173" s="9">
        <v>2</v>
      </c>
      <c r="P173" s="8" t="s">
        <v>330</v>
      </c>
      <c r="R173" s="8" t="s">
        <v>330</v>
      </c>
      <c r="AH173" s="7"/>
      <c r="AI173" s="8" t="s">
        <v>31</v>
      </c>
      <c r="AN173" s="8" t="s">
        <v>31</v>
      </c>
      <c r="AP173" s="8" t="s">
        <v>31</v>
      </c>
      <c r="AU173" s="9"/>
      <c r="AV173" s="7"/>
      <c r="AX173" s="8" t="s">
        <v>697</v>
      </c>
      <c r="AY173" s="8" t="s">
        <v>698</v>
      </c>
      <c r="BM173" s="9"/>
    </row>
    <row r="174" spans="1:65" x14ac:dyDescent="0.25">
      <c r="A174" s="8">
        <v>191</v>
      </c>
      <c r="B174" s="8" t="s">
        <v>726</v>
      </c>
      <c r="C174" s="8" t="s">
        <v>727</v>
      </c>
      <c r="D174" s="8" t="s">
        <v>674</v>
      </c>
      <c r="E174" s="8" t="s">
        <v>497</v>
      </c>
      <c r="F174" s="7">
        <v>2</v>
      </c>
      <c r="G174" s="8">
        <v>4</v>
      </c>
      <c r="H174" s="8">
        <v>2</v>
      </c>
      <c r="I174" s="8" t="s">
        <v>1161</v>
      </c>
      <c r="J174" s="8" t="s">
        <v>1162</v>
      </c>
      <c r="K174" s="8" t="s">
        <v>1163</v>
      </c>
      <c r="L174" s="8">
        <v>2</v>
      </c>
      <c r="M174" s="8">
        <v>3</v>
      </c>
      <c r="N174" s="9">
        <v>2</v>
      </c>
      <c r="R174" s="8" t="s">
        <v>170</v>
      </c>
      <c r="Y174" s="8" t="s">
        <v>170</v>
      </c>
      <c r="AE174" s="8" t="s">
        <v>129</v>
      </c>
      <c r="AH174" s="7"/>
      <c r="AI174" s="8" t="s">
        <v>31</v>
      </c>
      <c r="AN174" s="8" t="s">
        <v>31</v>
      </c>
      <c r="AP174" s="8" t="s">
        <v>31</v>
      </c>
      <c r="AU174" s="9"/>
      <c r="AV174" s="7"/>
      <c r="AX174" s="8" t="s">
        <v>130</v>
      </c>
      <c r="BM174" s="9"/>
    </row>
    <row r="175" spans="1:65" x14ac:dyDescent="0.25">
      <c r="A175" s="8">
        <v>204</v>
      </c>
      <c r="B175" s="8" t="s">
        <v>758</v>
      </c>
      <c r="C175" s="8" t="s">
        <v>759</v>
      </c>
      <c r="D175" s="8" t="s">
        <v>694</v>
      </c>
      <c r="E175" s="8" t="s">
        <v>183</v>
      </c>
      <c r="F175" s="7">
        <v>2</v>
      </c>
      <c r="G175" s="8">
        <v>0</v>
      </c>
      <c r="H175" s="8">
        <v>0</v>
      </c>
      <c r="I175" s="8" t="s">
        <v>1170</v>
      </c>
      <c r="J175" s="8" t="s">
        <v>989</v>
      </c>
      <c r="K175" s="8" t="s">
        <v>989</v>
      </c>
      <c r="L175" s="8">
        <v>2</v>
      </c>
      <c r="M175" s="8">
        <v>0</v>
      </c>
      <c r="N175" s="9">
        <v>0</v>
      </c>
      <c r="T175" s="8" t="s">
        <v>376</v>
      </c>
      <c r="W175" s="8" t="s">
        <v>376</v>
      </c>
      <c r="AH175" s="7" t="s">
        <v>760</v>
      </c>
      <c r="AI175" s="8" t="s">
        <v>760</v>
      </c>
      <c r="AL175" s="8" t="s">
        <v>761</v>
      </c>
      <c r="AN175" s="8" t="s">
        <v>761</v>
      </c>
      <c r="AO175" s="8" t="s">
        <v>760</v>
      </c>
      <c r="AR175" s="8" t="s">
        <v>761</v>
      </c>
      <c r="AS175" s="8" t="s">
        <v>762</v>
      </c>
      <c r="AU175" s="9"/>
      <c r="AV175" s="7"/>
      <c r="AX175" s="8" t="s">
        <v>315</v>
      </c>
      <c r="BM175" s="9"/>
    </row>
    <row r="176" spans="1:65" x14ac:dyDescent="0.25">
      <c r="A176" s="8">
        <v>171</v>
      </c>
      <c r="B176" s="8" t="s">
        <v>675</v>
      </c>
      <c r="C176" s="8" t="s">
        <v>676</v>
      </c>
      <c r="D176" s="8" t="s">
        <v>196</v>
      </c>
      <c r="E176" s="8" t="s">
        <v>677</v>
      </c>
      <c r="F176" s="7">
        <v>2</v>
      </c>
      <c r="G176" s="8">
        <v>0</v>
      </c>
      <c r="H176" s="8">
        <v>0</v>
      </c>
      <c r="I176" s="8" t="s">
        <v>1148</v>
      </c>
      <c r="J176" s="8" t="s">
        <v>989</v>
      </c>
      <c r="K176" s="8" t="s">
        <v>989</v>
      </c>
      <c r="L176" s="8">
        <v>2</v>
      </c>
      <c r="M176" s="8">
        <v>0</v>
      </c>
      <c r="N176" s="9">
        <v>0</v>
      </c>
      <c r="AH176" s="7"/>
      <c r="AI176" s="8" t="s">
        <v>24</v>
      </c>
      <c r="AU176" s="9"/>
      <c r="AV176" s="7"/>
      <c r="AX176" s="8" t="s">
        <v>197</v>
      </c>
      <c r="AY176" s="8" t="s">
        <v>198</v>
      </c>
      <c r="BM176" s="9"/>
    </row>
    <row r="177" spans="1:65" x14ac:dyDescent="0.25">
      <c r="A177" s="8">
        <v>149</v>
      </c>
      <c r="B177" s="8" t="s">
        <v>610</v>
      </c>
      <c r="C177" s="8" t="s">
        <v>611</v>
      </c>
      <c r="D177" s="8" t="s">
        <v>384</v>
      </c>
      <c r="E177" s="8" t="s">
        <v>612</v>
      </c>
      <c r="F177" s="7">
        <v>2</v>
      </c>
      <c r="G177" s="8">
        <v>0</v>
      </c>
      <c r="H177" s="8">
        <v>2</v>
      </c>
      <c r="I177" s="8" t="s">
        <v>1130</v>
      </c>
      <c r="J177" s="8" t="s">
        <v>989</v>
      </c>
      <c r="K177" s="8" t="s">
        <v>1131</v>
      </c>
      <c r="L177" s="8">
        <v>2</v>
      </c>
      <c r="M177" s="8">
        <v>0</v>
      </c>
      <c r="N177" s="9">
        <v>2</v>
      </c>
      <c r="R177" s="8" t="s">
        <v>277</v>
      </c>
      <c r="Y177" s="8" t="s">
        <v>277</v>
      </c>
      <c r="AH177" s="7"/>
      <c r="AI177" s="8" t="s">
        <v>278</v>
      </c>
      <c r="AN177" s="8" t="s">
        <v>278</v>
      </c>
      <c r="AO177" s="8" t="s">
        <v>343</v>
      </c>
      <c r="AQ177" s="8" t="s">
        <v>338</v>
      </c>
      <c r="AS177" s="8" t="s">
        <v>338</v>
      </c>
      <c r="AT177" s="8" t="s">
        <v>343</v>
      </c>
      <c r="AU177" s="9" t="s">
        <v>278</v>
      </c>
      <c r="AV177" s="7"/>
      <c r="BJ177" s="8" t="s">
        <v>279</v>
      </c>
      <c r="BM177" s="9"/>
    </row>
    <row r="178" spans="1:65" x14ac:dyDescent="0.25">
      <c r="A178" s="8">
        <v>122</v>
      </c>
      <c r="B178" s="8" t="s">
        <v>528</v>
      </c>
      <c r="C178" s="8" t="s">
        <v>1410</v>
      </c>
      <c r="D178" s="8" t="s">
        <v>480</v>
      </c>
      <c r="E178" s="8" t="s">
        <v>529</v>
      </c>
      <c r="F178" s="7">
        <v>2</v>
      </c>
      <c r="G178" s="8">
        <v>2</v>
      </c>
      <c r="H178" s="8">
        <v>5</v>
      </c>
      <c r="I178" s="8" t="s">
        <v>1097</v>
      </c>
      <c r="J178" s="8" t="s">
        <v>1098</v>
      </c>
      <c r="K178" s="8" t="s">
        <v>1037</v>
      </c>
      <c r="L178" s="8">
        <v>2</v>
      </c>
      <c r="M178" s="8">
        <v>2</v>
      </c>
      <c r="N178" s="9">
        <v>3</v>
      </c>
      <c r="R178" s="8" t="s">
        <v>530</v>
      </c>
      <c r="Y178" s="8" t="s">
        <v>531</v>
      </c>
      <c r="AH178" s="7"/>
      <c r="AU178" s="9"/>
      <c r="AV178" s="7"/>
      <c r="AX178" s="8" t="s">
        <v>130</v>
      </c>
      <c r="AY178" s="8" t="s">
        <v>532</v>
      </c>
      <c r="BM178" s="9"/>
    </row>
    <row r="179" spans="1:65" x14ac:dyDescent="0.25">
      <c r="A179" s="8">
        <v>134</v>
      </c>
      <c r="B179" s="8" t="s">
        <v>559</v>
      </c>
      <c r="C179" s="8" t="s">
        <v>560</v>
      </c>
      <c r="D179" s="8" t="s">
        <v>182</v>
      </c>
      <c r="E179" s="8" t="s">
        <v>183</v>
      </c>
      <c r="F179" s="7">
        <v>0</v>
      </c>
      <c r="G179" s="8">
        <v>32</v>
      </c>
      <c r="H179" s="8">
        <v>33</v>
      </c>
      <c r="I179" s="8" t="s">
        <v>989</v>
      </c>
      <c r="J179" s="8" t="s">
        <v>1112</v>
      </c>
      <c r="K179" s="8" t="s">
        <v>1113</v>
      </c>
      <c r="L179" s="8">
        <v>0</v>
      </c>
      <c r="M179" s="8">
        <v>2</v>
      </c>
      <c r="N179" s="9">
        <v>2</v>
      </c>
      <c r="AH179" s="7"/>
      <c r="AI179" s="8" t="s">
        <v>24</v>
      </c>
      <c r="AJ179" s="8" t="s">
        <v>25</v>
      </c>
      <c r="AN179" s="8" t="s">
        <v>25</v>
      </c>
      <c r="AU179" s="9"/>
      <c r="AV179" s="7"/>
      <c r="AX179" s="8" t="s">
        <v>130</v>
      </c>
      <c r="BM179" s="9"/>
    </row>
    <row r="180" spans="1:65" x14ac:dyDescent="0.25">
      <c r="A180" s="8">
        <v>59</v>
      </c>
      <c r="B180" s="8" t="s">
        <v>307</v>
      </c>
      <c r="C180" s="8" t="s">
        <v>308</v>
      </c>
      <c r="D180" s="8" t="s">
        <v>309</v>
      </c>
      <c r="E180" s="8" t="s">
        <v>310</v>
      </c>
      <c r="F180" s="7">
        <v>0</v>
      </c>
      <c r="G180" s="8">
        <v>11</v>
      </c>
      <c r="H180" s="8">
        <v>18</v>
      </c>
      <c r="I180" s="8" t="s">
        <v>989</v>
      </c>
      <c r="J180" s="8" t="s">
        <v>1002</v>
      </c>
      <c r="K180" s="8" t="s">
        <v>1003</v>
      </c>
      <c r="L180" s="8">
        <v>0</v>
      </c>
      <c r="M180" s="8">
        <v>3</v>
      </c>
      <c r="N180" s="9">
        <v>3</v>
      </c>
      <c r="AE180" s="8" t="s">
        <v>311</v>
      </c>
      <c r="AH180" s="7"/>
      <c r="AI180" s="8" t="s">
        <v>24</v>
      </c>
      <c r="AU180" s="9"/>
      <c r="AV180" s="7" t="s">
        <v>312</v>
      </c>
      <c r="AY180" s="8" t="s">
        <v>312</v>
      </c>
      <c r="BM180" s="9"/>
    </row>
    <row r="181" spans="1:65" x14ac:dyDescent="0.25">
      <c r="A181" s="8">
        <v>56</v>
      </c>
      <c r="B181" s="8" t="s">
        <v>295</v>
      </c>
      <c r="C181" s="8" t="s">
        <v>296</v>
      </c>
      <c r="D181" s="8" t="s">
        <v>196</v>
      </c>
      <c r="E181" s="8" t="s">
        <v>297</v>
      </c>
      <c r="F181" s="7">
        <v>0</v>
      </c>
      <c r="G181" s="8">
        <v>40</v>
      </c>
      <c r="H181" s="8">
        <v>12</v>
      </c>
      <c r="I181" s="8" t="s">
        <v>989</v>
      </c>
      <c r="J181" s="8" t="s">
        <v>995</v>
      </c>
      <c r="K181" s="8" t="s">
        <v>996</v>
      </c>
      <c r="L181" s="8">
        <v>0</v>
      </c>
      <c r="M181" s="8">
        <v>2</v>
      </c>
      <c r="N181" s="9">
        <v>2</v>
      </c>
      <c r="AH181" s="7"/>
      <c r="AI181" s="8" t="s">
        <v>24</v>
      </c>
      <c r="AU181" s="9"/>
      <c r="AV181" s="7"/>
      <c r="AX181" s="8" t="s">
        <v>197</v>
      </c>
      <c r="AY181" s="8" t="s">
        <v>198</v>
      </c>
      <c r="BM181" s="9"/>
    </row>
    <row r="182" spans="1:65" x14ac:dyDescent="0.25">
      <c r="A182" s="8">
        <v>180</v>
      </c>
      <c r="B182" s="8" t="s">
        <v>699</v>
      </c>
      <c r="C182" s="8" t="s">
        <v>700</v>
      </c>
      <c r="D182" s="8" t="s">
        <v>182</v>
      </c>
      <c r="E182" s="8" t="s">
        <v>153</v>
      </c>
      <c r="F182" s="7">
        <v>0</v>
      </c>
      <c r="G182" s="8">
        <v>0</v>
      </c>
      <c r="H182" s="8">
        <v>11</v>
      </c>
      <c r="I182" s="8" t="s">
        <v>989</v>
      </c>
      <c r="J182" s="8" t="s">
        <v>989</v>
      </c>
      <c r="K182" s="8" t="s">
        <v>1153</v>
      </c>
      <c r="L182" s="8">
        <v>0</v>
      </c>
      <c r="M182" s="8">
        <v>0</v>
      </c>
      <c r="N182" s="9">
        <v>2</v>
      </c>
      <c r="R182" s="8" t="s">
        <v>165</v>
      </c>
      <c r="Y182" s="8" t="s">
        <v>165</v>
      </c>
      <c r="AH182" s="7"/>
      <c r="AI182" s="8" t="s">
        <v>24</v>
      </c>
      <c r="AU182" s="9"/>
      <c r="AV182" s="7"/>
      <c r="AX182" s="8" t="s">
        <v>130</v>
      </c>
      <c r="AY182" s="8" t="s">
        <v>235</v>
      </c>
      <c r="BM182" s="9"/>
    </row>
    <row r="183" spans="1:65" x14ac:dyDescent="0.25">
      <c r="A183" s="8">
        <v>145</v>
      </c>
      <c r="B183" s="8" t="s">
        <v>591</v>
      </c>
      <c r="C183" s="8" t="s">
        <v>592</v>
      </c>
      <c r="D183" s="8" t="s">
        <v>593</v>
      </c>
      <c r="E183" s="8" t="s">
        <v>284</v>
      </c>
      <c r="F183" s="7">
        <v>0</v>
      </c>
      <c r="G183" s="8">
        <v>8</v>
      </c>
      <c r="H183" s="8">
        <v>9</v>
      </c>
      <c r="I183" s="8" t="s">
        <v>989</v>
      </c>
      <c r="J183" s="8" t="s">
        <v>1127</v>
      </c>
      <c r="K183" s="8" t="s">
        <v>1127</v>
      </c>
      <c r="L183" s="8">
        <v>0</v>
      </c>
      <c r="M183" s="8">
        <v>3</v>
      </c>
      <c r="N183" s="9">
        <v>4</v>
      </c>
      <c r="P183" s="8" t="s">
        <v>330</v>
      </c>
      <c r="R183" s="8" t="s">
        <v>330</v>
      </c>
      <c r="Y183" s="8" t="s">
        <v>331</v>
      </c>
      <c r="AH183" s="7"/>
      <c r="AN183" s="8" t="s">
        <v>322</v>
      </c>
      <c r="AS183" s="8" t="s">
        <v>322</v>
      </c>
      <c r="AU183" s="9"/>
      <c r="AV183" s="7"/>
      <c r="AY183" s="8" t="s">
        <v>332</v>
      </c>
      <c r="BM183" s="9"/>
    </row>
    <row r="184" spans="1:65" x14ac:dyDescent="0.25">
      <c r="A184" s="8">
        <v>86</v>
      </c>
      <c r="B184" s="8" t="s">
        <v>418</v>
      </c>
      <c r="C184" s="8" t="s">
        <v>419</v>
      </c>
      <c r="D184" s="8" t="s">
        <v>106</v>
      </c>
      <c r="E184" s="8" t="s">
        <v>58</v>
      </c>
      <c r="F184" s="7">
        <v>0</v>
      </c>
      <c r="G184" s="8">
        <v>6</v>
      </c>
      <c r="H184" s="8">
        <v>9</v>
      </c>
      <c r="I184" s="8" t="s">
        <v>989</v>
      </c>
      <c r="J184" s="8" t="s">
        <v>1056</v>
      </c>
      <c r="K184" s="8" t="s">
        <v>1057</v>
      </c>
      <c r="L184" s="8">
        <v>0</v>
      </c>
      <c r="M184" s="8">
        <v>3</v>
      </c>
      <c r="N184" s="9">
        <v>4</v>
      </c>
      <c r="R184" s="8" t="s">
        <v>277</v>
      </c>
      <c r="Y184" s="8" t="s">
        <v>277</v>
      </c>
      <c r="AH184" s="7"/>
      <c r="AI184" s="8" t="s">
        <v>36</v>
      </c>
      <c r="AN184" s="8" t="s">
        <v>36</v>
      </c>
      <c r="AU184" s="9" t="s">
        <v>36</v>
      </c>
      <c r="AV184" s="7"/>
      <c r="AX184" s="8" t="s">
        <v>408</v>
      </c>
      <c r="BJ184" s="8" t="s">
        <v>279</v>
      </c>
      <c r="BM184" s="9"/>
    </row>
    <row r="185" spans="1:65" x14ac:dyDescent="0.25">
      <c r="A185" s="8">
        <v>174</v>
      </c>
      <c r="B185" s="8" t="s">
        <v>866</v>
      </c>
      <c r="C185" s="8" t="s">
        <v>865</v>
      </c>
      <c r="D185" s="8" t="s">
        <v>275</v>
      </c>
      <c r="E185" s="8" t="s">
        <v>58</v>
      </c>
      <c r="F185" s="7">
        <v>0</v>
      </c>
      <c r="G185" s="8">
        <v>6</v>
      </c>
      <c r="H185" s="8">
        <v>8</v>
      </c>
      <c r="I185" s="8" t="s">
        <v>989</v>
      </c>
      <c r="J185" s="8" t="s">
        <v>1044</v>
      </c>
      <c r="K185" s="8" t="s">
        <v>1044</v>
      </c>
      <c r="L185" s="8">
        <v>0</v>
      </c>
      <c r="M185" s="8">
        <v>2</v>
      </c>
      <c r="N185" s="9">
        <v>2</v>
      </c>
      <c r="AH185" s="7"/>
      <c r="AU185" s="9"/>
      <c r="AV185" s="7"/>
      <c r="AY185" s="8" t="s">
        <v>687</v>
      </c>
      <c r="BM185" s="9"/>
    </row>
    <row r="186" spans="1:65" x14ac:dyDescent="0.25">
      <c r="A186" s="8">
        <v>182</v>
      </c>
      <c r="B186" s="8" t="s">
        <v>704</v>
      </c>
      <c r="C186" s="8" t="s">
        <v>705</v>
      </c>
      <c r="D186" s="8" t="s">
        <v>250</v>
      </c>
      <c r="E186" s="8" t="s">
        <v>390</v>
      </c>
      <c r="F186" s="7">
        <v>0</v>
      </c>
      <c r="G186" s="8">
        <v>8</v>
      </c>
      <c r="H186" s="8">
        <v>7</v>
      </c>
      <c r="I186" s="8" t="s">
        <v>989</v>
      </c>
      <c r="J186" s="8" t="s">
        <v>1155</v>
      </c>
      <c r="K186" s="8" t="s">
        <v>1156</v>
      </c>
      <c r="L186" s="8">
        <v>0</v>
      </c>
      <c r="M186" s="8">
        <v>3</v>
      </c>
      <c r="N186" s="9">
        <v>2</v>
      </c>
      <c r="R186" s="8" t="s">
        <v>170</v>
      </c>
      <c r="Y186" s="8" t="s">
        <v>170</v>
      </c>
      <c r="AE186" s="8" t="s">
        <v>129</v>
      </c>
      <c r="AH186" s="7"/>
      <c r="AN186" s="8" t="s">
        <v>322</v>
      </c>
      <c r="AS186" s="8" t="s">
        <v>322</v>
      </c>
      <c r="AU186" s="9"/>
      <c r="AV186" s="7"/>
      <c r="AY186" s="8" t="s">
        <v>172</v>
      </c>
      <c r="BM186" s="9"/>
    </row>
    <row r="187" spans="1:65" x14ac:dyDescent="0.25">
      <c r="A187" s="8">
        <v>151</v>
      </c>
      <c r="B187" s="8" t="s">
        <v>617</v>
      </c>
      <c r="C187" s="8" t="s">
        <v>618</v>
      </c>
      <c r="D187" s="8" t="s">
        <v>352</v>
      </c>
      <c r="E187" s="8" t="s">
        <v>619</v>
      </c>
      <c r="F187" s="7">
        <v>0</v>
      </c>
      <c r="G187" s="8">
        <v>2</v>
      </c>
      <c r="H187" s="8">
        <v>6</v>
      </c>
      <c r="I187" s="8" t="s">
        <v>989</v>
      </c>
      <c r="J187" s="8" t="s">
        <v>1133</v>
      </c>
      <c r="K187" s="8" t="s">
        <v>1133</v>
      </c>
      <c r="L187" s="8">
        <v>0</v>
      </c>
      <c r="M187" s="8">
        <v>2</v>
      </c>
      <c r="N187" s="9">
        <v>2</v>
      </c>
      <c r="AH187" s="7"/>
      <c r="AI187" s="8" t="s">
        <v>555</v>
      </c>
      <c r="AU187" s="9"/>
      <c r="AV187" s="7"/>
      <c r="AX187" s="8" t="s">
        <v>157</v>
      </c>
      <c r="BL187" s="8" t="s">
        <v>157</v>
      </c>
      <c r="BM187" s="9"/>
    </row>
    <row r="188" spans="1:65" x14ac:dyDescent="0.25">
      <c r="A188" s="8">
        <v>186</v>
      </c>
      <c r="B188" s="8" t="s">
        <v>862</v>
      </c>
      <c r="C188" s="8" t="s">
        <v>861</v>
      </c>
      <c r="D188" s="8" t="s">
        <v>496</v>
      </c>
      <c r="E188" s="8" t="s">
        <v>58</v>
      </c>
      <c r="F188" s="7">
        <v>0</v>
      </c>
      <c r="G188" s="8">
        <v>2</v>
      </c>
      <c r="H188" s="8">
        <v>6</v>
      </c>
      <c r="I188" s="8" t="s">
        <v>989</v>
      </c>
      <c r="J188" s="8" t="s">
        <v>1144</v>
      </c>
      <c r="K188" s="8" t="s">
        <v>1144</v>
      </c>
      <c r="L188" s="8">
        <v>0</v>
      </c>
      <c r="M188" s="8">
        <v>2</v>
      </c>
      <c r="N188" s="9">
        <v>2</v>
      </c>
      <c r="R188" s="8" t="s">
        <v>498</v>
      </c>
      <c r="Y188" s="8" t="s">
        <v>499</v>
      </c>
      <c r="AH188" s="7"/>
      <c r="AI188" s="8" t="s">
        <v>24</v>
      </c>
      <c r="AU188" s="9"/>
      <c r="AV188" s="7"/>
      <c r="AX188" s="8" t="s">
        <v>130</v>
      </c>
      <c r="AY188" s="8" t="s">
        <v>500</v>
      </c>
      <c r="BM188" s="9"/>
    </row>
    <row r="189" spans="1:65" x14ac:dyDescent="0.25">
      <c r="A189" s="8">
        <v>100</v>
      </c>
      <c r="B189" s="8" t="s">
        <v>461</v>
      </c>
      <c r="C189" s="8" t="s">
        <v>462</v>
      </c>
      <c r="D189" s="8" t="s">
        <v>196</v>
      </c>
      <c r="E189" s="8" t="s">
        <v>238</v>
      </c>
      <c r="F189" s="7">
        <v>0</v>
      </c>
      <c r="G189" s="8">
        <v>0</v>
      </c>
      <c r="H189" s="8">
        <v>5</v>
      </c>
      <c r="I189" s="8" t="s">
        <v>989</v>
      </c>
      <c r="J189" s="8" t="s">
        <v>989</v>
      </c>
      <c r="K189" s="8" t="s">
        <v>1073</v>
      </c>
      <c r="L189" s="8">
        <v>0</v>
      </c>
      <c r="M189" s="8">
        <v>0</v>
      </c>
      <c r="N189" s="9">
        <v>2</v>
      </c>
      <c r="AH189" s="7"/>
      <c r="AI189" s="8" t="s">
        <v>24</v>
      </c>
      <c r="AU189" s="9"/>
      <c r="AV189" s="7"/>
      <c r="AX189" s="8" t="s">
        <v>197</v>
      </c>
      <c r="AY189" s="8" t="s">
        <v>198</v>
      </c>
      <c r="BM189" s="9"/>
    </row>
    <row r="190" spans="1:65" x14ac:dyDescent="0.25">
      <c r="A190" s="8">
        <v>196</v>
      </c>
      <c r="B190" s="8" t="s">
        <v>740</v>
      </c>
      <c r="C190" s="8" t="s">
        <v>1419</v>
      </c>
      <c r="D190" s="8" t="s">
        <v>96</v>
      </c>
      <c r="E190" s="8" t="s">
        <v>227</v>
      </c>
      <c r="F190" s="7">
        <v>0</v>
      </c>
      <c r="G190" s="8">
        <v>4</v>
      </c>
      <c r="H190" s="8">
        <v>4</v>
      </c>
      <c r="I190" s="8" t="s">
        <v>989</v>
      </c>
      <c r="J190" s="8" t="s">
        <v>1164</v>
      </c>
      <c r="K190" s="8" t="s">
        <v>1165</v>
      </c>
      <c r="L190" s="8">
        <v>0</v>
      </c>
      <c r="M190" s="8">
        <v>3</v>
      </c>
      <c r="N190" s="9">
        <v>2</v>
      </c>
      <c r="R190" s="8" t="s">
        <v>326</v>
      </c>
      <c r="Y190" s="8" t="s">
        <v>326</v>
      </c>
      <c r="AE190" s="8" t="s">
        <v>129</v>
      </c>
      <c r="AH190" s="7"/>
      <c r="AI190" s="8" t="s">
        <v>31</v>
      </c>
      <c r="AN190" s="8" t="s">
        <v>31</v>
      </c>
      <c r="AP190" s="8" t="s">
        <v>31</v>
      </c>
      <c r="AU190" s="9"/>
      <c r="AV190" s="7"/>
      <c r="AX190" s="8" t="s">
        <v>130</v>
      </c>
      <c r="BM190" s="9"/>
    </row>
    <row r="191" spans="1:65" x14ac:dyDescent="0.25">
      <c r="A191" s="8">
        <v>139</v>
      </c>
      <c r="B191" s="8" t="s">
        <v>573</v>
      </c>
      <c r="C191" s="8" t="s">
        <v>574</v>
      </c>
      <c r="D191" s="8" t="s">
        <v>182</v>
      </c>
      <c r="E191" s="8" t="s">
        <v>538</v>
      </c>
      <c r="F191" s="7">
        <v>0</v>
      </c>
      <c r="G191" s="8">
        <v>2</v>
      </c>
      <c r="H191" s="8">
        <v>4</v>
      </c>
      <c r="I191" s="8" t="s">
        <v>989</v>
      </c>
      <c r="J191" s="8" t="s">
        <v>1117</v>
      </c>
      <c r="K191" s="8" t="s">
        <v>1117</v>
      </c>
      <c r="L191" s="8">
        <v>0</v>
      </c>
      <c r="M191" s="8">
        <v>2</v>
      </c>
      <c r="N191" s="9">
        <v>2</v>
      </c>
      <c r="R191" s="8" t="s">
        <v>575</v>
      </c>
      <c r="Y191" s="8" t="s">
        <v>575</v>
      </c>
      <c r="AH191" s="7" t="s">
        <v>23</v>
      </c>
      <c r="AI191" s="8" t="s">
        <v>23</v>
      </c>
      <c r="AM191" s="8" t="s">
        <v>28</v>
      </c>
      <c r="AN191" s="8" t="s">
        <v>23</v>
      </c>
      <c r="AO191" s="8" t="s">
        <v>343</v>
      </c>
      <c r="AT191" s="8" t="s">
        <v>343</v>
      </c>
      <c r="AU191" s="9"/>
      <c r="AV191" s="7"/>
      <c r="AY191" s="8" t="s">
        <v>576</v>
      </c>
      <c r="BM191" s="9"/>
    </row>
    <row r="192" spans="1:65" x14ac:dyDescent="0.25">
      <c r="A192" s="8">
        <v>206</v>
      </c>
      <c r="B192" s="8" t="s">
        <v>768</v>
      </c>
      <c r="C192" s="8" t="s">
        <v>769</v>
      </c>
      <c r="D192" s="8" t="s">
        <v>90</v>
      </c>
      <c r="E192" s="8" t="s">
        <v>595</v>
      </c>
      <c r="F192" s="7">
        <v>0</v>
      </c>
      <c r="G192" s="8">
        <v>2</v>
      </c>
      <c r="H192" s="8">
        <v>4</v>
      </c>
      <c r="I192" s="8" t="s">
        <v>989</v>
      </c>
      <c r="J192" s="8" t="s">
        <v>1068</v>
      </c>
      <c r="K192" s="8" t="s">
        <v>1068</v>
      </c>
      <c r="L192" s="8">
        <v>0</v>
      </c>
      <c r="M192" s="8">
        <v>2</v>
      </c>
      <c r="N192" s="9">
        <v>2</v>
      </c>
      <c r="R192" s="8" t="s">
        <v>277</v>
      </c>
      <c r="Y192" s="8" t="s">
        <v>277</v>
      </c>
      <c r="AH192" s="7"/>
      <c r="AI192" s="8" t="s">
        <v>36</v>
      </c>
      <c r="AN192" s="8" t="s">
        <v>36</v>
      </c>
      <c r="AU192" s="9" t="s">
        <v>36</v>
      </c>
      <c r="AV192" s="7"/>
      <c r="BJ192" s="8" t="s">
        <v>279</v>
      </c>
      <c r="BM192" s="9"/>
    </row>
    <row r="193" spans="1:65" x14ac:dyDescent="0.25">
      <c r="A193" s="8">
        <v>187</v>
      </c>
      <c r="B193" s="8" t="s">
        <v>715</v>
      </c>
      <c r="C193" s="8" t="s">
        <v>716</v>
      </c>
      <c r="D193" s="8" t="s">
        <v>304</v>
      </c>
      <c r="E193" s="8" t="s">
        <v>179</v>
      </c>
      <c r="F193" s="7">
        <v>0</v>
      </c>
      <c r="G193" s="8">
        <v>0</v>
      </c>
      <c r="H193" s="8">
        <v>4</v>
      </c>
      <c r="I193" s="8" t="s">
        <v>989</v>
      </c>
      <c r="J193" s="8" t="s">
        <v>989</v>
      </c>
      <c r="K193" s="8" t="s">
        <v>946</v>
      </c>
      <c r="L193" s="8">
        <v>0</v>
      </c>
      <c r="M193" s="8">
        <v>0</v>
      </c>
      <c r="N193" s="9">
        <v>2</v>
      </c>
      <c r="R193" s="8" t="s">
        <v>277</v>
      </c>
      <c r="Y193" s="8" t="s">
        <v>277</v>
      </c>
      <c r="AH193" s="7"/>
      <c r="AI193" s="8" t="s">
        <v>36</v>
      </c>
      <c r="AN193" s="8" t="s">
        <v>36</v>
      </c>
      <c r="AU193" s="9" t="s">
        <v>36</v>
      </c>
      <c r="AV193" s="7"/>
      <c r="BJ193" s="8" t="s">
        <v>279</v>
      </c>
      <c r="BM193" s="9"/>
    </row>
    <row r="194" spans="1:65" x14ac:dyDescent="0.25">
      <c r="A194" s="8">
        <v>222</v>
      </c>
      <c r="B194" s="8" t="s">
        <v>807</v>
      </c>
      <c r="C194" s="8" t="s">
        <v>808</v>
      </c>
      <c r="D194" s="8" t="s">
        <v>133</v>
      </c>
      <c r="E194" s="8" t="s">
        <v>153</v>
      </c>
      <c r="F194" s="7">
        <v>0</v>
      </c>
      <c r="G194" s="8">
        <v>0</v>
      </c>
      <c r="H194" s="8">
        <v>4</v>
      </c>
      <c r="I194" s="8" t="s">
        <v>989</v>
      </c>
      <c r="J194" s="8" t="s">
        <v>989</v>
      </c>
      <c r="K194" s="8" t="s">
        <v>1177</v>
      </c>
      <c r="L194" s="8">
        <v>0</v>
      </c>
      <c r="M194" s="8">
        <v>0</v>
      </c>
      <c r="N194" s="9">
        <v>2</v>
      </c>
      <c r="R194" s="8" t="s">
        <v>277</v>
      </c>
      <c r="Y194" s="8" t="s">
        <v>277</v>
      </c>
      <c r="AH194" s="7"/>
      <c r="AI194" s="8" t="s">
        <v>36</v>
      </c>
      <c r="AN194" s="8" t="s">
        <v>36</v>
      </c>
      <c r="AU194" s="9" t="s">
        <v>36</v>
      </c>
      <c r="AV194" s="7"/>
      <c r="BJ194" s="8" t="s">
        <v>279</v>
      </c>
      <c r="BM194" s="9"/>
    </row>
    <row r="195" spans="1:65" x14ac:dyDescent="0.25">
      <c r="A195" s="8">
        <v>94</v>
      </c>
      <c r="B195" s="8" t="s">
        <v>441</v>
      </c>
      <c r="C195" s="8" t="s">
        <v>442</v>
      </c>
      <c r="D195" s="8" t="s">
        <v>443</v>
      </c>
      <c r="E195" s="8" t="s">
        <v>444</v>
      </c>
      <c r="F195" s="7">
        <v>0</v>
      </c>
      <c r="G195" s="8">
        <v>6</v>
      </c>
      <c r="H195" s="8">
        <v>3</v>
      </c>
      <c r="I195" s="8" t="s">
        <v>989</v>
      </c>
      <c r="J195" s="8" t="s">
        <v>1067</v>
      </c>
      <c r="K195" s="8" t="s">
        <v>1067</v>
      </c>
      <c r="L195" s="8">
        <v>0</v>
      </c>
      <c r="M195" s="8">
        <v>3</v>
      </c>
      <c r="N195" s="9">
        <v>2</v>
      </c>
      <c r="R195" s="8" t="s">
        <v>170</v>
      </c>
      <c r="Y195" s="8" t="s">
        <v>170</v>
      </c>
      <c r="AE195" s="8" t="s">
        <v>129</v>
      </c>
      <c r="AH195" s="7"/>
      <c r="AI195" s="8" t="s">
        <v>24</v>
      </c>
      <c r="AU195" s="9"/>
      <c r="AV195" s="7"/>
      <c r="AX195" s="8" t="s">
        <v>130</v>
      </c>
      <c r="BM195" s="9"/>
    </row>
    <row r="196" spans="1:65" x14ac:dyDescent="0.25">
      <c r="A196" s="8">
        <v>228</v>
      </c>
      <c r="B196" s="8" t="s">
        <v>822</v>
      </c>
      <c r="C196" s="8" t="s">
        <v>823</v>
      </c>
      <c r="D196" s="8" t="s">
        <v>352</v>
      </c>
      <c r="E196" s="8" t="s">
        <v>824</v>
      </c>
      <c r="F196" s="7">
        <v>0</v>
      </c>
      <c r="G196" s="8">
        <v>3</v>
      </c>
      <c r="H196" s="8">
        <v>3</v>
      </c>
      <c r="I196" s="8" t="s">
        <v>989</v>
      </c>
      <c r="J196" s="8" t="s">
        <v>1178</v>
      </c>
      <c r="K196" s="8" t="s">
        <v>1178</v>
      </c>
      <c r="L196" s="8">
        <v>0</v>
      </c>
      <c r="M196" s="8">
        <v>2</v>
      </c>
      <c r="N196" s="9">
        <v>2</v>
      </c>
      <c r="R196" s="8" t="s">
        <v>165</v>
      </c>
      <c r="Y196" s="8" t="s">
        <v>165</v>
      </c>
      <c r="AH196" s="7"/>
      <c r="AI196" s="8" t="s">
        <v>353</v>
      </c>
      <c r="AU196" s="9"/>
      <c r="AV196" s="7"/>
      <c r="AX196" s="8" t="s">
        <v>144</v>
      </c>
      <c r="AY196" s="8" t="s">
        <v>354</v>
      </c>
      <c r="BM196" s="9"/>
    </row>
    <row r="197" spans="1:65" x14ac:dyDescent="0.25">
      <c r="A197" s="8">
        <v>175</v>
      </c>
      <c r="B197" s="8" t="s">
        <v>1449</v>
      </c>
      <c r="C197" s="8" t="s">
        <v>1450</v>
      </c>
      <c r="D197" s="8" t="s">
        <v>250</v>
      </c>
      <c r="E197" s="8" t="s">
        <v>58</v>
      </c>
      <c r="F197" s="7">
        <v>0</v>
      </c>
      <c r="G197" s="8">
        <v>0</v>
      </c>
      <c r="H197" s="8">
        <v>3</v>
      </c>
      <c r="I197" s="8" t="s">
        <v>989</v>
      </c>
      <c r="J197" s="8" t="s">
        <v>989</v>
      </c>
      <c r="K197" s="8" t="s">
        <v>1108</v>
      </c>
      <c r="L197" s="8">
        <v>0</v>
      </c>
      <c r="M197" s="8">
        <v>0</v>
      </c>
      <c r="N197" s="9">
        <v>2</v>
      </c>
      <c r="AE197" s="8" t="s">
        <v>129</v>
      </c>
      <c r="AH197" s="7"/>
      <c r="AI197" s="8" t="s">
        <v>24</v>
      </c>
      <c r="AU197" s="9"/>
      <c r="AV197" s="7"/>
      <c r="BM197" s="9"/>
    </row>
    <row r="198" spans="1:65" x14ac:dyDescent="0.25">
      <c r="A198" s="8">
        <v>177</v>
      </c>
      <c r="B198" s="8" t="s">
        <v>692</v>
      </c>
      <c r="C198" s="8" t="s">
        <v>693</v>
      </c>
      <c r="D198" s="8" t="s">
        <v>694</v>
      </c>
      <c r="E198" s="8" t="s">
        <v>178</v>
      </c>
      <c r="F198" s="7">
        <v>0</v>
      </c>
      <c r="G198" s="8">
        <v>0</v>
      </c>
      <c r="H198" s="8">
        <v>2</v>
      </c>
      <c r="I198" s="8" t="s">
        <v>989</v>
      </c>
      <c r="J198" s="8" t="s">
        <v>989</v>
      </c>
      <c r="K198" s="8" t="s">
        <v>1152</v>
      </c>
      <c r="L198" s="8">
        <v>0</v>
      </c>
      <c r="M198" s="8">
        <v>0</v>
      </c>
      <c r="N198" s="9">
        <v>2</v>
      </c>
      <c r="R198" s="8" t="s">
        <v>213</v>
      </c>
      <c r="T198" s="8" t="s">
        <v>212</v>
      </c>
      <c r="W198" s="8" t="s">
        <v>212</v>
      </c>
      <c r="Y198" s="8" t="s">
        <v>213</v>
      </c>
      <c r="AH198" s="7"/>
      <c r="AO198" s="8" t="s">
        <v>579</v>
      </c>
      <c r="AU198" s="9"/>
      <c r="AV198" s="7"/>
      <c r="AX198" s="8" t="s">
        <v>130</v>
      </c>
      <c r="AY198" s="8" t="s">
        <v>216</v>
      </c>
      <c r="BM198" s="9" t="s">
        <v>216</v>
      </c>
    </row>
    <row r="199" spans="1:65" x14ac:dyDescent="0.25">
      <c r="A199" s="8">
        <v>188</v>
      </c>
      <c r="B199" s="8" t="s">
        <v>717</v>
      </c>
      <c r="C199" s="8" t="s">
        <v>718</v>
      </c>
      <c r="D199" s="8" t="s">
        <v>275</v>
      </c>
      <c r="E199" s="8" t="s">
        <v>664</v>
      </c>
      <c r="F199" s="7">
        <v>0</v>
      </c>
      <c r="G199" s="8">
        <v>0</v>
      </c>
      <c r="H199" s="8">
        <v>2</v>
      </c>
      <c r="I199" s="8" t="s">
        <v>989</v>
      </c>
      <c r="J199" s="8" t="s">
        <v>989</v>
      </c>
      <c r="K199" s="8" t="s">
        <v>1159</v>
      </c>
      <c r="L199" s="8">
        <v>0</v>
      </c>
      <c r="M199" s="8">
        <v>0</v>
      </c>
      <c r="N199" s="9">
        <v>2</v>
      </c>
      <c r="R199" s="8" t="s">
        <v>719</v>
      </c>
      <c r="Y199" s="8" t="s">
        <v>719</v>
      </c>
      <c r="AH199" s="7"/>
      <c r="AI199" s="8" t="s">
        <v>24</v>
      </c>
      <c r="AU199" s="9"/>
      <c r="AV199" s="7"/>
      <c r="AY199" s="8" t="s">
        <v>720</v>
      </c>
      <c r="BM199" s="9"/>
    </row>
    <row r="200" spans="1:65" x14ac:dyDescent="0.25">
      <c r="A200" s="8">
        <v>189</v>
      </c>
      <c r="B200" s="8" t="s">
        <v>721</v>
      </c>
      <c r="C200" s="8" t="s">
        <v>722</v>
      </c>
      <c r="D200" s="8" t="s">
        <v>106</v>
      </c>
      <c r="E200" s="8" t="s">
        <v>412</v>
      </c>
      <c r="F200" s="7">
        <v>0</v>
      </c>
      <c r="G200" s="8">
        <v>0</v>
      </c>
      <c r="H200" s="8">
        <v>2</v>
      </c>
      <c r="I200" s="8" t="s">
        <v>989</v>
      </c>
      <c r="J200" s="8" t="s">
        <v>989</v>
      </c>
      <c r="K200" s="8" t="s">
        <v>1160</v>
      </c>
      <c r="L200" s="8">
        <v>0</v>
      </c>
      <c r="M200" s="8">
        <v>0</v>
      </c>
      <c r="N200" s="9">
        <v>2</v>
      </c>
      <c r="AH200" s="7"/>
      <c r="AI200" s="8" t="s">
        <v>36</v>
      </c>
      <c r="AN200" s="8" t="s">
        <v>36</v>
      </c>
      <c r="AU200" s="9" t="s">
        <v>36</v>
      </c>
      <c r="AV200" s="7"/>
      <c r="BM200" s="9"/>
    </row>
    <row r="201" spans="1:65" x14ac:dyDescent="0.25">
      <c r="A201" s="8">
        <v>173</v>
      </c>
      <c r="B201" s="8" t="s">
        <v>682</v>
      </c>
      <c r="C201" s="8" t="s">
        <v>683</v>
      </c>
      <c r="D201" s="8" t="s">
        <v>384</v>
      </c>
      <c r="E201" s="8" t="s">
        <v>238</v>
      </c>
      <c r="F201" s="7">
        <v>0</v>
      </c>
      <c r="G201" s="8">
        <v>6</v>
      </c>
      <c r="H201" s="8">
        <v>0</v>
      </c>
      <c r="I201" s="8" t="s">
        <v>989</v>
      </c>
      <c r="J201" s="8" t="s">
        <v>946</v>
      </c>
      <c r="K201" s="8" t="s">
        <v>989</v>
      </c>
      <c r="L201" s="8">
        <v>0</v>
      </c>
      <c r="M201" s="8">
        <v>2</v>
      </c>
      <c r="N201" s="9">
        <v>0</v>
      </c>
      <c r="R201" s="8" t="s">
        <v>684</v>
      </c>
      <c r="Y201" s="8" t="s">
        <v>685</v>
      </c>
      <c r="AH201" s="7"/>
      <c r="AI201" s="8" t="s">
        <v>24</v>
      </c>
      <c r="AU201" s="9"/>
      <c r="AV201" s="7"/>
      <c r="AY201" s="8" t="s">
        <v>686</v>
      </c>
      <c r="BM201" s="9"/>
    </row>
    <row r="202" spans="1:65" x14ac:dyDescent="0.25">
      <c r="A202" s="8">
        <v>219</v>
      </c>
      <c r="B202" s="8" t="s">
        <v>800</v>
      </c>
      <c r="C202" s="8" t="s">
        <v>801</v>
      </c>
      <c r="D202" s="8" t="s">
        <v>182</v>
      </c>
      <c r="E202" s="8" t="s">
        <v>802</v>
      </c>
      <c r="F202" s="7">
        <v>0</v>
      </c>
      <c r="G202" s="8">
        <v>5</v>
      </c>
      <c r="H202" s="8">
        <v>0</v>
      </c>
      <c r="I202" s="8" t="s">
        <v>989</v>
      </c>
      <c r="J202" s="8" t="s">
        <v>1176</v>
      </c>
      <c r="K202" s="8" t="s">
        <v>989</v>
      </c>
      <c r="L202" s="8">
        <v>0</v>
      </c>
      <c r="M202" s="8">
        <v>2</v>
      </c>
      <c r="N202" s="9">
        <v>0</v>
      </c>
      <c r="AH202" s="7"/>
      <c r="AI202" s="8" t="s">
        <v>24</v>
      </c>
      <c r="AJ202" s="8" t="s">
        <v>25</v>
      </c>
      <c r="AN202" s="8" t="s">
        <v>25</v>
      </c>
      <c r="AU202" s="9"/>
      <c r="AV202" s="7"/>
      <c r="AX202" s="8" t="s">
        <v>130</v>
      </c>
      <c r="BM202" s="9"/>
    </row>
    <row r="203" spans="1:65" x14ac:dyDescent="0.25">
      <c r="A203" s="8">
        <v>132</v>
      </c>
      <c r="B203" s="8" t="s">
        <v>553</v>
      </c>
      <c r="C203" s="8" t="s">
        <v>554</v>
      </c>
      <c r="D203" s="8" t="s">
        <v>263</v>
      </c>
      <c r="E203" s="8" t="s">
        <v>178</v>
      </c>
      <c r="F203" s="7">
        <v>0</v>
      </c>
      <c r="G203" s="8">
        <v>4</v>
      </c>
      <c r="H203" s="8">
        <v>0</v>
      </c>
      <c r="I203" s="8" t="s">
        <v>989</v>
      </c>
      <c r="J203" s="8" t="s">
        <v>1059</v>
      </c>
      <c r="K203" s="8" t="s">
        <v>989</v>
      </c>
      <c r="L203" s="8">
        <v>0</v>
      </c>
      <c r="M203" s="8">
        <v>2</v>
      </c>
      <c r="N203" s="9">
        <v>0</v>
      </c>
      <c r="AH203" s="7"/>
      <c r="AI203" s="8" t="s">
        <v>555</v>
      </c>
      <c r="AU203" s="9"/>
      <c r="AV203" s="7"/>
      <c r="AX203" s="8" t="s">
        <v>157</v>
      </c>
      <c r="BL203" s="8" t="s">
        <v>157</v>
      </c>
      <c r="BM203" s="9"/>
    </row>
    <row r="204" spans="1:65" x14ac:dyDescent="0.25">
      <c r="A204" s="8">
        <v>123</v>
      </c>
      <c r="B204" s="8" t="s">
        <v>533</v>
      </c>
      <c r="C204" s="8" t="s">
        <v>1411</v>
      </c>
      <c r="D204" s="8" t="s">
        <v>234</v>
      </c>
      <c r="E204" s="8" t="s">
        <v>244</v>
      </c>
      <c r="F204" s="7">
        <v>0</v>
      </c>
      <c r="G204" s="8">
        <v>2</v>
      </c>
      <c r="H204" s="8">
        <v>0</v>
      </c>
      <c r="I204" s="8" t="s">
        <v>989</v>
      </c>
      <c r="J204" s="8" t="s">
        <v>1099</v>
      </c>
      <c r="K204" s="8" t="s">
        <v>989</v>
      </c>
      <c r="L204" s="8">
        <v>0</v>
      </c>
      <c r="M204" s="8">
        <v>2</v>
      </c>
      <c r="N204" s="9">
        <v>0</v>
      </c>
      <c r="AH204" s="7"/>
      <c r="AU204" s="9"/>
      <c r="AV204" s="7"/>
      <c r="BH204" s="8" t="s">
        <v>49</v>
      </c>
      <c r="BM204" s="9"/>
    </row>
    <row r="205" spans="1:65" x14ac:dyDescent="0.25">
      <c r="A205" s="8">
        <v>172</v>
      </c>
      <c r="B205" s="8" t="s">
        <v>678</v>
      </c>
      <c r="C205" s="8" t="s">
        <v>679</v>
      </c>
      <c r="D205" s="8" t="s">
        <v>263</v>
      </c>
      <c r="E205" s="8" t="s">
        <v>227</v>
      </c>
      <c r="F205" s="7">
        <v>0</v>
      </c>
      <c r="G205" s="8">
        <v>2</v>
      </c>
      <c r="H205" s="8">
        <v>0</v>
      </c>
      <c r="I205" s="8" t="s">
        <v>989</v>
      </c>
      <c r="J205" s="8" t="s">
        <v>1149</v>
      </c>
      <c r="K205" s="8" t="s">
        <v>989</v>
      </c>
      <c r="L205" s="8">
        <v>0</v>
      </c>
      <c r="M205" s="8">
        <v>2</v>
      </c>
      <c r="N205" s="9">
        <v>0</v>
      </c>
      <c r="AH205" s="7"/>
      <c r="AN205" s="8" t="s">
        <v>32</v>
      </c>
      <c r="AQ205" s="8" t="s">
        <v>32</v>
      </c>
      <c r="AU205" s="9"/>
      <c r="AV205" s="7" t="s">
        <v>680</v>
      </c>
      <c r="AY205" s="8" t="s">
        <v>681</v>
      </c>
      <c r="BM205" s="9"/>
    </row>
    <row r="206" spans="1:65" x14ac:dyDescent="0.25">
      <c r="A206" s="8">
        <v>190</v>
      </c>
      <c r="B206" s="8" t="s">
        <v>723</v>
      </c>
      <c r="C206" s="8" t="s">
        <v>724</v>
      </c>
      <c r="D206" s="8" t="s">
        <v>250</v>
      </c>
      <c r="E206" s="8" t="s">
        <v>725</v>
      </c>
      <c r="F206" s="7">
        <v>0</v>
      </c>
      <c r="G206" s="8">
        <v>2</v>
      </c>
      <c r="H206" s="8">
        <v>0</v>
      </c>
      <c r="I206" s="8" t="s">
        <v>989</v>
      </c>
      <c r="J206" s="8" t="s">
        <v>1110</v>
      </c>
      <c r="K206" s="8" t="s">
        <v>989</v>
      </c>
      <c r="L206" s="8">
        <v>0</v>
      </c>
      <c r="M206" s="8">
        <v>2</v>
      </c>
      <c r="N206" s="9">
        <v>0</v>
      </c>
      <c r="R206" s="8" t="s">
        <v>277</v>
      </c>
      <c r="Y206" s="8" t="s">
        <v>277</v>
      </c>
      <c r="AH206" s="7"/>
      <c r="AI206" s="8" t="s">
        <v>36</v>
      </c>
      <c r="AN206" s="8" t="s">
        <v>36</v>
      </c>
      <c r="AU206" s="9" t="s">
        <v>36</v>
      </c>
      <c r="AV206" s="7"/>
      <c r="BJ206" s="8" t="s">
        <v>279</v>
      </c>
      <c r="BM206" s="9"/>
    </row>
    <row r="207" spans="1:65" x14ac:dyDescent="0.25">
      <c r="A207" s="8">
        <v>200</v>
      </c>
      <c r="B207" s="8" t="s">
        <v>749</v>
      </c>
      <c r="C207" s="8" t="s">
        <v>750</v>
      </c>
      <c r="D207" s="8" t="s">
        <v>751</v>
      </c>
      <c r="E207" s="8" t="s">
        <v>437</v>
      </c>
      <c r="F207" s="7">
        <v>0</v>
      </c>
      <c r="G207" s="8">
        <v>2</v>
      </c>
      <c r="H207" s="8">
        <v>0</v>
      </c>
      <c r="I207" s="8" t="s">
        <v>989</v>
      </c>
      <c r="J207" s="8" t="s">
        <v>1167</v>
      </c>
      <c r="K207" s="8" t="s">
        <v>989</v>
      </c>
      <c r="L207" s="8">
        <v>0</v>
      </c>
      <c r="M207" s="8">
        <v>2</v>
      </c>
      <c r="N207" s="9">
        <v>0</v>
      </c>
      <c r="AH207" s="7"/>
      <c r="AU207" s="9"/>
      <c r="AV207" s="7"/>
      <c r="AY207" s="8" t="s">
        <v>687</v>
      </c>
      <c r="BM207" s="9"/>
    </row>
    <row r="208" spans="1:65" x14ac:dyDescent="0.25">
      <c r="A208" s="8">
        <v>201</v>
      </c>
      <c r="B208" s="8" t="s">
        <v>752</v>
      </c>
      <c r="C208" s="8" t="s">
        <v>753</v>
      </c>
      <c r="D208" s="8" t="s">
        <v>90</v>
      </c>
      <c r="E208" s="8" t="s">
        <v>178</v>
      </c>
      <c r="F208" s="7">
        <v>0</v>
      </c>
      <c r="G208" s="8">
        <v>2</v>
      </c>
      <c r="H208" s="8">
        <v>0</v>
      </c>
      <c r="I208" s="8" t="s">
        <v>989</v>
      </c>
      <c r="J208" s="8" t="s">
        <v>1146</v>
      </c>
      <c r="K208" s="8" t="s">
        <v>989</v>
      </c>
      <c r="L208" s="8">
        <v>0</v>
      </c>
      <c r="M208" s="8">
        <v>2</v>
      </c>
      <c r="N208" s="9">
        <v>0</v>
      </c>
      <c r="P208" s="8" t="s">
        <v>264</v>
      </c>
      <c r="R208" s="8" t="s">
        <v>264</v>
      </c>
      <c r="T208" s="8" t="s">
        <v>376</v>
      </c>
      <c r="W208" s="8" t="s">
        <v>376</v>
      </c>
      <c r="AH208" s="7"/>
      <c r="AO208" s="8" t="s">
        <v>35</v>
      </c>
      <c r="AT208" s="8" t="s">
        <v>35</v>
      </c>
      <c r="AU208" s="9"/>
      <c r="AV208" s="7"/>
      <c r="AX208" s="8" t="s">
        <v>155</v>
      </c>
      <c r="BM208" s="9"/>
    </row>
    <row r="209" spans="1:65" x14ac:dyDescent="0.25">
      <c r="A209" s="8">
        <v>205</v>
      </c>
      <c r="B209" s="8" t="s">
        <v>763</v>
      </c>
      <c r="C209" s="8" t="s">
        <v>764</v>
      </c>
      <c r="D209" s="8" t="s">
        <v>765</v>
      </c>
      <c r="E209" s="8" t="s">
        <v>766</v>
      </c>
      <c r="F209" s="7">
        <v>0</v>
      </c>
      <c r="G209" s="8">
        <v>2</v>
      </c>
      <c r="H209" s="8">
        <v>0</v>
      </c>
      <c r="I209" s="8" t="s">
        <v>989</v>
      </c>
      <c r="J209" s="8" t="s">
        <v>1171</v>
      </c>
      <c r="K209" s="8" t="s">
        <v>989</v>
      </c>
      <c r="L209" s="8">
        <v>0</v>
      </c>
      <c r="M209" s="8">
        <v>2</v>
      </c>
      <c r="N209" s="9">
        <v>0</v>
      </c>
      <c r="AH209" s="7"/>
      <c r="AU209" s="9"/>
      <c r="AV209" s="7"/>
      <c r="AX209" s="8" t="s">
        <v>767</v>
      </c>
      <c r="BM209" s="9"/>
    </row>
    <row r="210" spans="1:65" x14ac:dyDescent="0.25">
      <c r="A210" s="8">
        <v>207</v>
      </c>
      <c r="B210" s="8" t="s">
        <v>770</v>
      </c>
      <c r="C210" s="8" t="s">
        <v>771</v>
      </c>
      <c r="D210" s="8" t="s">
        <v>269</v>
      </c>
      <c r="E210" s="8" t="s">
        <v>772</v>
      </c>
      <c r="F210" s="7">
        <v>0</v>
      </c>
      <c r="G210" s="8">
        <v>2</v>
      </c>
      <c r="H210" s="8">
        <v>0</v>
      </c>
      <c r="I210" s="8" t="s">
        <v>989</v>
      </c>
      <c r="J210" s="8" t="s">
        <v>1172</v>
      </c>
      <c r="K210" s="8" t="s">
        <v>989</v>
      </c>
      <c r="L210" s="8">
        <v>0</v>
      </c>
      <c r="M210" s="8">
        <v>2</v>
      </c>
      <c r="N210" s="9">
        <v>0</v>
      </c>
      <c r="R210" s="8" t="s">
        <v>689</v>
      </c>
      <c r="Y210" s="8" t="s">
        <v>690</v>
      </c>
      <c r="AH210" s="7"/>
      <c r="AU210" s="9"/>
      <c r="AV210" s="7"/>
      <c r="AX210" s="8" t="s">
        <v>567</v>
      </c>
      <c r="AY210" s="8" t="s">
        <v>691</v>
      </c>
      <c r="BM210" s="9"/>
    </row>
    <row r="211" spans="1:65" x14ac:dyDescent="0.25">
      <c r="A211" s="8">
        <v>233</v>
      </c>
      <c r="B211" s="8" t="s">
        <v>837</v>
      </c>
      <c r="C211" s="8" t="s">
        <v>838</v>
      </c>
      <c r="D211" s="8" t="s">
        <v>263</v>
      </c>
      <c r="E211" s="8" t="s">
        <v>595</v>
      </c>
      <c r="F211" s="7">
        <v>0</v>
      </c>
      <c r="G211" s="8">
        <v>2</v>
      </c>
      <c r="H211" s="8">
        <v>0</v>
      </c>
      <c r="I211" s="8" t="s">
        <v>989</v>
      </c>
      <c r="J211" s="8" t="s">
        <v>1154</v>
      </c>
      <c r="K211" s="8" t="s">
        <v>989</v>
      </c>
      <c r="L211" s="8">
        <v>0</v>
      </c>
      <c r="M211" s="8">
        <v>2</v>
      </c>
      <c r="N211" s="9">
        <v>0</v>
      </c>
      <c r="R211" s="8" t="s">
        <v>665</v>
      </c>
      <c r="Y211" s="8" t="s">
        <v>665</v>
      </c>
      <c r="AH211" s="7"/>
      <c r="AI211" s="8" t="s">
        <v>24</v>
      </c>
      <c r="AN211" s="8" t="s">
        <v>32</v>
      </c>
      <c r="AQ211" s="8" t="s">
        <v>32</v>
      </c>
      <c r="AU211" s="9"/>
      <c r="AV211" s="7"/>
      <c r="AY211" s="8" t="s">
        <v>386</v>
      </c>
      <c r="BM211" s="9"/>
    </row>
    <row r="216" spans="1:65" x14ac:dyDescent="0.25">
      <c r="E216"/>
      <c r="I216" s="8" t="s">
        <v>2012</v>
      </c>
      <c r="J216" s="8">
        <v>44</v>
      </c>
    </row>
    <row r="217" spans="1:65" x14ac:dyDescent="0.25">
      <c r="I217" s="8" t="s">
        <v>2013</v>
      </c>
      <c r="J217" s="8">
        <v>209</v>
      </c>
    </row>
    <row r="218" spans="1:65" x14ac:dyDescent="0.25">
      <c r="I218" s="8" t="s">
        <v>2014</v>
      </c>
      <c r="J218" s="56">
        <f>J216/J217</f>
        <v>0.21052631578947367</v>
      </c>
    </row>
  </sheetData>
  <autoFilter ref="A2:CG2">
    <sortState ref="A3:CG211">
      <sortCondition descending="1" ref="F2"/>
    </sortState>
  </autoFilter>
  <mergeCells count="6">
    <mergeCell ref="AV1:BM1"/>
    <mergeCell ref="F1:H1"/>
    <mergeCell ref="I1:K1"/>
    <mergeCell ref="L1:N1"/>
    <mergeCell ref="O1:AG1"/>
    <mergeCell ref="AH1:AU1"/>
  </mergeCells>
  <conditionalFormatting sqref="C1:C1048576">
    <cfRule type="duplicateValues" dxfId="5" priority="2"/>
  </conditionalFormatting>
  <pageMargins left="0.7" right="0.7" top="0.75" bottom="0.75" header="0.3" footer="0.3"/>
  <pageSetup paperSize="9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09"/>
  <sheetViews>
    <sheetView topLeftCell="C1" workbookViewId="0">
      <pane ySplit="1" topLeftCell="A194" activePane="bottomLeft" state="frozen"/>
      <selection activeCell="AT1" sqref="AT1"/>
      <selection pane="bottomLeft" activeCell="L207" sqref="L207:M209"/>
    </sheetView>
  </sheetViews>
  <sheetFormatPr defaultRowHeight="15" x14ac:dyDescent="0.25"/>
  <cols>
    <col min="1" max="1" width="4" style="1" bestFit="1" customWidth="1"/>
    <col min="2" max="2" width="118.42578125" style="1" bestFit="1" customWidth="1"/>
    <col min="3" max="3" width="23.42578125" style="1" bestFit="1" customWidth="1"/>
    <col min="4" max="4" width="22.85546875" style="1" bestFit="1" customWidth="1"/>
    <col min="5" max="5" width="30.140625" style="1" bestFit="1" customWidth="1"/>
    <col min="6" max="14" width="8.28515625" style="1" bestFit="1" customWidth="1"/>
    <col min="15" max="15" width="26.28515625" style="1" bestFit="1" customWidth="1"/>
    <col min="16" max="16" width="37.7109375" style="1" bestFit="1" customWidth="1"/>
    <col min="17" max="17" width="15.7109375" style="1" bestFit="1" customWidth="1"/>
    <col min="18" max="18" width="48.42578125" style="1" bestFit="1" customWidth="1"/>
    <col min="19" max="19" width="30.42578125" style="1" bestFit="1" customWidth="1"/>
    <col min="20" max="20" width="37.28515625" style="1" bestFit="1" customWidth="1"/>
    <col min="21" max="21" width="11.85546875" style="1" bestFit="1" customWidth="1"/>
    <col min="22" max="22" width="31.42578125" style="1" bestFit="1" customWidth="1"/>
    <col min="23" max="23" width="35.7109375" style="1" bestFit="1" customWidth="1"/>
    <col min="24" max="24" width="16.5703125" style="1" bestFit="1" customWidth="1"/>
    <col min="25" max="25" width="48.42578125" style="1" bestFit="1" customWidth="1"/>
    <col min="26" max="26" width="31.28515625" style="1" bestFit="1" customWidth="1"/>
    <col min="27" max="27" width="42.42578125" style="1" bestFit="1" customWidth="1"/>
    <col min="28" max="28" width="18.85546875" style="1" bestFit="1" customWidth="1"/>
    <col min="29" max="29" width="18.7109375" style="1" bestFit="1" customWidth="1"/>
    <col min="30" max="30" width="28.42578125" style="1" bestFit="1" customWidth="1"/>
    <col min="31" max="31" width="32.140625" style="1" bestFit="1" customWidth="1"/>
    <col min="32" max="32" width="23.7109375" style="1" bestFit="1" customWidth="1"/>
    <col min="33" max="33" width="25" style="1" bestFit="1" customWidth="1"/>
    <col min="34" max="34" width="22.7109375" style="1" bestFit="1" customWidth="1"/>
    <col min="35" max="35" width="67.140625" style="1" bestFit="1" customWidth="1"/>
    <col min="36" max="36" width="18.28515625" style="1" bestFit="1" customWidth="1"/>
    <col min="37" max="37" width="30.28515625" style="1" bestFit="1" customWidth="1"/>
    <col min="38" max="38" width="22.85546875" style="1" bestFit="1" customWidth="1"/>
    <col min="39" max="39" width="26.85546875" style="1" bestFit="1" customWidth="1"/>
    <col min="40" max="42" width="67.140625" style="1" bestFit="1" customWidth="1"/>
    <col min="43" max="43" width="12.28515625" style="1" bestFit="1" customWidth="1"/>
    <col min="44" max="45" width="67.140625" style="1" bestFit="1" customWidth="1"/>
    <col min="46" max="46" width="25.28515625" style="1" bestFit="1" customWidth="1"/>
    <col min="47" max="47" width="28.7109375" style="1" bestFit="1" customWidth="1"/>
    <col min="48" max="48" width="26.7109375" style="1" bestFit="1" customWidth="1"/>
    <col min="49" max="49" width="44.42578125" style="1" bestFit="1" customWidth="1"/>
    <col min="50" max="50" width="31.42578125" style="1" bestFit="1" customWidth="1"/>
    <col min="51" max="51" width="84.42578125" style="1" bestFit="1" customWidth="1"/>
    <col min="52" max="52" width="37.28515625" style="1" bestFit="1" customWidth="1"/>
    <col min="53" max="53" width="32.5703125" style="1" bestFit="1" customWidth="1"/>
    <col min="54" max="54" width="31" style="1" bestFit="1" customWidth="1"/>
    <col min="55" max="55" width="31.5703125" style="1" bestFit="1" customWidth="1"/>
    <col min="56" max="56" width="37.28515625" style="1" bestFit="1" customWidth="1"/>
    <col min="57" max="57" width="34.140625" style="1" bestFit="1" customWidth="1"/>
    <col min="58" max="58" width="38.42578125" style="1" bestFit="1" customWidth="1"/>
    <col min="59" max="59" width="20" style="1" bestFit="1" customWidth="1"/>
    <col min="60" max="60" width="33.85546875" style="1" bestFit="1" customWidth="1"/>
    <col min="61" max="61" width="16.42578125" style="1" bestFit="1" customWidth="1"/>
    <col min="62" max="62" width="35.85546875" style="1" bestFit="1" customWidth="1"/>
    <col min="63" max="63" width="40.140625" style="1" bestFit="1" customWidth="1"/>
    <col min="64" max="64" width="37.7109375" style="1" bestFit="1" customWidth="1"/>
    <col min="65" max="65" width="61.7109375" style="1" bestFit="1" customWidth="1"/>
    <col min="66" max="67" width="9.140625" style="1"/>
    <col min="68" max="68" width="16.5703125" style="1" bestFit="1" customWidth="1"/>
    <col min="69" max="69" width="17.7109375" style="1" bestFit="1" customWidth="1"/>
    <col min="70" max="70" width="14.140625" style="1" bestFit="1" customWidth="1"/>
    <col min="71" max="71" width="20.28515625" style="1" bestFit="1" customWidth="1"/>
    <col min="72" max="72" width="24.7109375" style="1" bestFit="1" customWidth="1"/>
    <col min="73" max="73" width="21.42578125" style="1" bestFit="1" customWidth="1"/>
    <col min="74" max="74" width="10.140625" style="1" bestFit="1" customWidth="1"/>
    <col min="75" max="75" width="16.140625" style="1" bestFit="1" customWidth="1"/>
    <col min="76" max="76" width="20.5703125" style="1" bestFit="1" customWidth="1"/>
    <col min="77" max="77" width="28.140625" style="1" bestFit="1" customWidth="1"/>
    <col min="78" max="78" width="11.42578125" style="1" bestFit="1" customWidth="1"/>
    <col min="79" max="79" width="18.7109375" style="1" bestFit="1" customWidth="1"/>
    <col min="80" max="80" width="18.140625" style="1" bestFit="1" customWidth="1"/>
    <col min="81" max="16384" width="9.140625" style="1"/>
  </cols>
  <sheetData>
    <row r="1" spans="1:85" ht="18.75" x14ac:dyDescent="0.3">
      <c r="A1" s="38" t="s">
        <v>0</v>
      </c>
      <c r="B1" s="38" t="s">
        <v>1429</v>
      </c>
      <c r="C1" s="38" t="s">
        <v>1</v>
      </c>
      <c r="D1" s="38" t="s">
        <v>2</v>
      </c>
      <c r="E1" s="38" t="s">
        <v>3</v>
      </c>
      <c r="F1" s="46" t="s">
        <v>1451</v>
      </c>
      <c r="G1" s="47"/>
      <c r="H1" s="47"/>
      <c r="I1" s="47" t="s">
        <v>1452</v>
      </c>
      <c r="J1" s="47" t="s">
        <v>1401</v>
      </c>
      <c r="K1" s="47" t="s">
        <v>1401</v>
      </c>
      <c r="L1" s="47" t="s">
        <v>1402</v>
      </c>
      <c r="M1" s="47" t="s">
        <v>1402</v>
      </c>
      <c r="N1" s="48" t="s">
        <v>1402</v>
      </c>
      <c r="O1" s="46" t="s">
        <v>1426</v>
      </c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50"/>
      <c r="AH1" s="47" t="s">
        <v>1427</v>
      </c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6" t="s">
        <v>1428</v>
      </c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8"/>
    </row>
    <row r="2" spans="1:85" ht="19.5" thickBot="1" x14ac:dyDescent="0.35">
      <c r="A2" s="21"/>
      <c r="B2" s="21"/>
      <c r="C2" s="21"/>
      <c r="D2" s="21"/>
      <c r="E2" s="21"/>
      <c r="F2" s="31" t="s">
        <v>2009</v>
      </c>
      <c r="G2" s="32" t="s">
        <v>2010</v>
      </c>
      <c r="H2" s="32" t="s">
        <v>2011</v>
      </c>
      <c r="I2" s="32" t="s">
        <v>2009</v>
      </c>
      <c r="J2" s="32" t="s">
        <v>2010</v>
      </c>
      <c r="K2" s="32" t="s">
        <v>2011</v>
      </c>
      <c r="L2" s="32" t="s">
        <v>2009</v>
      </c>
      <c r="M2" s="32" t="s">
        <v>2010</v>
      </c>
      <c r="N2" s="33" t="s">
        <v>2011</v>
      </c>
      <c r="O2" s="31" t="s">
        <v>4</v>
      </c>
      <c r="P2" s="32" t="s">
        <v>5</v>
      </c>
      <c r="Q2" s="32" t="s">
        <v>6</v>
      </c>
      <c r="R2" s="32" t="s">
        <v>7</v>
      </c>
      <c r="S2" s="32" t="s">
        <v>8</v>
      </c>
      <c r="T2" s="32" t="s">
        <v>9</v>
      </c>
      <c r="U2" s="32" t="s">
        <v>10</v>
      </c>
      <c r="V2" s="32" t="s">
        <v>11</v>
      </c>
      <c r="W2" s="32" t="s">
        <v>12</v>
      </c>
      <c r="X2" s="32" t="s">
        <v>13</v>
      </c>
      <c r="Y2" s="32" t="s">
        <v>14</v>
      </c>
      <c r="Z2" s="32" t="s">
        <v>15</v>
      </c>
      <c r="AA2" s="32" t="s">
        <v>16</v>
      </c>
      <c r="AB2" s="32" t="s">
        <v>17</v>
      </c>
      <c r="AC2" s="32" t="s">
        <v>18</v>
      </c>
      <c r="AD2" s="32" t="s">
        <v>19</v>
      </c>
      <c r="AE2" s="32" t="s">
        <v>20</v>
      </c>
      <c r="AF2" s="32" t="s">
        <v>21</v>
      </c>
      <c r="AG2" s="33" t="s">
        <v>22</v>
      </c>
      <c r="AH2" s="32" t="s">
        <v>23</v>
      </c>
      <c r="AI2" s="32" t="s">
        <v>24</v>
      </c>
      <c r="AJ2" s="32" t="s">
        <v>25</v>
      </c>
      <c r="AK2" s="32" t="s">
        <v>26</v>
      </c>
      <c r="AL2" s="32" t="s">
        <v>27</v>
      </c>
      <c r="AM2" s="32" t="s">
        <v>28</v>
      </c>
      <c r="AN2" s="32" t="s">
        <v>29</v>
      </c>
      <c r="AO2" s="32" t="s">
        <v>30</v>
      </c>
      <c r="AP2" s="32" t="s">
        <v>31</v>
      </c>
      <c r="AQ2" s="32" t="s">
        <v>32</v>
      </c>
      <c r="AR2" s="32" t="s">
        <v>33</v>
      </c>
      <c r="AS2" s="32" t="s">
        <v>34</v>
      </c>
      <c r="AT2" s="32" t="s">
        <v>35</v>
      </c>
      <c r="AU2" s="32" t="s">
        <v>36</v>
      </c>
      <c r="AV2" s="31" t="s">
        <v>37</v>
      </c>
      <c r="AW2" s="32" t="s">
        <v>38</v>
      </c>
      <c r="AX2" s="32" t="s">
        <v>39</v>
      </c>
      <c r="AY2" s="32" t="s">
        <v>40</v>
      </c>
      <c r="AZ2" s="32" t="s">
        <v>41</v>
      </c>
      <c r="BA2" s="32" t="s">
        <v>42</v>
      </c>
      <c r="BB2" s="32" t="s">
        <v>43</v>
      </c>
      <c r="BC2" s="32" t="s">
        <v>44</v>
      </c>
      <c r="BD2" s="32" t="s">
        <v>45</v>
      </c>
      <c r="BE2" s="32" t="s">
        <v>46</v>
      </c>
      <c r="BF2" s="32" t="s">
        <v>47</v>
      </c>
      <c r="BG2" s="32" t="s">
        <v>48</v>
      </c>
      <c r="BH2" s="32" t="s">
        <v>49</v>
      </c>
      <c r="BI2" s="32" t="s">
        <v>50</v>
      </c>
      <c r="BJ2" s="32" t="s">
        <v>51</v>
      </c>
      <c r="BK2" s="32" t="s">
        <v>52</v>
      </c>
      <c r="BL2" s="32" t="s">
        <v>53</v>
      </c>
      <c r="BM2" s="33" t="s">
        <v>54</v>
      </c>
    </row>
    <row r="3" spans="1:85" s="21" customFormat="1" ht="18.75" x14ac:dyDescent="0.3">
      <c r="A3" s="1">
        <v>1</v>
      </c>
      <c r="B3" s="1" t="s">
        <v>55</v>
      </c>
      <c r="C3" s="1" t="s">
        <v>56</v>
      </c>
      <c r="D3" s="1" t="s">
        <v>57</v>
      </c>
      <c r="E3" s="1" t="s">
        <v>58</v>
      </c>
      <c r="F3" s="7">
        <v>2170</v>
      </c>
      <c r="G3" s="8">
        <v>2306</v>
      </c>
      <c r="H3" s="8">
        <v>2257</v>
      </c>
      <c r="I3" s="8" t="s">
        <v>907</v>
      </c>
      <c r="J3" s="8" t="s">
        <v>907</v>
      </c>
      <c r="K3" s="8" t="s">
        <v>907</v>
      </c>
      <c r="L3" s="8">
        <v>38</v>
      </c>
      <c r="M3" s="8">
        <v>40</v>
      </c>
      <c r="N3" s="9">
        <v>39</v>
      </c>
      <c r="O3" s="7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"/>
      <c r="AH3" s="8" t="s">
        <v>2007</v>
      </c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7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 t="s">
        <v>49</v>
      </c>
      <c r="BI3" s="8"/>
      <c r="BJ3" s="8"/>
      <c r="BK3" s="8"/>
      <c r="BL3" s="8"/>
      <c r="BM3" s="9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</row>
    <row r="4" spans="1:85" x14ac:dyDescent="0.25">
      <c r="A4" s="1">
        <v>4</v>
      </c>
      <c r="B4" s="1" t="s">
        <v>67</v>
      </c>
      <c r="C4" s="1" t="s">
        <v>68</v>
      </c>
      <c r="D4" s="1" t="s">
        <v>69</v>
      </c>
      <c r="E4" s="1" t="s">
        <v>58</v>
      </c>
      <c r="F4" s="7">
        <v>1800</v>
      </c>
      <c r="G4" s="8">
        <v>1905</v>
      </c>
      <c r="H4" s="8">
        <v>1852</v>
      </c>
      <c r="I4" s="8" t="s">
        <v>1185</v>
      </c>
      <c r="J4" s="8" t="s">
        <v>1186</v>
      </c>
      <c r="K4" s="8" t="s">
        <v>1187</v>
      </c>
      <c r="L4" s="8">
        <v>27</v>
      </c>
      <c r="M4" s="8">
        <v>26</v>
      </c>
      <c r="N4" s="9">
        <v>27</v>
      </c>
      <c r="O4" s="7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9"/>
      <c r="AH4" s="8" t="s">
        <v>2007</v>
      </c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7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49</v>
      </c>
      <c r="BI4" s="8"/>
      <c r="BJ4" s="8"/>
      <c r="BK4" s="8"/>
      <c r="BL4" s="8"/>
      <c r="BM4" s="9"/>
    </row>
    <row r="5" spans="1:85" x14ac:dyDescent="0.25">
      <c r="A5" s="1">
        <v>2</v>
      </c>
      <c r="B5" s="1" t="s">
        <v>59</v>
      </c>
      <c r="C5" s="1" t="s">
        <v>60</v>
      </c>
      <c r="D5" s="1" t="s">
        <v>61</v>
      </c>
      <c r="E5" s="1" t="s">
        <v>58</v>
      </c>
      <c r="F5" s="7">
        <v>1606</v>
      </c>
      <c r="G5" s="8">
        <v>1662</v>
      </c>
      <c r="H5" s="8">
        <v>1573</v>
      </c>
      <c r="I5" s="8" t="s">
        <v>1181</v>
      </c>
      <c r="J5" s="8" t="s">
        <v>1182</v>
      </c>
      <c r="K5" s="8" t="s">
        <v>1182</v>
      </c>
      <c r="L5" s="8">
        <v>36</v>
      </c>
      <c r="M5" s="8">
        <v>38</v>
      </c>
      <c r="N5" s="9">
        <v>38</v>
      </c>
      <c r="O5" s="7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9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7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 t="s">
        <v>49</v>
      </c>
      <c r="BI5" s="8"/>
      <c r="BJ5" s="8"/>
      <c r="BK5" s="8"/>
      <c r="BL5" s="8"/>
      <c r="BM5" s="9"/>
      <c r="BP5" s="1" t="s">
        <v>1454</v>
      </c>
    </row>
    <row r="6" spans="1:85" x14ac:dyDescent="0.25">
      <c r="A6" s="1">
        <v>3</v>
      </c>
      <c r="B6" s="1" t="s">
        <v>62</v>
      </c>
      <c r="C6" s="1" t="s">
        <v>63</v>
      </c>
      <c r="D6" s="1" t="s">
        <v>64</v>
      </c>
      <c r="E6" s="1" t="s">
        <v>58</v>
      </c>
      <c r="F6" s="7">
        <v>1444</v>
      </c>
      <c r="G6" s="8">
        <v>1456</v>
      </c>
      <c r="H6" s="8">
        <v>1419</v>
      </c>
      <c r="I6" s="8" t="s">
        <v>1183</v>
      </c>
      <c r="J6" s="8" t="s">
        <v>1184</v>
      </c>
      <c r="K6" s="8" t="s">
        <v>910</v>
      </c>
      <c r="L6" s="8">
        <v>46</v>
      </c>
      <c r="M6" s="8">
        <v>45</v>
      </c>
      <c r="N6" s="9">
        <v>45</v>
      </c>
      <c r="O6" s="7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9"/>
      <c r="AH6" s="8"/>
      <c r="AI6" s="8" t="s">
        <v>65</v>
      </c>
      <c r="AJ6" s="8"/>
      <c r="AK6" s="8"/>
      <c r="AL6" s="8"/>
      <c r="AM6" s="8"/>
      <c r="AN6" s="8" t="s">
        <v>66</v>
      </c>
      <c r="AO6" s="8"/>
      <c r="AP6" s="8"/>
      <c r="AQ6" s="8"/>
      <c r="AR6" s="8"/>
      <c r="AS6" s="8"/>
      <c r="AT6" s="8"/>
      <c r="AU6" s="8"/>
      <c r="AV6" s="7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 t="s">
        <v>49</v>
      </c>
      <c r="BI6" s="8"/>
      <c r="BJ6" s="8"/>
      <c r="BK6" s="8"/>
      <c r="BL6" s="8"/>
      <c r="BM6" s="9"/>
      <c r="BQ6" s="1" t="s">
        <v>5</v>
      </c>
      <c r="BR6" s="1" t="s">
        <v>7</v>
      </c>
      <c r="BS6" s="1" t="s">
        <v>8</v>
      </c>
      <c r="BT6" s="1" t="s">
        <v>9</v>
      </c>
      <c r="BU6" s="1" t="s">
        <v>11</v>
      </c>
      <c r="BV6" s="1" t="s">
        <v>12</v>
      </c>
      <c r="BW6" s="1" t="s">
        <v>14</v>
      </c>
      <c r="BX6" s="1" t="s">
        <v>15</v>
      </c>
      <c r="BY6" s="1" t="s">
        <v>16</v>
      </c>
      <c r="BZ6" s="1" t="s">
        <v>18</v>
      </c>
      <c r="CA6" s="1" t="s">
        <v>19</v>
      </c>
      <c r="CB6" s="1" t="s">
        <v>20</v>
      </c>
      <c r="CC6" s="1" t="s">
        <v>846</v>
      </c>
    </row>
    <row r="7" spans="1:85" x14ac:dyDescent="0.25">
      <c r="A7" s="1">
        <v>5</v>
      </c>
      <c r="B7" s="1" t="s">
        <v>70</v>
      </c>
      <c r="C7" s="1" t="s">
        <v>71</v>
      </c>
      <c r="D7" s="1" t="s">
        <v>72</v>
      </c>
      <c r="E7" s="1" t="s">
        <v>58</v>
      </c>
      <c r="F7" s="7">
        <v>1212</v>
      </c>
      <c r="G7" s="8">
        <v>1172</v>
      </c>
      <c r="H7" s="8">
        <v>1158</v>
      </c>
      <c r="I7" s="8" t="s">
        <v>1188</v>
      </c>
      <c r="J7" s="8" t="s">
        <v>1189</v>
      </c>
      <c r="K7" s="8" t="s">
        <v>1190</v>
      </c>
      <c r="L7" s="8">
        <v>35</v>
      </c>
      <c r="M7" s="8">
        <v>31</v>
      </c>
      <c r="N7" s="9">
        <v>34</v>
      </c>
      <c r="O7" s="7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9"/>
      <c r="AH7" s="8"/>
      <c r="AI7" s="8" t="s">
        <v>65</v>
      </c>
      <c r="AJ7" s="8"/>
      <c r="AK7" s="8"/>
      <c r="AL7" s="8"/>
      <c r="AM7" s="8"/>
      <c r="AN7" s="8" t="s">
        <v>66</v>
      </c>
      <c r="AO7" s="8"/>
      <c r="AP7" s="8"/>
      <c r="AQ7" s="8"/>
      <c r="AR7" s="8"/>
      <c r="AS7" s="8"/>
      <c r="AT7" s="8"/>
      <c r="AU7" s="8"/>
      <c r="AV7" s="7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 t="s">
        <v>49</v>
      </c>
      <c r="BI7" s="8"/>
      <c r="BJ7" s="8"/>
      <c r="BK7" s="8"/>
      <c r="BL7" s="8"/>
      <c r="BM7" s="9"/>
      <c r="BQ7" s="1">
        <f>COUNTIF(P3:P202,"*")</f>
        <v>10</v>
      </c>
      <c r="BR7" s="1">
        <f>COUNTIF(R3:R202,"*")</f>
        <v>137</v>
      </c>
      <c r="BS7" s="1">
        <f>COUNTIF(S3:S202,"*")</f>
        <v>4</v>
      </c>
      <c r="BT7" s="1">
        <f>COUNTIF(T3:T202,"*")</f>
        <v>11</v>
      </c>
      <c r="BU7" s="1">
        <f>COUNTIF(V3:V202,"*")</f>
        <v>0</v>
      </c>
      <c r="BV7" s="1">
        <f>COUNTIF(W3:W202,"*")</f>
        <v>11</v>
      </c>
      <c r="BW7" s="1">
        <f>COUNTIF(Y3:Y202,"*")</f>
        <v>129</v>
      </c>
      <c r="BX7" s="1">
        <f>COUNTIF(Z3:Z202,"*")</f>
        <v>1</v>
      </c>
      <c r="BY7" s="1">
        <f>COUNTIF(AA3:AA202,"*")</f>
        <v>4</v>
      </c>
      <c r="BZ7" s="1">
        <f>COUNTIF(AC3:AC202,"*")</f>
        <v>1</v>
      </c>
      <c r="CA7" s="1">
        <f>COUNTIF(AD3:AD202,"*")</f>
        <v>1</v>
      </c>
      <c r="CB7" s="1">
        <f>COUNTIF(AE3:AE202,"*")</f>
        <v>22</v>
      </c>
      <c r="CC7" s="1">
        <v>22</v>
      </c>
    </row>
    <row r="8" spans="1:85" x14ac:dyDescent="0.25">
      <c r="A8" s="1">
        <v>9</v>
      </c>
      <c r="B8" s="1" t="s">
        <v>85</v>
      </c>
      <c r="C8" s="1" t="s">
        <v>86</v>
      </c>
      <c r="D8" s="1" t="s">
        <v>87</v>
      </c>
      <c r="E8" s="1" t="s">
        <v>58</v>
      </c>
      <c r="F8" s="7">
        <v>1149</v>
      </c>
      <c r="G8" s="8">
        <v>1162</v>
      </c>
      <c r="H8" s="8">
        <v>1135</v>
      </c>
      <c r="I8" s="8" t="s">
        <v>1195</v>
      </c>
      <c r="J8" s="8" t="s">
        <v>1196</v>
      </c>
      <c r="K8" s="8" t="s">
        <v>1196</v>
      </c>
      <c r="L8" s="8">
        <v>17</v>
      </c>
      <c r="M8" s="8">
        <v>18</v>
      </c>
      <c r="N8" s="9">
        <v>17</v>
      </c>
      <c r="O8" s="7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9"/>
      <c r="AH8" s="8"/>
      <c r="AI8" s="8" t="s">
        <v>65</v>
      </c>
      <c r="AJ8" s="8"/>
      <c r="AK8" s="8"/>
      <c r="AL8" s="8"/>
      <c r="AM8" s="8"/>
      <c r="AN8" s="8" t="s">
        <v>66</v>
      </c>
      <c r="AO8" s="8"/>
      <c r="AP8" s="8"/>
      <c r="AQ8" s="8"/>
      <c r="AR8" s="8"/>
      <c r="AS8" s="8"/>
      <c r="AT8" s="8"/>
      <c r="AU8" s="8"/>
      <c r="AV8" s="7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 t="s">
        <v>49</v>
      </c>
      <c r="BI8" s="8"/>
      <c r="BJ8" s="8"/>
      <c r="BK8" s="8"/>
      <c r="BL8" s="8"/>
      <c r="BM8" s="9"/>
      <c r="BO8" s="8" t="s">
        <v>1455</v>
      </c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</row>
    <row r="9" spans="1:85" x14ac:dyDescent="0.25">
      <c r="A9" s="1">
        <v>14</v>
      </c>
      <c r="B9" s="1" t="s">
        <v>102</v>
      </c>
      <c r="C9" s="1" t="s">
        <v>103</v>
      </c>
      <c r="D9" s="1" t="s">
        <v>69</v>
      </c>
      <c r="E9" s="1" t="s">
        <v>58</v>
      </c>
      <c r="F9" s="7">
        <v>807</v>
      </c>
      <c r="G9" s="8">
        <v>842</v>
      </c>
      <c r="H9" s="8">
        <v>856</v>
      </c>
      <c r="I9" s="8" t="s">
        <v>1204</v>
      </c>
      <c r="J9" s="8" t="s">
        <v>1205</v>
      </c>
      <c r="K9" s="8" t="s">
        <v>1206</v>
      </c>
      <c r="L9" s="8">
        <v>21</v>
      </c>
      <c r="M9" s="8">
        <v>21</v>
      </c>
      <c r="N9" s="9">
        <v>23</v>
      </c>
      <c r="O9" s="7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9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7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 t="s">
        <v>49</v>
      </c>
      <c r="BI9" s="8"/>
      <c r="BJ9" s="8"/>
      <c r="BK9" s="8"/>
      <c r="BL9" s="8"/>
      <c r="BM9" s="9"/>
      <c r="BO9" s="8"/>
      <c r="BP9" s="8" t="s">
        <v>23</v>
      </c>
      <c r="BQ9" s="8" t="s">
        <v>24</v>
      </c>
      <c r="BR9" s="8" t="s">
        <v>25</v>
      </c>
      <c r="BS9" s="8" t="s">
        <v>26</v>
      </c>
      <c r="BT9" s="8" t="s">
        <v>27</v>
      </c>
      <c r="BU9" s="8" t="s">
        <v>28</v>
      </c>
      <c r="BV9" s="8" t="s">
        <v>29</v>
      </c>
      <c r="BW9" s="8" t="s">
        <v>30</v>
      </c>
      <c r="BX9" s="8" t="s">
        <v>31</v>
      </c>
      <c r="BY9" s="8" t="s">
        <v>32</v>
      </c>
      <c r="BZ9" s="8" t="s">
        <v>33</v>
      </c>
      <c r="CA9" s="8" t="s">
        <v>34</v>
      </c>
      <c r="CB9" s="8" t="s">
        <v>35</v>
      </c>
      <c r="CC9" s="8" t="s">
        <v>36</v>
      </c>
      <c r="CD9" s="1" t="s">
        <v>846</v>
      </c>
    </row>
    <row r="10" spans="1:85" x14ac:dyDescent="0.25">
      <c r="A10" s="1">
        <v>7</v>
      </c>
      <c r="B10" s="1" t="s">
        <v>79</v>
      </c>
      <c r="C10" s="1" t="s">
        <v>80</v>
      </c>
      <c r="D10" s="1" t="s">
        <v>81</v>
      </c>
      <c r="E10" s="1" t="s">
        <v>58</v>
      </c>
      <c r="F10" s="7">
        <v>633</v>
      </c>
      <c r="G10" s="8">
        <v>628</v>
      </c>
      <c r="H10" s="8">
        <v>601</v>
      </c>
      <c r="I10" s="8" t="s">
        <v>888</v>
      </c>
      <c r="J10" s="8" t="s">
        <v>888</v>
      </c>
      <c r="K10" s="8" t="s">
        <v>888</v>
      </c>
      <c r="L10" s="8">
        <v>28</v>
      </c>
      <c r="M10" s="8">
        <v>30</v>
      </c>
      <c r="N10" s="9">
        <v>30</v>
      </c>
      <c r="O10" s="7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9"/>
      <c r="AH10" s="8"/>
      <c r="AI10" s="8" t="s">
        <v>65</v>
      </c>
      <c r="AJ10" s="8"/>
      <c r="AK10" s="8"/>
      <c r="AL10" s="8"/>
      <c r="AM10" s="8"/>
      <c r="AN10" s="8" t="s">
        <v>66</v>
      </c>
      <c r="AO10" s="8"/>
      <c r="AP10" s="8"/>
      <c r="AQ10" s="8"/>
      <c r="AR10" s="8"/>
      <c r="AS10" s="8"/>
      <c r="AT10" s="8"/>
      <c r="AU10" s="8"/>
      <c r="AV10" s="7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 t="s">
        <v>49</v>
      </c>
      <c r="BI10" s="8"/>
      <c r="BJ10" s="8"/>
      <c r="BK10" s="8"/>
      <c r="BL10" s="8"/>
      <c r="BM10" s="9"/>
      <c r="BO10" s="8"/>
      <c r="BP10" s="8">
        <f>COUNTIF(AH3:AH211,"*")/200*100</f>
        <v>3.5000000000000004</v>
      </c>
      <c r="BQ10" s="8">
        <f>COUNTIF(AI3:AI211,"*")/200*100</f>
        <v>66</v>
      </c>
      <c r="BR10" s="8">
        <f>COUNTIF(AJ3:AJ211,"*")/200*100</f>
        <v>2.5</v>
      </c>
      <c r="BS10" s="8">
        <f>COUNTIF(AK3:AK211,"*")/200*100</f>
        <v>1.5</v>
      </c>
      <c r="BT10" s="8">
        <f>COUNTIF(AL3:AL211,"*")/200*100</f>
        <v>0.5</v>
      </c>
      <c r="BU10" s="8">
        <f>COUNTIF(AM3:AM211,"*")/200*100</f>
        <v>3</v>
      </c>
      <c r="BV10" s="8">
        <f>COUNTIF(AN3:AN211,"*")/200*100</f>
        <v>50</v>
      </c>
      <c r="BW10" s="8">
        <f>COUNTIF(AO3:AO211,"*")/200*100</f>
        <v>11</v>
      </c>
      <c r="BX10" s="8">
        <f>COUNTIF(AP3:AP211,"*")/200*100</f>
        <v>5</v>
      </c>
      <c r="BY10" s="8">
        <f>COUNTIF(AQ3:AQ211,"*")/200*100</f>
        <v>10.5</v>
      </c>
      <c r="BZ10" s="8">
        <f>COUNTIF(AR3:AR211,"*")/200*100</f>
        <v>4.5</v>
      </c>
      <c r="CA10" s="8">
        <f>COUNTIF(AS3:AS211,"*")/200*100</f>
        <v>14.499999999999998</v>
      </c>
      <c r="CB10" s="8">
        <f>COUNTIF(AT3:AT211,"*")/200*100</f>
        <v>5</v>
      </c>
      <c r="CC10" s="8">
        <f>COUNTIF(AU3:AU211,"*")/200*100</f>
        <v>17</v>
      </c>
      <c r="CD10" s="1">
        <v>22</v>
      </c>
    </row>
    <row r="11" spans="1:85" x14ac:dyDescent="0.25">
      <c r="A11" s="1">
        <v>6</v>
      </c>
      <c r="B11" s="1" t="s">
        <v>73</v>
      </c>
      <c r="C11" s="1" t="s">
        <v>74</v>
      </c>
      <c r="D11" s="1" t="s">
        <v>75</v>
      </c>
      <c r="E11" s="1" t="s">
        <v>58</v>
      </c>
      <c r="F11" s="7">
        <v>540</v>
      </c>
      <c r="G11" s="8">
        <v>555</v>
      </c>
      <c r="H11" s="8">
        <v>542</v>
      </c>
      <c r="I11" s="8" t="s">
        <v>1191</v>
      </c>
      <c r="J11" s="8" t="s">
        <v>885</v>
      </c>
      <c r="K11" s="8" t="s">
        <v>885</v>
      </c>
      <c r="L11" s="8">
        <v>57</v>
      </c>
      <c r="M11" s="8">
        <v>58</v>
      </c>
      <c r="N11" s="9">
        <v>59</v>
      </c>
      <c r="O11" s="7"/>
      <c r="P11" s="8"/>
      <c r="Q11" s="8"/>
      <c r="R11" s="8" t="s">
        <v>76</v>
      </c>
      <c r="S11" s="8"/>
      <c r="T11" s="8"/>
      <c r="U11" s="8"/>
      <c r="V11" s="8"/>
      <c r="W11" s="8"/>
      <c r="X11" s="8"/>
      <c r="Y11" s="8" t="s">
        <v>76</v>
      </c>
      <c r="Z11" s="8"/>
      <c r="AA11" s="8"/>
      <c r="AB11" s="8"/>
      <c r="AC11" s="8"/>
      <c r="AD11" s="8"/>
      <c r="AE11" s="8"/>
      <c r="AF11" s="8"/>
      <c r="AG11" s="9"/>
      <c r="AH11" s="8"/>
      <c r="AI11" s="8" t="s">
        <v>24</v>
      </c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7"/>
      <c r="AW11" s="8"/>
      <c r="AX11" s="8" t="s">
        <v>77</v>
      </c>
      <c r="AY11" s="8" t="s">
        <v>78</v>
      </c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9"/>
      <c r="BO11" s="8" t="s">
        <v>1456</v>
      </c>
      <c r="BP11" s="8"/>
      <c r="BQ11" s="8"/>
      <c r="BR11" s="8"/>
      <c r="BS11" s="8"/>
      <c r="BT11" s="8"/>
      <c r="BU11" s="8"/>
      <c r="BV11" s="8"/>
      <c r="BW11" s="8"/>
      <c r="BX11" s="8"/>
    </row>
    <row r="12" spans="1:85" x14ac:dyDescent="0.25">
      <c r="A12" s="1">
        <v>8</v>
      </c>
      <c r="B12" s="1" t="s">
        <v>82</v>
      </c>
      <c r="C12" s="1" t="s">
        <v>83</v>
      </c>
      <c r="D12" s="1" t="s">
        <v>84</v>
      </c>
      <c r="E12" s="1" t="s">
        <v>58</v>
      </c>
      <c r="F12" s="7">
        <v>520</v>
      </c>
      <c r="G12" s="8">
        <v>542</v>
      </c>
      <c r="H12" s="8">
        <v>538</v>
      </c>
      <c r="I12" s="8" t="s">
        <v>1192</v>
      </c>
      <c r="J12" s="8" t="s">
        <v>1193</v>
      </c>
      <c r="K12" s="8" t="s">
        <v>1194</v>
      </c>
      <c r="L12" s="8">
        <v>46</v>
      </c>
      <c r="M12" s="8">
        <v>49</v>
      </c>
      <c r="N12" s="9">
        <v>49</v>
      </c>
      <c r="O12" s="7"/>
      <c r="P12" s="8"/>
      <c r="Q12" s="8"/>
      <c r="R12" s="8" t="s">
        <v>76</v>
      </c>
      <c r="S12" s="8"/>
      <c r="T12" s="8"/>
      <c r="U12" s="8"/>
      <c r="V12" s="8"/>
      <c r="W12" s="8"/>
      <c r="X12" s="8"/>
      <c r="Y12" s="8" t="s">
        <v>76</v>
      </c>
      <c r="Z12" s="8"/>
      <c r="AA12" s="8"/>
      <c r="AB12" s="8"/>
      <c r="AC12" s="8"/>
      <c r="AD12" s="8"/>
      <c r="AE12" s="8"/>
      <c r="AF12" s="8"/>
      <c r="AG12" s="9"/>
      <c r="AH12" s="8"/>
      <c r="AI12" s="8" t="s">
        <v>24</v>
      </c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7"/>
      <c r="AW12" s="8"/>
      <c r="AX12" s="8" t="s">
        <v>77</v>
      </c>
      <c r="AY12" s="8" t="s">
        <v>78</v>
      </c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9"/>
      <c r="BO12" s="8"/>
      <c r="BP12" s="8" t="s">
        <v>37</v>
      </c>
      <c r="BQ12" s="8" t="s">
        <v>39</v>
      </c>
      <c r="BR12" s="8" t="s">
        <v>40</v>
      </c>
      <c r="BS12" s="8" t="s">
        <v>44</v>
      </c>
      <c r="BT12" s="8" t="s">
        <v>45</v>
      </c>
      <c r="BU12" s="8" t="s">
        <v>49</v>
      </c>
      <c r="BV12" s="8" t="s">
        <v>51</v>
      </c>
      <c r="BW12" s="8" t="s">
        <v>53</v>
      </c>
      <c r="BX12" s="8" t="s">
        <v>54</v>
      </c>
      <c r="BY12" s="1" t="s">
        <v>846</v>
      </c>
    </row>
    <row r="13" spans="1:85" x14ac:dyDescent="0.25">
      <c r="A13" s="1">
        <v>11</v>
      </c>
      <c r="B13" s="1" t="s">
        <v>92</v>
      </c>
      <c r="C13" s="1" t="s">
        <v>93</v>
      </c>
      <c r="D13" s="1" t="s">
        <v>75</v>
      </c>
      <c r="E13" s="1" t="s">
        <v>58</v>
      </c>
      <c r="F13" s="7">
        <v>407</v>
      </c>
      <c r="G13" s="8">
        <v>423</v>
      </c>
      <c r="H13" s="8">
        <v>415</v>
      </c>
      <c r="I13" s="8" t="s">
        <v>1198</v>
      </c>
      <c r="J13" s="8" t="s">
        <v>907</v>
      </c>
      <c r="K13" s="8" t="s">
        <v>1199</v>
      </c>
      <c r="L13" s="8">
        <v>52</v>
      </c>
      <c r="M13" s="8">
        <v>51</v>
      </c>
      <c r="N13" s="9">
        <v>51</v>
      </c>
      <c r="O13" s="7"/>
      <c r="P13" s="8"/>
      <c r="Q13" s="8"/>
      <c r="R13" s="8" t="s">
        <v>76</v>
      </c>
      <c r="S13" s="8"/>
      <c r="T13" s="8"/>
      <c r="U13" s="8"/>
      <c r="V13" s="8"/>
      <c r="W13" s="8"/>
      <c r="X13" s="8"/>
      <c r="Y13" s="8" t="s">
        <v>76</v>
      </c>
      <c r="Z13" s="8"/>
      <c r="AA13" s="8"/>
      <c r="AB13" s="8"/>
      <c r="AC13" s="8"/>
      <c r="AD13" s="8"/>
      <c r="AE13" s="8"/>
      <c r="AF13" s="8"/>
      <c r="AG13" s="9"/>
      <c r="AH13" s="8"/>
      <c r="AI13" s="8" t="s">
        <v>24</v>
      </c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7"/>
      <c r="AW13" s="8"/>
      <c r="AX13" s="8" t="s">
        <v>77</v>
      </c>
      <c r="AY13" s="8" t="s">
        <v>78</v>
      </c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9"/>
      <c r="BO13" s="8"/>
      <c r="BP13" s="8">
        <f>COUNTIF(AV3:AV211,"*")/200*100</f>
        <v>1.5</v>
      </c>
      <c r="BQ13" s="8">
        <f>COUNTIF(AX3:AX211,"*")/200*100</f>
        <v>56.499999999999993</v>
      </c>
      <c r="BR13" s="8">
        <f>COUNTIF(AY3:AY211,"*")/200*100</f>
        <v>48.5</v>
      </c>
      <c r="BS13" s="8">
        <f>COUNTIF(BC3:BC211,"*")/200*100</f>
        <v>0</v>
      </c>
      <c r="BT13" s="8">
        <f>COUNTIF(BD3:BD211,"*")/200*100</f>
        <v>4</v>
      </c>
      <c r="BU13" s="8">
        <f>COUNTIF(BH3:BH211,"*")/200*100</f>
        <v>6</v>
      </c>
      <c r="BV13" s="8">
        <f>COUNTIF(BJ3:BJ211,"*")/200*100</f>
        <v>17.5</v>
      </c>
      <c r="BW13" s="8">
        <f>COUNTIF(BL3:BL211,"*")/200*100</f>
        <v>4</v>
      </c>
      <c r="BX13" s="8">
        <f>COUNTIF(BM3:BM211,"*")/200*100</f>
        <v>2</v>
      </c>
      <c r="BY13" s="1">
        <v>9</v>
      </c>
    </row>
    <row r="14" spans="1:85" x14ac:dyDescent="0.25">
      <c r="A14" s="1">
        <v>10</v>
      </c>
      <c r="B14" s="1" t="s">
        <v>88</v>
      </c>
      <c r="C14" s="1" t="s">
        <v>89</v>
      </c>
      <c r="D14" s="1" t="s">
        <v>90</v>
      </c>
      <c r="E14" s="1" t="s">
        <v>58</v>
      </c>
      <c r="F14" s="7">
        <v>344</v>
      </c>
      <c r="G14" s="8">
        <v>401</v>
      </c>
      <c r="H14" s="8">
        <v>379</v>
      </c>
      <c r="I14" s="8" t="s">
        <v>878</v>
      </c>
      <c r="J14" s="8" t="s">
        <v>895</v>
      </c>
      <c r="K14" s="8" t="s">
        <v>1197</v>
      </c>
      <c r="L14" s="8">
        <v>16</v>
      </c>
      <c r="M14" s="8">
        <v>17</v>
      </c>
      <c r="N14" s="9">
        <v>17</v>
      </c>
      <c r="O14" s="7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9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7"/>
      <c r="AW14" s="8"/>
      <c r="AX14" s="8"/>
      <c r="AY14" s="8"/>
      <c r="AZ14" s="8"/>
      <c r="BA14" s="8"/>
      <c r="BB14" s="8"/>
      <c r="BC14" s="8"/>
      <c r="BD14" s="8" t="s">
        <v>91</v>
      </c>
      <c r="BE14" s="8"/>
      <c r="BF14" s="8"/>
      <c r="BG14" s="8"/>
      <c r="BH14" s="8"/>
      <c r="BI14" s="8"/>
      <c r="BJ14" s="8"/>
      <c r="BK14" s="8"/>
      <c r="BL14" s="8"/>
      <c r="BM14" s="9"/>
    </row>
    <row r="15" spans="1:85" x14ac:dyDescent="0.25">
      <c r="A15" s="1">
        <v>12</v>
      </c>
      <c r="B15" s="1" t="s">
        <v>94</v>
      </c>
      <c r="C15" s="1" t="s">
        <v>95</v>
      </c>
      <c r="D15" s="1" t="s">
        <v>96</v>
      </c>
      <c r="E15" s="1" t="s">
        <v>58</v>
      </c>
      <c r="F15" s="7">
        <v>288</v>
      </c>
      <c r="G15" s="8">
        <v>317</v>
      </c>
      <c r="H15" s="8">
        <v>314</v>
      </c>
      <c r="I15" s="8" t="s">
        <v>1200</v>
      </c>
      <c r="J15" s="8" t="s">
        <v>1201</v>
      </c>
      <c r="K15" s="8" t="s">
        <v>1201</v>
      </c>
      <c r="L15" s="8">
        <v>33</v>
      </c>
      <c r="M15" s="8">
        <v>29</v>
      </c>
      <c r="N15" s="9">
        <v>29</v>
      </c>
      <c r="O15" s="7"/>
      <c r="P15" s="8"/>
      <c r="Q15" s="8"/>
      <c r="R15" s="8"/>
      <c r="S15" s="8"/>
      <c r="T15" s="8" t="s">
        <v>97</v>
      </c>
      <c r="U15" s="8"/>
      <c r="V15" s="8"/>
      <c r="W15" s="8" t="s">
        <v>97</v>
      </c>
      <c r="X15" s="8"/>
      <c r="Y15" s="8"/>
      <c r="Z15" s="8"/>
      <c r="AA15" s="8"/>
      <c r="AB15" s="8"/>
      <c r="AC15" s="8"/>
      <c r="AD15" s="8"/>
      <c r="AE15" s="8"/>
      <c r="AF15" s="8"/>
      <c r="AG15" s="9"/>
      <c r="AH15" s="8"/>
      <c r="AI15" s="8"/>
      <c r="AJ15" s="8"/>
      <c r="AK15" s="8"/>
      <c r="AL15" s="8"/>
      <c r="AM15" s="8"/>
      <c r="AN15" s="8"/>
      <c r="AO15" s="8" t="s">
        <v>30</v>
      </c>
      <c r="AP15" s="8"/>
      <c r="AQ15" s="8"/>
      <c r="AR15" s="8"/>
      <c r="AS15" s="8"/>
      <c r="AT15" s="8"/>
      <c r="AU15" s="8"/>
      <c r="AV15" s="7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 t="s">
        <v>49</v>
      </c>
      <c r="BI15" s="8"/>
      <c r="BJ15" s="8"/>
      <c r="BK15" s="8"/>
      <c r="BL15" s="8"/>
      <c r="BM15" s="9"/>
    </row>
    <row r="16" spans="1:85" x14ac:dyDescent="0.25">
      <c r="A16" s="1">
        <v>13</v>
      </c>
      <c r="B16" s="1" t="s">
        <v>98</v>
      </c>
      <c r="C16" s="1" t="s">
        <v>99</v>
      </c>
      <c r="D16" s="1" t="s">
        <v>100</v>
      </c>
      <c r="E16" s="1" t="s">
        <v>58</v>
      </c>
      <c r="F16" s="7">
        <v>244</v>
      </c>
      <c r="G16" s="8">
        <v>196</v>
      </c>
      <c r="H16" s="8">
        <v>222</v>
      </c>
      <c r="I16" s="8" t="s">
        <v>1202</v>
      </c>
      <c r="J16" s="8" t="s">
        <v>1203</v>
      </c>
      <c r="K16" s="8" t="s">
        <v>1203</v>
      </c>
      <c r="L16" s="8">
        <v>12</v>
      </c>
      <c r="M16" s="8">
        <v>12</v>
      </c>
      <c r="N16" s="9">
        <v>12</v>
      </c>
      <c r="O16" s="7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9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7"/>
      <c r="AW16" s="8"/>
      <c r="AX16" s="8" t="s">
        <v>101</v>
      </c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9"/>
    </row>
    <row r="17" spans="1:65" x14ac:dyDescent="0.25">
      <c r="A17" s="1">
        <v>15</v>
      </c>
      <c r="B17" s="1" t="s">
        <v>104</v>
      </c>
      <c r="C17" s="1" t="s">
        <v>105</v>
      </c>
      <c r="D17" s="1" t="s">
        <v>106</v>
      </c>
      <c r="E17" s="1" t="s">
        <v>58</v>
      </c>
      <c r="F17" s="7">
        <v>143</v>
      </c>
      <c r="G17" s="8">
        <v>149</v>
      </c>
      <c r="H17" s="8">
        <v>152</v>
      </c>
      <c r="I17" s="8" t="s">
        <v>1207</v>
      </c>
      <c r="J17" s="8" t="s">
        <v>1208</v>
      </c>
      <c r="K17" s="8" t="s">
        <v>908</v>
      </c>
      <c r="L17" s="8">
        <v>11</v>
      </c>
      <c r="M17" s="8">
        <v>10</v>
      </c>
      <c r="N17" s="9">
        <v>11</v>
      </c>
      <c r="O17" s="7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9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7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 t="s">
        <v>49</v>
      </c>
      <c r="BI17" s="8"/>
      <c r="BJ17" s="8"/>
      <c r="BK17" s="8"/>
      <c r="BL17" s="8"/>
      <c r="BM17" s="9"/>
    </row>
    <row r="18" spans="1:65" x14ac:dyDescent="0.25">
      <c r="A18" s="1">
        <v>17</v>
      </c>
      <c r="B18" s="1" t="s">
        <v>110</v>
      </c>
      <c r="C18" s="1" t="s">
        <v>111</v>
      </c>
      <c r="D18" s="1" t="s">
        <v>61</v>
      </c>
      <c r="E18" s="1" t="s">
        <v>58</v>
      </c>
      <c r="F18" s="7">
        <v>142</v>
      </c>
      <c r="G18" s="8">
        <v>130</v>
      </c>
      <c r="H18" s="8">
        <v>140</v>
      </c>
      <c r="I18" s="8" t="s">
        <v>1990</v>
      </c>
      <c r="J18" s="8" t="s">
        <v>1991</v>
      </c>
      <c r="K18" s="8" t="s">
        <v>876</v>
      </c>
      <c r="L18" s="8">
        <v>24</v>
      </c>
      <c r="M18" s="8">
        <v>25</v>
      </c>
      <c r="N18" s="9">
        <v>23</v>
      </c>
      <c r="O18" s="7"/>
      <c r="P18" s="8"/>
      <c r="Q18" s="8"/>
      <c r="R18" s="8"/>
      <c r="S18" s="8"/>
      <c r="T18" s="8"/>
      <c r="U18" s="8"/>
      <c r="V18" s="8"/>
      <c r="W18" s="8"/>
      <c r="X18" s="8"/>
      <c r="Y18" s="8" t="s">
        <v>112</v>
      </c>
      <c r="Z18" s="8"/>
      <c r="AA18" s="8"/>
      <c r="AB18" s="8"/>
      <c r="AC18" s="8"/>
      <c r="AD18" s="8"/>
      <c r="AE18" s="8"/>
      <c r="AF18" s="8"/>
      <c r="AG18" s="9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7"/>
      <c r="AW18" s="8"/>
      <c r="AX18" s="8"/>
      <c r="AY18" s="8" t="s">
        <v>113</v>
      </c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9"/>
    </row>
    <row r="19" spans="1:65" x14ac:dyDescent="0.25">
      <c r="A19" s="1">
        <v>16</v>
      </c>
      <c r="B19" s="1" t="s">
        <v>107</v>
      </c>
      <c r="C19" s="1" t="s">
        <v>108</v>
      </c>
      <c r="D19" s="1" t="s">
        <v>109</v>
      </c>
      <c r="E19" s="1" t="s">
        <v>58</v>
      </c>
      <c r="F19" s="7">
        <v>136</v>
      </c>
      <c r="G19" s="8">
        <v>144</v>
      </c>
      <c r="H19" s="8">
        <v>139</v>
      </c>
      <c r="I19" s="8" t="s">
        <v>1209</v>
      </c>
      <c r="J19" s="8" t="s">
        <v>1209</v>
      </c>
      <c r="K19" s="8" t="s">
        <v>882</v>
      </c>
      <c r="L19" s="8">
        <v>29</v>
      </c>
      <c r="M19" s="8">
        <v>29</v>
      </c>
      <c r="N19" s="9">
        <v>29</v>
      </c>
      <c r="O19" s="7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9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7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9"/>
    </row>
    <row r="20" spans="1:65" x14ac:dyDescent="0.25">
      <c r="A20" s="1">
        <v>18</v>
      </c>
      <c r="B20" s="1" t="s">
        <v>114</v>
      </c>
      <c r="C20" s="1" t="s">
        <v>115</v>
      </c>
      <c r="D20" s="1" t="s">
        <v>116</v>
      </c>
      <c r="E20" s="1" t="s">
        <v>58</v>
      </c>
      <c r="F20" s="7">
        <v>72</v>
      </c>
      <c r="G20" s="8">
        <v>103</v>
      </c>
      <c r="H20" s="8">
        <v>111</v>
      </c>
      <c r="I20" s="8" t="s">
        <v>1210</v>
      </c>
      <c r="J20" s="8" t="s">
        <v>1210</v>
      </c>
      <c r="K20" s="8" t="s">
        <v>1210</v>
      </c>
      <c r="L20" s="8">
        <v>6</v>
      </c>
      <c r="M20" s="8">
        <v>6</v>
      </c>
      <c r="N20" s="9">
        <v>6</v>
      </c>
      <c r="O20" s="7"/>
      <c r="P20" s="8"/>
      <c r="Q20" s="8"/>
      <c r="R20" s="8" t="s">
        <v>117</v>
      </c>
      <c r="S20" s="8"/>
      <c r="T20" s="8"/>
      <c r="U20" s="8"/>
      <c r="V20" s="8"/>
      <c r="W20" s="8"/>
      <c r="X20" s="8"/>
      <c r="Y20" s="8" t="s">
        <v>117</v>
      </c>
      <c r="Z20" s="8"/>
      <c r="AA20" s="8"/>
      <c r="AB20" s="8"/>
      <c r="AC20" s="8"/>
      <c r="AD20" s="8"/>
      <c r="AE20" s="8"/>
      <c r="AF20" s="8"/>
      <c r="AG20" s="9"/>
      <c r="AH20" s="8"/>
      <c r="AI20" s="8" t="s">
        <v>66</v>
      </c>
      <c r="AJ20" s="8"/>
      <c r="AK20" s="8"/>
      <c r="AL20" s="8"/>
      <c r="AM20" s="8"/>
      <c r="AN20" s="8" t="s">
        <v>66</v>
      </c>
      <c r="AO20" s="8"/>
      <c r="AP20" s="8"/>
      <c r="AQ20" s="8"/>
      <c r="AR20" s="8"/>
      <c r="AS20" s="8"/>
      <c r="AT20" s="8"/>
      <c r="AU20" s="8"/>
      <c r="AV20" s="7"/>
      <c r="AW20" s="8"/>
      <c r="AX20" s="8"/>
      <c r="AY20" s="8" t="s">
        <v>118</v>
      </c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9"/>
    </row>
    <row r="21" spans="1:65" x14ac:dyDescent="0.25">
      <c r="A21" s="1">
        <v>27</v>
      </c>
      <c r="B21" s="1" t="s">
        <v>158</v>
      </c>
      <c r="C21" s="1" t="s">
        <v>159</v>
      </c>
      <c r="D21" s="1" t="s">
        <v>160</v>
      </c>
      <c r="E21" s="1" t="s">
        <v>58</v>
      </c>
      <c r="F21" s="7">
        <v>86</v>
      </c>
      <c r="G21" s="8">
        <v>102</v>
      </c>
      <c r="H21" s="8">
        <v>98</v>
      </c>
      <c r="I21" s="8" t="s">
        <v>1222</v>
      </c>
      <c r="J21" s="8" t="s">
        <v>1223</v>
      </c>
      <c r="K21" s="8" t="s">
        <v>1224</v>
      </c>
      <c r="L21" s="8">
        <v>4</v>
      </c>
      <c r="M21" s="8">
        <v>4</v>
      </c>
      <c r="N21" s="9">
        <v>5</v>
      </c>
      <c r="O21" s="7"/>
      <c r="P21" s="8"/>
      <c r="Q21" s="8"/>
      <c r="R21" s="8" t="s">
        <v>117</v>
      </c>
      <c r="S21" s="8"/>
      <c r="T21" s="8"/>
      <c r="U21" s="8"/>
      <c r="V21" s="8"/>
      <c r="W21" s="8"/>
      <c r="X21" s="8"/>
      <c r="Y21" s="8" t="s">
        <v>117</v>
      </c>
      <c r="Z21" s="8"/>
      <c r="AA21" s="8"/>
      <c r="AB21" s="8"/>
      <c r="AC21" s="8"/>
      <c r="AD21" s="8"/>
      <c r="AE21" s="8"/>
      <c r="AF21" s="8"/>
      <c r="AG21" s="9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7"/>
      <c r="AW21" s="8"/>
      <c r="AX21" s="8"/>
      <c r="AY21" s="8" t="s">
        <v>122</v>
      </c>
      <c r="AZ21" s="8"/>
      <c r="BA21" s="8"/>
      <c r="BB21" s="8"/>
      <c r="BC21" s="8"/>
      <c r="BD21" s="8"/>
      <c r="BE21" s="8"/>
      <c r="BF21" s="8"/>
      <c r="BG21" s="8"/>
      <c r="BH21" s="8" t="s">
        <v>49</v>
      </c>
      <c r="BI21" s="8"/>
      <c r="BJ21" s="8"/>
      <c r="BK21" s="8"/>
      <c r="BL21" s="8"/>
      <c r="BM21" s="9"/>
    </row>
    <row r="22" spans="1:65" x14ac:dyDescent="0.25">
      <c r="A22" s="1">
        <v>19</v>
      </c>
      <c r="B22" s="1" t="s">
        <v>119</v>
      </c>
      <c r="C22" s="1" t="s">
        <v>120</v>
      </c>
      <c r="D22" s="1" t="s">
        <v>121</v>
      </c>
      <c r="E22" s="1" t="s">
        <v>58</v>
      </c>
      <c r="F22" s="7">
        <v>78</v>
      </c>
      <c r="G22" s="8">
        <v>95</v>
      </c>
      <c r="H22" s="8">
        <v>86</v>
      </c>
      <c r="I22" s="8" t="s">
        <v>1211</v>
      </c>
      <c r="J22" s="8" t="s">
        <v>1212</v>
      </c>
      <c r="K22" s="8" t="s">
        <v>1213</v>
      </c>
      <c r="L22" s="8">
        <v>12</v>
      </c>
      <c r="M22" s="8">
        <v>11</v>
      </c>
      <c r="N22" s="9">
        <v>11</v>
      </c>
      <c r="O22" s="7"/>
      <c r="P22" s="8"/>
      <c r="Q22" s="8"/>
      <c r="R22" s="8" t="s">
        <v>117</v>
      </c>
      <c r="S22" s="8"/>
      <c r="T22" s="8"/>
      <c r="U22" s="8"/>
      <c r="V22" s="8"/>
      <c r="W22" s="8"/>
      <c r="X22" s="8"/>
      <c r="Y22" s="8" t="s">
        <v>117</v>
      </c>
      <c r="Z22" s="8"/>
      <c r="AA22" s="8"/>
      <c r="AB22" s="8"/>
      <c r="AC22" s="8"/>
      <c r="AD22" s="8"/>
      <c r="AE22" s="8"/>
      <c r="AF22" s="8"/>
      <c r="AG22" s="9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7"/>
      <c r="AW22" s="8"/>
      <c r="AX22" s="8"/>
      <c r="AY22" s="8" t="s">
        <v>122</v>
      </c>
      <c r="AZ22" s="8"/>
      <c r="BA22" s="8"/>
      <c r="BB22" s="8"/>
      <c r="BC22" s="8"/>
      <c r="BD22" s="8"/>
      <c r="BE22" s="8"/>
      <c r="BF22" s="8"/>
      <c r="BG22" s="8"/>
      <c r="BH22" s="8" t="s">
        <v>49</v>
      </c>
      <c r="BI22" s="8"/>
      <c r="BJ22" s="8"/>
      <c r="BK22" s="8"/>
      <c r="BL22" s="8"/>
      <c r="BM22" s="9"/>
    </row>
    <row r="23" spans="1:65" x14ac:dyDescent="0.25">
      <c r="A23" s="1">
        <v>23</v>
      </c>
      <c r="B23" s="1" t="s">
        <v>136</v>
      </c>
      <c r="C23" s="1" t="s">
        <v>137</v>
      </c>
      <c r="D23" s="1" t="s">
        <v>133</v>
      </c>
      <c r="E23" s="1" t="s">
        <v>58</v>
      </c>
      <c r="F23" s="7">
        <v>91</v>
      </c>
      <c r="G23" s="8">
        <v>88</v>
      </c>
      <c r="H23" s="8">
        <v>86</v>
      </c>
      <c r="I23" s="8" t="s">
        <v>926</v>
      </c>
      <c r="J23" s="8" t="s">
        <v>1218</v>
      </c>
      <c r="K23" s="8" t="s">
        <v>926</v>
      </c>
      <c r="L23" s="8">
        <v>8</v>
      </c>
      <c r="M23" s="8">
        <v>7</v>
      </c>
      <c r="N23" s="9">
        <v>7</v>
      </c>
      <c r="O23" s="7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9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7"/>
      <c r="AW23" s="8"/>
      <c r="AX23" s="8"/>
      <c r="AY23" s="8"/>
      <c r="AZ23" s="8"/>
      <c r="BA23" s="8"/>
      <c r="BB23" s="8"/>
      <c r="BC23" s="8"/>
      <c r="BD23" s="8" t="s">
        <v>91</v>
      </c>
      <c r="BE23" s="8"/>
      <c r="BF23" s="8"/>
      <c r="BG23" s="8"/>
      <c r="BH23" s="8"/>
      <c r="BI23" s="8"/>
      <c r="BJ23" s="8"/>
      <c r="BK23" s="8"/>
      <c r="BL23" s="8"/>
      <c r="BM23" s="9"/>
    </row>
    <row r="24" spans="1:65" x14ac:dyDescent="0.25">
      <c r="A24" s="1">
        <v>20</v>
      </c>
      <c r="B24" s="1" t="s">
        <v>123</v>
      </c>
      <c r="C24" s="1" t="s">
        <v>124</v>
      </c>
      <c r="D24" s="1" t="s">
        <v>125</v>
      </c>
      <c r="E24" s="1" t="s">
        <v>58</v>
      </c>
      <c r="F24" s="7">
        <v>67</v>
      </c>
      <c r="G24" s="8">
        <v>74</v>
      </c>
      <c r="H24" s="8">
        <v>71</v>
      </c>
      <c r="I24" s="8" t="s">
        <v>919</v>
      </c>
      <c r="J24" s="8" t="s">
        <v>919</v>
      </c>
      <c r="K24" s="8" t="s">
        <v>919</v>
      </c>
      <c r="L24" s="8">
        <v>3</v>
      </c>
      <c r="M24" s="8">
        <v>3</v>
      </c>
      <c r="N24" s="9">
        <v>3</v>
      </c>
      <c r="O24" s="7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9"/>
      <c r="AH24" s="8"/>
      <c r="AI24" s="8"/>
      <c r="AJ24" s="8"/>
      <c r="AK24" s="8"/>
      <c r="AL24" s="8"/>
      <c r="AM24" s="8" t="s">
        <v>28</v>
      </c>
      <c r="AN24" s="8"/>
      <c r="AO24" s="8"/>
      <c r="AP24" s="8"/>
      <c r="AQ24" s="8"/>
      <c r="AR24" s="8"/>
      <c r="AS24" s="8"/>
      <c r="AT24" s="8"/>
      <c r="AU24" s="8"/>
      <c r="AV24" s="7"/>
      <c r="AW24" s="8"/>
      <c r="AX24" s="8"/>
      <c r="AY24" s="8"/>
      <c r="AZ24" s="8"/>
      <c r="BA24" s="8"/>
      <c r="BB24" s="8"/>
      <c r="BC24" s="8"/>
      <c r="BD24" s="8" t="s">
        <v>91</v>
      </c>
      <c r="BE24" s="8"/>
      <c r="BF24" s="8"/>
      <c r="BG24" s="8"/>
      <c r="BH24" s="8"/>
      <c r="BI24" s="8"/>
      <c r="BJ24" s="8"/>
      <c r="BK24" s="8"/>
      <c r="BL24" s="8"/>
      <c r="BM24" s="9"/>
    </row>
    <row r="25" spans="1:65" x14ac:dyDescent="0.25">
      <c r="A25" s="1">
        <v>21</v>
      </c>
      <c r="B25" s="1" t="s">
        <v>126</v>
      </c>
      <c r="C25" s="1" t="s">
        <v>127</v>
      </c>
      <c r="D25" s="1" t="s">
        <v>128</v>
      </c>
      <c r="E25" s="1" t="s">
        <v>58</v>
      </c>
      <c r="F25" s="7">
        <v>70</v>
      </c>
      <c r="G25" s="8">
        <v>63</v>
      </c>
      <c r="H25" s="8">
        <v>71</v>
      </c>
      <c r="I25" s="8" t="s">
        <v>1214</v>
      </c>
      <c r="J25" s="8" t="s">
        <v>1215</v>
      </c>
      <c r="K25" s="8" t="s">
        <v>1074</v>
      </c>
      <c r="L25" s="8">
        <v>21</v>
      </c>
      <c r="M25" s="8">
        <v>19</v>
      </c>
      <c r="N25" s="9">
        <v>21</v>
      </c>
      <c r="O25" s="7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 t="s">
        <v>129</v>
      </c>
      <c r="AF25" s="8"/>
      <c r="AG25" s="9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7"/>
      <c r="AW25" s="8"/>
      <c r="AX25" s="8" t="s">
        <v>130</v>
      </c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9"/>
    </row>
    <row r="26" spans="1:65" x14ac:dyDescent="0.25">
      <c r="A26" s="1">
        <v>22</v>
      </c>
      <c r="B26" s="1" t="s">
        <v>131</v>
      </c>
      <c r="C26" s="1" t="s">
        <v>132</v>
      </c>
      <c r="D26" s="1" t="s">
        <v>133</v>
      </c>
      <c r="E26" s="1" t="s">
        <v>58</v>
      </c>
      <c r="F26" s="7">
        <v>57</v>
      </c>
      <c r="G26" s="8">
        <v>58</v>
      </c>
      <c r="H26" s="8">
        <v>63</v>
      </c>
      <c r="I26" s="8" t="s">
        <v>1216</v>
      </c>
      <c r="J26" s="8" t="s">
        <v>1217</v>
      </c>
      <c r="K26" s="8" t="s">
        <v>980</v>
      </c>
      <c r="L26" s="8">
        <v>6</v>
      </c>
      <c r="M26" s="8">
        <v>5</v>
      </c>
      <c r="N26" s="9">
        <v>6</v>
      </c>
      <c r="O26" s="7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9"/>
      <c r="AH26" s="8"/>
      <c r="AI26" s="8" t="s">
        <v>134</v>
      </c>
      <c r="AJ26" s="8"/>
      <c r="AK26" s="8"/>
      <c r="AL26" s="8"/>
      <c r="AM26" s="8"/>
      <c r="AN26" s="8" t="s">
        <v>134</v>
      </c>
      <c r="AO26" s="8" t="s">
        <v>135</v>
      </c>
      <c r="AP26" s="8"/>
      <c r="AQ26" s="8"/>
      <c r="AR26" s="8"/>
      <c r="AS26" s="8"/>
      <c r="AT26" s="8"/>
      <c r="AU26" s="8"/>
      <c r="AV26" s="7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9"/>
    </row>
    <row r="27" spans="1:65" x14ac:dyDescent="0.25">
      <c r="A27" s="1">
        <v>25</v>
      </c>
      <c r="B27" s="1" t="s">
        <v>146</v>
      </c>
      <c r="C27" s="1" t="s">
        <v>147</v>
      </c>
      <c r="D27" s="1" t="s">
        <v>148</v>
      </c>
      <c r="E27" s="1" t="s">
        <v>58</v>
      </c>
      <c r="F27" s="7">
        <v>60</v>
      </c>
      <c r="G27" s="8">
        <v>58</v>
      </c>
      <c r="H27" s="8">
        <v>60</v>
      </c>
      <c r="I27" s="8" t="s">
        <v>932</v>
      </c>
      <c r="J27" s="8" t="s">
        <v>995</v>
      </c>
      <c r="K27" s="8" t="s">
        <v>1220</v>
      </c>
      <c r="L27" s="8">
        <v>18</v>
      </c>
      <c r="M27" s="8">
        <v>15</v>
      </c>
      <c r="N27" s="9">
        <v>20</v>
      </c>
      <c r="O27" s="7"/>
      <c r="P27" s="8"/>
      <c r="Q27" s="8"/>
      <c r="R27" s="8" t="s">
        <v>149</v>
      </c>
      <c r="S27" s="8"/>
      <c r="T27" s="8"/>
      <c r="U27" s="8"/>
      <c r="V27" s="8"/>
      <c r="W27" s="8"/>
      <c r="X27" s="8"/>
      <c r="Y27" s="8" t="s">
        <v>149</v>
      </c>
      <c r="Z27" s="8"/>
      <c r="AA27" s="8"/>
      <c r="AB27" s="8"/>
      <c r="AC27" s="8"/>
      <c r="AD27" s="8"/>
      <c r="AE27" s="8"/>
      <c r="AF27" s="8"/>
      <c r="AG27" s="9"/>
      <c r="AH27" s="8"/>
      <c r="AI27" s="8"/>
      <c r="AJ27" s="8"/>
      <c r="AK27" s="8"/>
      <c r="AL27" s="8"/>
      <c r="AM27" s="8"/>
      <c r="AN27" s="8" t="s">
        <v>32</v>
      </c>
      <c r="AO27" s="8"/>
      <c r="AP27" s="8"/>
      <c r="AQ27" s="8" t="s">
        <v>32</v>
      </c>
      <c r="AR27" s="8"/>
      <c r="AS27" s="8"/>
      <c r="AT27" s="8"/>
      <c r="AU27" s="8"/>
      <c r="AV27" s="7"/>
      <c r="AW27" s="8"/>
      <c r="AX27" s="8" t="s">
        <v>150</v>
      </c>
      <c r="AY27" s="8" t="s">
        <v>151</v>
      </c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9"/>
    </row>
    <row r="28" spans="1:65" x14ac:dyDescent="0.25">
      <c r="A28" s="1">
        <v>30</v>
      </c>
      <c r="B28" s="1" t="s">
        <v>173</v>
      </c>
      <c r="C28" s="1" t="s">
        <v>174</v>
      </c>
      <c r="D28" s="1" t="s">
        <v>175</v>
      </c>
      <c r="E28" s="1" t="s">
        <v>58</v>
      </c>
      <c r="F28" s="7">
        <v>48</v>
      </c>
      <c r="G28" s="8">
        <v>47</v>
      </c>
      <c r="H28" s="8">
        <v>54</v>
      </c>
      <c r="I28" s="8" t="s">
        <v>1222</v>
      </c>
      <c r="J28" s="8" t="s">
        <v>1227</v>
      </c>
      <c r="K28" s="8" t="s">
        <v>1228</v>
      </c>
      <c r="L28" s="8">
        <v>12</v>
      </c>
      <c r="M28" s="8">
        <v>15</v>
      </c>
      <c r="N28" s="9">
        <v>14</v>
      </c>
      <c r="O28" s="7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9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7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9"/>
    </row>
    <row r="29" spans="1:65" x14ac:dyDescent="0.25">
      <c r="A29" s="1">
        <v>26</v>
      </c>
      <c r="B29" s="1" t="s">
        <v>1443</v>
      </c>
      <c r="C29" s="1" t="s">
        <v>1444</v>
      </c>
      <c r="D29" s="1" t="s">
        <v>152</v>
      </c>
      <c r="E29" s="1" t="s">
        <v>58</v>
      </c>
      <c r="F29" s="7">
        <v>49</v>
      </c>
      <c r="G29" s="8">
        <v>49</v>
      </c>
      <c r="H29" s="8">
        <v>51</v>
      </c>
      <c r="I29" s="8" t="s">
        <v>1221</v>
      </c>
      <c r="J29" s="8" t="s">
        <v>1096</v>
      </c>
      <c r="K29" s="8" t="s">
        <v>934</v>
      </c>
      <c r="L29" s="8">
        <v>12</v>
      </c>
      <c r="M29" s="8">
        <v>12</v>
      </c>
      <c r="N29" s="9">
        <v>13</v>
      </c>
      <c r="O29" s="7"/>
      <c r="P29" s="8"/>
      <c r="Q29" s="8"/>
      <c r="R29" s="8" t="s">
        <v>154</v>
      </c>
      <c r="S29" s="8"/>
      <c r="T29" s="8"/>
      <c r="U29" s="8"/>
      <c r="V29" s="8"/>
      <c r="W29" s="8"/>
      <c r="X29" s="8"/>
      <c r="Y29" s="8" t="s">
        <v>154</v>
      </c>
      <c r="Z29" s="8"/>
      <c r="AA29" s="8"/>
      <c r="AB29" s="8"/>
      <c r="AC29" s="8"/>
      <c r="AD29" s="8"/>
      <c r="AE29" s="8"/>
      <c r="AF29" s="8"/>
      <c r="AG29" s="9"/>
      <c r="AH29" s="8"/>
      <c r="AI29" s="8" t="s">
        <v>24</v>
      </c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7"/>
      <c r="AW29" s="8"/>
      <c r="AX29" s="8" t="s">
        <v>155</v>
      </c>
      <c r="AY29" s="8" t="s">
        <v>156</v>
      </c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 t="s">
        <v>157</v>
      </c>
      <c r="BM29" s="9"/>
    </row>
    <row r="30" spans="1:65" x14ac:dyDescent="0.25">
      <c r="A30" s="1">
        <v>98</v>
      </c>
      <c r="B30" s="1" t="s">
        <v>457</v>
      </c>
      <c r="C30" s="1" t="s">
        <v>458</v>
      </c>
      <c r="D30" s="1" t="s">
        <v>152</v>
      </c>
      <c r="E30" s="1" t="s">
        <v>58</v>
      </c>
      <c r="F30" s="7">
        <v>51</v>
      </c>
      <c r="G30" s="8">
        <v>0</v>
      </c>
      <c r="H30" s="8">
        <v>50</v>
      </c>
      <c r="I30" s="8" t="s">
        <v>1269</v>
      </c>
      <c r="J30" s="8" t="s">
        <v>989</v>
      </c>
      <c r="K30" s="8" t="s">
        <v>1994</v>
      </c>
      <c r="L30" s="8">
        <v>2</v>
      </c>
      <c r="M30" s="8">
        <v>0</v>
      </c>
      <c r="N30" s="9">
        <v>2</v>
      </c>
      <c r="O30" s="7"/>
      <c r="P30" s="8"/>
      <c r="Q30" s="8"/>
      <c r="R30" s="8" t="s">
        <v>154</v>
      </c>
      <c r="S30" s="8"/>
      <c r="T30" s="8"/>
      <c r="U30" s="8"/>
      <c r="V30" s="8"/>
      <c r="W30" s="8"/>
      <c r="X30" s="8"/>
      <c r="Y30" s="8" t="s">
        <v>154</v>
      </c>
      <c r="Z30" s="8"/>
      <c r="AA30" s="8"/>
      <c r="AB30" s="8"/>
      <c r="AC30" s="8"/>
      <c r="AD30" s="8"/>
      <c r="AE30" s="8" t="s">
        <v>341</v>
      </c>
      <c r="AF30" s="8"/>
      <c r="AG30" s="9"/>
      <c r="AH30" s="8"/>
      <c r="AI30" s="8" t="s">
        <v>31</v>
      </c>
      <c r="AJ30" s="8"/>
      <c r="AK30" s="8"/>
      <c r="AL30" s="8"/>
      <c r="AM30" s="8"/>
      <c r="AN30" s="8" t="s">
        <v>338</v>
      </c>
      <c r="AO30" s="8" t="s">
        <v>343</v>
      </c>
      <c r="AP30" s="8" t="s">
        <v>31</v>
      </c>
      <c r="AQ30" s="8" t="s">
        <v>338</v>
      </c>
      <c r="AR30" s="8" t="s">
        <v>344</v>
      </c>
      <c r="AS30" s="8" t="s">
        <v>338</v>
      </c>
      <c r="AT30" s="8" t="s">
        <v>343</v>
      </c>
      <c r="AU30" s="8"/>
      <c r="AV30" s="7"/>
      <c r="AW30" s="8"/>
      <c r="AX30" s="8" t="s">
        <v>155</v>
      </c>
      <c r="AY30" s="8" t="s">
        <v>156</v>
      </c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 t="s">
        <v>157</v>
      </c>
      <c r="BM30" s="9"/>
    </row>
    <row r="31" spans="1:65" x14ac:dyDescent="0.25">
      <c r="A31" s="1">
        <v>37</v>
      </c>
      <c r="B31" s="1" t="s">
        <v>199</v>
      </c>
      <c r="C31" s="1" t="s">
        <v>200</v>
      </c>
      <c r="D31" s="1" t="s">
        <v>201</v>
      </c>
      <c r="E31" s="1" t="s">
        <v>58</v>
      </c>
      <c r="F31" s="7">
        <v>35</v>
      </c>
      <c r="G31" s="8">
        <v>42</v>
      </c>
      <c r="H31" s="8">
        <v>48</v>
      </c>
      <c r="I31" s="8" t="s">
        <v>960</v>
      </c>
      <c r="J31" s="8" t="s">
        <v>1234</v>
      </c>
      <c r="K31" s="8" t="s">
        <v>960</v>
      </c>
      <c r="L31" s="8">
        <v>2</v>
      </c>
      <c r="M31" s="8">
        <v>3</v>
      </c>
      <c r="N31" s="9">
        <v>2</v>
      </c>
      <c r="O31" s="7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9"/>
      <c r="AH31" s="8"/>
      <c r="AI31" s="8"/>
      <c r="AJ31" s="8"/>
      <c r="AK31" s="8"/>
      <c r="AL31" s="8"/>
      <c r="AM31" s="8" t="s">
        <v>28</v>
      </c>
      <c r="AN31" s="8"/>
      <c r="AO31" s="8"/>
      <c r="AP31" s="8"/>
      <c r="AQ31" s="8"/>
      <c r="AR31" s="8"/>
      <c r="AS31" s="8"/>
      <c r="AT31" s="8"/>
      <c r="AU31" s="8"/>
      <c r="AV31" s="7"/>
      <c r="AW31" s="8"/>
      <c r="AX31" s="8"/>
      <c r="AY31" s="8"/>
      <c r="AZ31" s="8"/>
      <c r="BA31" s="8"/>
      <c r="BB31" s="8"/>
      <c r="BC31" s="8"/>
      <c r="BD31" s="8" t="s">
        <v>91</v>
      </c>
      <c r="BE31" s="8"/>
      <c r="BF31" s="8"/>
      <c r="BG31" s="8"/>
      <c r="BH31" s="8"/>
      <c r="BI31" s="8"/>
      <c r="BJ31" s="8"/>
      <c r="BK31" s="8"/>
      <c r="BL31" s="8"/>
      <c r="BM31" s="9"/>
    </row>
    <row r="32" spans="1:65" x14ac:dyDescent="0.25">
      <c r="A32" s="1">
        <v>29</v>
      </c>
      <c r="B32" s="1" t="s">
        <v>168</v>
      </c>
      <c r="C32" s="1" t="s">
        <v>169</v>
      </c>
      <c r="D32" s="1" t="s">
        <v>106</v>
      </c>
      <c r="E32" s="1" t="s">
        <v>58</v>
      </c>
      <c r="F32" s="7">
        <v>48</v>
      </c>
      <c r="G32" s="8">
        <v>53</v>
      </c>
      <c r="H32" s="8">
        <v>47</v>
      </c>
      <c r="I32" s="8" t="s">
        <v>940</v>
      </c>
      <c r="J32" s="8" t="s">
        <v>940</v>
      </c>
      <c r="K32" s="8" t="s">
        <v>939</v>
      </c>
      <c r="L32" s="8">
        <v>8</v>
      </c>
      <c r="M32" s="8">
        <v>9</v>
      </c>
      <c r="N32" s="9">
        <v>9</v>
      </c>
      <c r="O32" s="7"/>
      <c r="P32" s="8"/>
      <c r="Q32" s="8"/>
      <c r="R32" s="8" t="s">
        <v>170</v>
      </c>
      <c r="S32" s="8"/>
      <c r="T32" s="8"/>
      <c r="U32" s="8"/>
      <c r="V32" s="8"/>
      <c r="W32" s="8"/>
      <c r="X32" s="8"/>
      <c r="Y32" s="8" t="s">
        <v>170</v>
      </c>
      <c r="Z32" s="8"/>
      <c r="AA32" s="8"/>
      <c r="AB32" s="8"/>
      <c r="AC32" s="8"/>
      <c r="AD32" s="8"/>
      <c r="AE32" s="8"/>
      <c r="AF32" s="8"/>
      <c r="AG32" s="9"/>
      <c r="AH32" s="8"/>
      <c r="AI32" s="8" t="s">
        <v>24</v>
      </c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7"/>
      <c r="AW32" s="8"/>
      <c r="AX32" s="8" t="s">
        <v>171</v>
      </c>
      <c r="AY32" s="8" t="s">
        <v>172</v>
      </c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9"/>
    </row>
    <row r="33" spans="1:65" x14ac:dyDescent="0.25">
      <c r="A33" s="1">
        <v>28</v>
      </c>
      <c r="B33" s="1" t="s">
        <v>161</v>
      </c>
      <c r="C33" s="1" t="s">
        <v>162</v>
      </c>
      <c r="D33" s="1" t="s">
        <v>163</v>
      </c>
      <c r="E33" s="1" t="s">
        <v>164</v>
      </c>
      <c r="F33" s="7">
        <v>74</v>
      </c>
      <c r="G33" s="8">
        <v>50</v>
      </c>
      <c r="H33" s="8">
        <v>47</v>
      </c>
      <c r="I33" s="8" t="s">
        <v>1225</v>
      </c>
      <c r="J33" s="8" t="s">
        <v>1220</v>
      </c>
      <c r="K33" s="8" t="s">
        <v>1226</v>
      </c>
      <c r="L33" s="8">
        <v>7</v>
      </c>
      <c r="M33" s="8">
        <v>9</v>
      </c>
      <c r="N33" s="9">
        <v>7</v>
      </c>
      <c r="O33" s="7"/>
      <c r="P33" s="8"/>
      <c r="Q33" s="8"/>
      <c r="R33" s="8" t="s">
        <v>165</v>
      </c>
      <c r="S33" s="8"/>
      <c r="T33" s="8"/>
      <c r="U33" s="8"/>
      <c r="V33" s="8"/>
      <c r="W33" s="8"/>
      <c r="X33" s="8"/>
      <c r="Y33" s="8" t="s">
        <v>165</v>
      </c>
      <c r="Z33" s="8"/>
      <c r="AA33" s="8"/>
      <c r="AB33" s="8"/>
      <c r="AC33" s="8"/>
      <c r="AD33" s="8"/>
      <c r="AE33" s="8"/>
      <c r="AF33" s="8"/>
      <c r="AG33" s="9"/>
      <c r="AH33" s="8"/>
      <c r="AI33" s="8" t="s">
        <v>24</v>
      </c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7"/>
      <c r="AW33" s="8"/>
      <c r="AX33" s="8" t="s">
        <v>166</v>
      </c>
      <c r="AY33" s="8" t="s">
        <v>167</v>
      </c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9"/>
    </row>
    <row r="34" spans="1:65" x14ac:dyDescent="0.25">
      <c r="A34" s="1">
        <v>31</v>
      </c>
      <c r="B34" s="1" t="s">
        <v>176</v>
      </c>
      <c r="C34" s="1" t="s">
        <v>177</v>
      </c>
      <c r="D34" s="1" t="s">
        <v>84</v>
      </c>
      <c r="E34" s="1" t="s">
        <v>178</v>
      </c>
      <c r="F34" s="7">
        <v>43</v>
      </c>
      <c r="G34" s="8">
        <v>38</v>
      </c>
      <c r="H34" s="8">
        <v>47</v>
      </c>
      <c r="I34" s="8" t="s">
        <v>1125</v>
      </c>
      <c r="J34" s="8" t="s">
        <v>1229</v>
      </c>
      <c r="K34" s="8" t="s">
        <v>994</v>
      </c>
      <c r="L34" s="8">
        <v>14</v>
      </c>
      <c r="M34" s="8">
        <v>12</v>
      </c>
      <c r="N34" s="9">
        <v>14</v>
      </c>
      <c r="O34" s="7"/>
      <c r="P34" s="8"/>
      <c r="Q34" s="8"/>
      <c r="R34" s="8" t="s">
        <v>154</v>
      </c>
      <c r="S34" s="8"/>
      <c r="T34" s="8"/>
      <c r="U34" s="8"/>
      <c r="V34" s="8"/>
      <c r="W34" s="8"/>
      <c r="X34" s="8"/>
      <c r="Y34" s="8" t="s">
        <v>154</v>
      </c>
      <c r="Z34" s="8"/>
      <c r="AA34" s="8"/>
      <c r="AB34" s="8"/>
      <c r="AC34" s="8"/>
      <c r="AD34" s="8"/>
      <c r="AE34" s="8"/>
      <c r="AF34" s="8"/>
      <c r="AG34" s="9"/>
      <c r="AH34" s="8"/>
      <c r="AI34" s="8" t="s">
        <v>24</v>
      </c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7"/>
      <c r="AW34" s="8"/>
      <c r="AX34" s="8" t="s">
        <v>155</v>
      </c>
      <c r="AY34" s="8" t="s">
        <v>156</v>
      </c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 t="s">
        <v>157</v>
      </c>
      <c r="BM34" s="9"/>
    </row>
    <row r="35" spans="1:65" x14ac:dyDescent="0.25">
      <c r="A35" s="1">
        <v>32</v>
      </c>
      <c r="B35" s="1" t="s">
        <v>1462</v>
      </c>
      <c r="C35" s="1" t="s">
        <v>1463</v>
      </c>
      <c r="D35" s="1" t="s">
        <v>128</v>
      </c>
      <c r="E35" s="1" t="s">
        <v>58</v>
      </c>
      <c r="F35" s="7">
        <v>52</v>
      </c>
      <c r="G35" s="8">
        <v>53</v>
      </c>
      <c r="H35" s="8">
        <v>45</v>
      </c>
      <c r="I35" s="8" t="s">
        <v>1999</v>
      </c>
      <c r="J35" s="8" t="s">
        <v>2000</v>
      </c>
      <c r="K35" s="8" t="s">
        <v>1230</v>
      </c>
      <c r="L35" s="8">
        <v>11</v>
      </c>
      <c r="M35" s="8">
        <v>13</v>
      </c>
      <c r="N35" s="9">
        <v>10</v>
      </c>
      <c r="O35" s="7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 t="s">
        <v>129</v>
      </c>
      <c r="AF35" s="8"/>
      <c r="AG35" s="9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7"/>
      <c r="AW35" s="8"/>
      <c r="AX35" s="8" t="s">
        <v>130</v>
      </c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9"/>
    </row>
    <row r="36" spans="1:65" x14ac:dyDescent="0.25">
      <c r="A36" s="1">
        <v>24</v>
      </c>
      <c r="B36" s="1" t="s">
        <v>138</v>
      </c>
      <c r="C36" s="1" t="s">
        <v>139</v>
      </c>
      <c r="D36" s="1" t="s">
        <v>140</v>
      </c>
      <c r="E36" s="1" t="s">
        <v>58</v>
      </c>
      <c r="F36" s="7">
        <v>43</v>
      </c>
      <c r="G36" s="8">
        <v>51</v>
      </c>
      <c r="H36" s="8">
        <v>42</v>
      </c>
      <c r="I36" s="8" t="s">
        <v>1219</v>
      </c>
      <c r="J36" s="8" t="s">
        <v>1064</v>
      </c>
      <c r="K36" s="8" t="s">
        <v>958</v>
      </c>
      <c r="L36" s="8">
        <v>10</v>
      </c>
      <c r="M36" s="8">
        <v>13</v>
      </c>
      <c r="N36" s="9">
        <v>12</v>
      </c>
      <c r="O36" s="7"/>
      <c r="P36" s="8"/>
      <c r="Q36" s="8"/>
      <c r="R36" s="8" t="s">
        <v>141</v>
      </c>
      <c r="S36" s="8"/>
      <c r="T36" s="8"/>
      <c r="U36" s="8"/>
      <c r="V36" s="8"/>
      <c r="W36" s="8"/>
      <c r="X36" s="8"/>
      <c r="Y36" s="8" t="s">
        <v>142</v>
      </c>
      <c r="Z36" s="8"/>
      <c r="AA36" s="8"/>
      <c r="AB36" s="8"/>
      <c r="AC36" s="8"/>
      <c r="AD36" s="8"/>
      <c r="AE36" s="8"/>
      <c r="AF36" s="8"/>
      <c r="AG36" s="9"/>
      <c r="AH36" s="8"/>
      <c r="AI36" s="8" t="s">
        <v>143</v>
      </c>
      <c r="AJ36" s="8"/>
      <c r="AK36" s="8"/>
      <c r="AL36" s="8"/>
      <c r="AM36" s="8"/>
      <c r="AN36" s="8" t="s">
        <v>143</v>
      </c>
      <c r="AO36" s="8"/>
      <c r="AP36" s="8"/>
      <c r="AQ36" s="8"/>
      <c r="AR36" s="8"/>
      <c r="AS36" s="8"/>
      <c r="AT36" s="8"/>
      <c r="AU36" s="8"/>
      <c r="AV36" s="7"/>
      <c r="AW36" s="8"/>
      <c r="AX36" s="8" t="s">
        <v>144</v>
      </c>
      <c r="AY36" s="8" t="s">
        <v>145</v>
      </c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9"/>
    </row>
    <row r="37" spans="1:65" x14ac:dyDescent="0.25">
      <c r="A37" s="1">
        <v>120</v>
      </c>
      <c r="B37" s="1" t="s">
        <v>524</v>
      </c>
      <c r="C37" s="1" t="s">
        <v>525</v>
      </c>
      <c r="D37" s="1" t="s">
        <v>182</v>
      </c>
      <c r="E37" s="1" t="s">
        <v>153</v>
      </c>
      <c r="F37" s="7">
        <v>34</v>
      </c>
      <c r="G37" s="8">
        <v>35</v>
      </c>
      <c r="H37" s="8">
        <v>41</v>
      </c>
      <c r="I37" s="8" t="s">
        <v>1218</v>
      </c>
      <c r="J37" s="8" t="s">
        <v>1280</v>
      </c>
      <c r="K37" s="8" t="s">
        <v>1207</v>
      </c>
      <c r="L37" s="8">
        <v>3</v>
      </c>
      <c r="M37" s="8">
        <v>3</v>
      </c>
      <c r="N37" s="9">
        <v>3</v>
      </c>
      <c r="O37" s="7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9"/>
      <c r="AH37" s="8"/>
      <c r="AI37" s="8" t="s">
        <v>24</v>
      </c>
      <c r="AJ37" s="8" t="s">
        <v>25</v>
      </c>
      <c r="AK37" s="8"/>
      <c r="AL37" s="8"/>
      <c r="AM37" s="8"/>
      <c r="AN37" s="8" t="s">
        <v>25</v>
      </c>
      <c r="AO37" s="8"/>
      <c r="AP37" s="8"/>
      <c r="AQ37" s="8"/>
      <c r="AR37" s="8"/>
      <c r="AS37" s="8"/>
      <c r="AT37" s="8"/>
      <c r="AU37" s="8"/>
      <c r="AV37" s="7"/>
      <c r="AW37" s="8"/>
      <c r="AX37" s="8" t="s">
        <v>130</v>
      </c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9"/>
    </row>
    <row r="38" spans="1:65" x14ac:dyDescent="0.25">
      <c r="A38" s="1">
        <v>74</v>
      </c>
      <c r="B38" s="1" t="s">
        <v>370</v>
      </c>
      <c r="C38" s="1" t="s">
        <v>371</v>
      </c>
      <c r="D38" s="1" t="s">
        <v>231</v>
      </c>
      <c r="E38" s="1" t="s">
        <v>227</v>
      </c>
      <c r="F38" s="7">
        <v>53</v>
      </c>
      <c r="G38" s="8">
        <v>43</v>
      </c>
      <c r="H38" s="8">
        <v>38</v>
      </c>
      <c r="I38" s="8" t="s">
        <v>990</v>
      </c>
      <c r="J38" s="8" t="s">
        <v>1251</v>
      </c>
      <c r="K38" s="8" t="s">
        <v>1252</v>
      </c>
      <c r="L38" s="8">
        <v>3</v>
      </c>
      <c r="M38" s="8">
        <v>5</v>
      </c>
      <c r="N38" s="9">
        <v>4</v>
      </c>
      <c r="O38" s="7"/>
      <c r="P38" s="8"/>
      <c r="Q38" s="8"/>
      <c r="R38" s="8" t="s">
        <v>165</v>
      </c>
      <c r="S38" s="8"/>
      <c r="T38" s="8"/>
      <c r="U38" s="8"/>
      <c r="V38" s="8"/>
      <c r="W38" s="8"/>
      <c r="X38" s="8"/>
      <c r="Y38" s="8" t="s">
        <v>165</v>
      </c>
      <c r="Z38" s="8"/>
      <c r="AA38" s="8"/>
      <c r="AB38" s="8"/>
      <c r="AC38" s="8"/>
      <c r="AD38" s="8"/>
      <c r="AE38" s="8"/>
      <c r="AF38" s="8"/>
      <c r="AG38" s="9"/>
      <c r="AH38" s="8"/>
      <c r="AI38" s="8" t="s">
        <v>24</v>
      </c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7"/>
      <c r="AW38" s="8"/>
      <c r="AX38" s="8" t="s">
        <v>166</v>
      </c>
      <c r="AY38" s="8" t="s">
        <v>167</v>
      </c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9"/>
    </row>
    <row r="39" spans="1:65" x14ac:dyDescent="0.25">
      <c r="A39" s="1">
        <v>52</v>
      </c>
      <c r="B39" s="1" t="s">
        <v>280</v>
      </c>
      <c r="C39" s="1" t="s">
        <v>281</v>
      </c>
      <c r="D39" s="1" t="s">
        <v>220</v>
      </c>
      <c r="E39" s="1" t="s">
        <v>58</v>
      </c>
      <c r="F39" s="7">
        <v>0</v>
      </c>
      <c r="G39" s="8">
        <v>43</v>
      </c>
      <c r="H39" s="8">
        <v>38</v>
      </c>
      <c r="I39" s="8" t="s">
        <v>989</v>
      </c>
      <c r="J39" s="8" t="s">
        <v>987</v>
      </c>
      <c r="K39" s="8" t="s">
        <v>988</v>
      </c>
      <c r="L39" s="8">
        <v>0</v>
      </c>
      <c r="M39" s="8">
        <v>2</v>
      </c>
      <c r="N39" s="9">
        <v>2</v>
      </c>
      <c r="O39" s="7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9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7"/>
      <c r="AW39" s="8"/>
      <c r="AX39" s="8"/>
      <c r="AY39" s="8"/>
      <c r="AZ39" s="8"/>
      <c r="BA39" s="8"/>
      <c r="BB39" s="8"/>
      <c r="BC39" s="8"/>
      <c r="BD39" s="8" t="s">
        <v>91</v>
      </c>
      <c r="BE39" s="8"/>
      <c r="BF39" s="8"/>
      <c r="BG39" s="8"/>
      <c r="BH39" s="8"/>
      <c r="BI39" s="8"/>
      <c r="BJ39" s="8"/>
      <c r="BK39" s="8"/>
      <c r="BL39" s="8"/>
      <c r="BM39" s="9"/>
    </row>
    <row r="40" spans="1:65" x14ac:dyDescent="0.25">
      <c r="A40" s="1">
        <v>38</v>
      </c>
      <c r="B40" s="1" t="s">
        <v>202</v>
      </c>
      <c r="C40" s="1" t="s">
        <v>203</v>
      </c>
      <c r="D40" s="1" t="s">
        <v>204</v>
      </c>
      <c r="E40" s="1" t="s">
        <v>205</v>
      </c>
      <c r="F40" s="7">
        <v>25</v>
      </c>
      <c r="G40" s="8">
        <v>32</v>
      </c>
      <c r="H40" s="8">
        <v>36</v>
      </c>
      <c r="I40" s="8" t="s">
        <v>963</v>
      </c>
      <c r="J40" s="8" t="s">
        <v>963</v>
      </c>
      <c r="K40" s="8" t="s">
        <v>1169</v>
      </c>
      <c r="L40" s="8">
        <v>8</v>
      </c>
      <c r="M40" s="8">
        <v>8</v>
      </c>
      <c r="N40" s="9">
        <v>9</v>
      </c>
      <c r="O40" s="7"/>
      <c r="P40" s="8"/>
      <c r="Q40" s="8"/>
      <c r="R40" s="8" t="s">
        <v>206</v>
      </c>
      <c r="S40" s="8"/>
      <c r="T40" s="8"/>
      <c r="U40" s="8"/>
      <c r="V40" s="8"/>
      <c r="W40" s="8"/>
      <c r="X40" s="8"/>
      <c r="Y40" s="8" t="s">
        <v>206</v>
      </c>
      <c r="Z40" s="8"/>
      <c r="AA40" s="8"/>
      <c r="AB40" s="8"/>
      <c r="AC40" s="8"/>
      <c r="AD40" s="8"/>
      <c r="AE40" s="8"/>
      <c r="AF40" s="8"/>
      <c r="AG40" s="9"/>
      <c r="AH40" s="8"/>
      <c r="AI40" s="8" t="s">
        <v>24</v>
      </c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7"/>
      <c r="AW40" s="8"/>
      <c r="AX40" s="8" t="s">
        <v>197</v>
      </c>
      <c r="AY40" s="8" t="s">
        <v>207</v>
      </c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9"/>
    </row>
    <row r="41" spans="1:65" x14ac:dyDescent="0.25">
      <c r="A41" s="1">
        <v>102</v>
      </c>
      <c r="B41" s="1" t="s">
        <v>1445</v>
      </c>
      <c r="C41" s="1" t="s">
        <v>1446</v>
      </c>
      <c r="D41" s="1" t="s">
        <v>231</v>
      </c>
      <c r="E41" s="1" t="s">
        <v>58</v>
      </c>
      <c r="F41" s="7">
        <v>30</v>
      </c>
      <c r="G41" s="8">
        <v>40</v>
      </c>
      <c r="H41" s="8">
        <v>35</v>
      </c>
      <c r="I41" s="8" t="s">
        <v>1111</v>
      </c>
      <c r="J41" s="8" t="s">
        <v>1075</v>
      </c>
      <c r="K41" s="8" t="s">
        <v>1221</v>
      </c>
      <c r="L41" s="8">
        <v>2</v>
      </c>
      <c r="M41" s="8">
        <v>2</v>
      </c>
      <c r="N41" s="9">
        <v>2</v>
      </c>
      <c r="O41" s="7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9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7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9"/>
    </row>
    <row r="42" spans="1:65" x14ac:dyDescent="0.25">
      <c r="A42" s="1">
        <v>34</v>
      </c>
      <c r="B42" s="1" t="s">
        <v>184</v>
      </c>
      <c r="C42" s="1" t="s">
        <v>185</v>
      </c>
      <c r="D42" s="1" t="s">
        <v>186</v>
      </c>
      <c r="E42" s="1" t="s">
        <v>58</v>
      </c>
      <c r="F42" s="7">
        <v>31</v>
      </c>
      <c r="G42" s="8">
        <v>29</v>
      </c>
      <c r="H42" s="8">
        <v>35</v>
      </c>
      <c r="I42" s="8" t="s">
        <v>1180</v>
      </c>
      <c r="J42" s="8" t="s">
        <v>1232</v>
      </c>
      <c r="K42" s="8" t="s">
        <v>957</v>
      </c>
      <c r="L42" s="8">
        <v>12</v>
      </c>
      <c r="M42" s="8">
        <v>11</v>
      </c>
      <c r="N42" s="9">
        <v>15</v>
      </c>
      <c r="O42" s="7"/>
      <c r="P42" s="8"/>
      <c r="Q42" s="8"/>
      <c r="R42" s="8" t="s">
        <v>187</v>
      </c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9"/>
      <c r="AH42" s="8"/>
      <c r="AI42" s="8"/>
      <c r="AJ42" s="8"/>
      <c r="AK42" s="8"/>
      <c r="AL42" s="8"/>
      <c r="AM42" s="8"/>
      <c r="AN42" s="8"/>
      <c r="AO42" s="8" t="s">
        <v>35</v>
      </c>
      <c r="AP42" s="8"/>
      <c r="AQ42" s="8"/>
      <c r="AR42" s="8"/>
      <c r="AS42" s="8"/>
      <c r="AT42" s="8" t="s">
        <v>35</v>
      </c>
      <c r="AU42" s="8"/>
      <c r="AV42" s="7"/>
      <c r="AW42" s="8"/>
      <c r="AX42" s="8" t="s">
        <v>130</v>
      </c>
      <c r="AY42" s="8" t="s">
        <v>188</v>
      </c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9"/>
    </row>
    <row r="43" spans="1:65" x14ac:dyDescent="0.25">
      <c r="A43" s="1">
        <v>41</v>
      </c>
      <c r="B43" s="1" t="s">
        <v>224</v>
      </c>
      <c r="C43" s="1" t="s">
        <v>225</v>
      </c>
      <c r="D43" s="1" t="s">
        <v>226</v>
      </c>
      <c r="E43" s="1" t="s">
        <v>227</v>
      </c>
      <c r="F43" s="7">
        <v>35</v>
      </c>
      <c r="G43" s="8">
        <v>33</v>
      </c>
      <c r="H43" s="8">
        <v>33</v>
      </c>
      <c r="I43" s="8" t="s">
        <v>968</v>
      </c>
      <c r="J43" s="8" t="s">
        <v>1237</v>
      </c>
      <c r="K43" s="8" t="s">
        <v>1237</v>
      </c>
      <c r="L43" s="8">
        <v>9</v>
      </c>
      <c r="M43" s="8">
        <v>8</v>
      </c>
      <c r="N43" s="9">
        <v>7</v>
      </c>
      <c r="O43" s="7"/>
      <c r="P43" s="8"/>
      <c r="Q43" s="8"/>
      <c r="R43" s="8" t="s">
        <v>211</v>
      </c>
      <c r="S43" s="8"/>
      <c r="T43" s="8" t="s">
        <v>212</v>
      </c>
      <c r="U43" s="8"/>
      <c r="V43" s="8"/>
      <c r="W43" s="8" t="s">
        <v>212</v>
      </c>
      <c r="X43" s="8"/>
      <c r="Y43" s="8" t="s">
        <v>211</v>
      </c>
      <c r="Z43" s="8"/>
      <c r="AA43" s="8"/>
      <c r="AB43" s="8"/>
      <c r="AC43" s="8"/>
      <c r="AD43" s="8"/>
      <c r="AE43" s="8"/>
      <c r="AF43" s="8"/>
      <c r="AG43" s="9"/>
      <c r="AH43" s="8"/>
      <c r="AI43" s="8" t="s">
        <v>228</v>
      </c>
      <c r="AJ43" s="8"/>
      <c r="AK43" s="8"/>
      <c r="AL43" s="8"/>
      <c r="AM43" s="8"/>
      <c r="AN43" s="8" t="s">
        <v>228</v>
      </c>
      <c r="AO43" s="8" t="s">
        <v>228</v>
      </c>
      <c r="AP43" s="8" t="s">
        <v>228</v>
      </c>
      <c r="AQ43" s="8"/>
      <c r="AR43" s="8" t="s">
        <v>228</v>
      </c>
      <c r="AS43" s="8" t="s">
        <v>228</v>
      </c>
      <c r="AT43" s="8"/>
      <c r="AU43" s="8"/>
      <c r="AV43" s="7"/>
      <c r="AW43" s="8"/>
      <c r="AX43" s="8" t="s">
        <v>130</v>
      </c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9" t="s">
        <v>217</v>
      </c>
    </row>
    <row r="44" spans="1:65" x14ac:dyDescent="0.25">
      <c r="A44" s="1">
        <v>33</v>
      </c>
      <c r="B44" s="1" t="s">
        <v>180</v>
      </c>
      <c r="C44" s="1" t="s">
        <v>181</v>
      </c>
      <c r="D44" s="1" t="s">
        <v>182</v>
      </c>
      <c r="E44" s="1" t="s">
        <v>183</v>
      </c>
      <c r="F44" s="7">
        <v>31</v>
      </c>
      <c r="G44" s="8">
        <v>28</v>
      </c>
      <c r="H44" s="8">
        <v>33</v>
      </c>
      <c r="I44" s="8" t="s">
        <v>1231</v>
      </c>
      <c r="J44" s="8" t="s">
        <v>960</v>
      </c>
      <c r="K44" s="8" t="s">
        <v>1053</v>
      </c>
      <c r="L44" s="8">
        <v>8</v>
      </c>
      <c r="M44" s="8">
        <v>9</v>
      </c>
      <c r="N44" s="9">
        <v>10</v>
      </c>
      <c r="O44" s="7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9"/>
      <c r="AH44" s="8"/>
      <c r="AI44" s="8" t="s">
        <v>24</v>
      </c>
      <c r="AJ44" s="8" t="s">
        <v>25</v>
      </c>
      <c r="AK44" s="8"/>
      <c r="AL44" s="8"/>
      <c r="AM44" s="8"/>
      <c r="AN44" s="8" t="s">
        <v>25</v>
      </c>
      <c r="AO44" s="8"/>
      <c r="AP44" s="8"/>
      <c r="AQ44" s="8"/>
      <c r="AR44" s="8"/>
      <c r="AS44" s="8"/>
      <c r="AT44" s="8"/>
      <c r="AU44" s="8"/>
      <c r="AV44" s="7"/>
      <c r="AW44" s="8"/>
      <c r="AX44" s="8" t="s">
        <v>130</v>
      </c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9"/>
    </row>
    <row r="45" spans="1:65" x14ac:dyDescent="0.25">
      <c r="A45" s="1">
        <v>203</v>
      </c>
      <c r="B45" s="1" t="s">
        <v>1465</v>
      </c>
      <c r="C45" s="1" t="s">
        <v>1464</v>
      </c>
      <c r="D45" s="1" t="s">
        <v>186</v>
      </c>
      <c r="E45" s="1" t="s">
        <v>58</v>
      </c>
      <c r="F45" s="7">
        <v>31</v>
      </c>
      <c r="G45" s="8">
        <v>32</v>
      </c>
      <c r="H45" s="8">
        <v>32</v>
      </c>
      <c r="I45" s="8" t="s">
        <v>1238</v>
      </c>
      <c r="J45" s="8" t="s">
        <v>1122</v>
      </c>
      <c r="K45" s="8" t="s">
        <v>945</v>
      </c>
      <c r="L45" s="8">
        <v>3</v>
      </c>
      <c r="M45" s="8">
        <v>3</v>
      </c>
      <c r="N45" s="9">
        <v>3</v>
      </c>
      <c r="O45" s="7"/>
      <c r="P45" s="8"/>
      <c r="Q45" s="8"/>
      <c r="R45" s="8" t="s">
        <v>149</v>
      </c>
      <c r="S45" s="8"/>
      <c r="T45" s="8"/>
      <c r="U45" s="8"/>
      <c r="V45" s="8"/>
      <c r="W45" s="8"/>
      <c r="X45" s="8"/>
      <c r="Y45" s="8" t="s">
        <v>149</v>
      </c>
      <c r="Z45" s="8"/>
      <c r="AA45" s="8"/>
      <c r="AB45" s="8"/>
      <c r="AC45" s="8"/>
      <c r="AD45" s="8"/>
      <c r="AE45" s="8"/>
      <c r="AF45" s="8"/>
      <c r="AG45" s="9"/>
      <c r="AH45" s="8"/>
      <c r="AI45" s="8"/>
      <c r="AJ45" s="8"/>
      <c r="AK45" s="8"/>
      <c r="AL45" s="8"/>
      <c r="AM45" s="8"/>
      <c r="AN45" s="8" t="s">
        <v>32</v>
      </c>
      <c r="AO45" s="8"/>
      <c r="AP45" s="8"/>
      <c r="AQ45" s="8" t="s">
        <v>32</v>
      </c>
      <c r="AR45" s="8"/>
      <c r="AS45" s="8"/>
      <c r="AT45" s="8"/>
      <c r="AU45" s="8"/>
      <c r="AV45" s="7"/>
      <c r="AW45" s="8"/>
      <c r="AX45" s="8" t="s">
        <v>150</v>
      </c>
      <c r="AY45" s="8" t="s">
        <v>151</v>
      </c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9"/>
    </row>
    <row r="46" spans="1:65" x14ac:dyDescent="0.25">
      <c r="A46" s="1">
        <v>35</v>
      </c>
      <c r="B46" s="1" t="s">
        <v>189</v>
      </c>
      <c r="C46" s="1" t="s">
        <v>190</v>
      </c>
      <c r="D46" s="1" t="s">
        <v>191</v>
      </c>
      <c r="E46" s="1" t="s">
        <v>192</v>
      </c>
      <c r="F46" s="7">
        <v>33</v>
      </c>
      <c r="G46" s="8">
        <v>27</v>
      </c>
      <c r="H46" s="8">
        <v>32</v>
      </c>
      <c r="I46" s="8" t="s">
        <v>1233</v>
      </c>
      <c r="J46" s="8" t="s">
        <v>1176</v>
      </c>
      <c r="K46" s="8" t="s">
        <v>1153</v>
      </c>
      <c r="L46" s="8">
        <v>10</v>
      </c>
      <c r="M46" s="8">
        <v>10</v>
      </c>
      <c r="N46" s="9">
        <v>10</v>
      </c>
      <c r="O46" s="7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9"/>
      <c r="AH46" s="8"/>
      <c r="AI46" s="8" t="s">
        <v>24</v>
      </c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7"/>
      <c r="AW46" s="8"/>
      <c r="AX46" s="8"/>
      <c r="AY46" s="8" t="s">
        <v>193</v>
      </c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9"/>
    </row>
    <row r="47" spans="1:65" x14ac:dyDescent="0.25">
      <c r="A47" s="1">
        <v>40</v>
      </c>
      <c r="B47" s="1" t="s">
        <v>218</v>
      </c>
      <c r="C47" s="1" t="s">
        <v>219</v>
      </c>
      <c r="D47" s="1" t="s">
        <v>220</v>
      </c>
      <c r="E47" s="1" t="s">
        <v>58</v>
      </c>
      <c r="F47" s="7">
        <v>39</v>
      </c>
      <c r="G47" s="8">
        <v>29</v>
      </c>
      <c r="H47" s="8">
        <v>31</v>
      </c>
      <c r="I47" s="8" t="s">
        <v>1235</v>
      </c>
      <c r="J47" s="8" t="s">
        <v>965</v>
      </c>
      <c r="K47" s="8" t="s">
        <v>1236</v>
      </c>
      <c r="L47" s="8">
        <v>7</v>
      </c>
      <c r="M47" s="8">
        <v>6</v>
      </c>
      <c r="N47" s="9">
        <v>6</v>
      </c>
      <c r="O47" s="7"/>
      <c r="P47" s="8"/>
      <c r="Q47" s="8"/>
      <c r="R47" s="8" t="s">
        <v>141</v>
      </c>
      <c r="S47" s="8"/>
      <c r="T47" s="8"/>
      <c r="U47" s="8"/>
      <c r="V47" s="8"/>
      <c r="W47" s="8"/>
      <c r="X47" s="8"/>
      <c r="Y47" s="8" t="s">
        <v>142</v>
      </c>
      <c r="Z47" s="8"/>
      <c r="AA47" s="8"/>
      <c r="AB47" s="8"/>
      <c r="AC47" s="8"/>
      <c r="AD47" s="8"/>
      <c r="AE47" s="8" t="s">
        <v>221</v>
      </c>
      <c r="AF47" s="8"/>
      <c r="AG47" s="9"/>
      <c r="AH47" s="8"/>
      <c r="AI47" s="8" t="s">
        <v>222</v>
      </c>
      <c r="AJ47" s="8"/>
      <c r="AK47" s="8"/>
      <c r="AL47" s="8"/>
      <c r="AM47" s="8" t="s">
        <v>223</v>
      </c>
      <c r="AN47" s="8" t="s">
        <v>222</v>
      </c>
      <c r="AO47" s="8"/>
      <c r="AP47" s="8"/>
      <c r="AQ47" s="8"/>
      <c r="AR47" s="8"/>
      <c r="AS47" s="8" t="s">
        <v>222</v>
      </c>
      <c r="AT47" s="8"/>
      <c r="AU47" s="8"/>
      <c r="AV47" s="7"/>
      <c r="AW47" s="8"/>
      <c r="AX47" s="8"/>
      <c r="AY47" s="8" t="s">
        <v>145</v>
      </c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9"/>
    </row>
    <row r="48" spans="1:65" x14ac:dyDescent="0.25">
      <c r="A48" s="1">
        <v>42</v>
      </c>
      <c r="B48" s="1" t="s">
        <v>229</v>
      </c>
      <c r="C48" s="1" t="s">
        <v>230</v>
      </c>
      <c r="D48" s="1" t="s">
        <v>231</v>
      </c>
      <c r="E48" s="1" t="s">
        <v>58</v>
      </c>
      <c r="F48" s="7">
        <v>22</v>
      </c>
      <c r="G48" s="8">
        <v>32</v>
      </c>
      <c r="H48" s="8">
        <v>30</v>
      </c>
      <c r="I48" s="8" t="s">
        <v>1995</v>
      </c>
      <c r="J48" s="8" t="s">
        <v>930</v>
      </c>
      <c r="K48" s="8" t="s">
        <v>983</v>
      </c>
      <c r="L48" s="8">
        <v>6</v>
      </c>
      <c r="M48" s="8">
        <v>8</v>
      </c>
      <c r="N48" s="9">
        <v>9</v>
      </c>
      <c r="O48" s="7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9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7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9"/>
    </row>
    <row r="49" spans="1:65" x14ac:dyDescent="0.25">
      <c r="A49" s="1">
        <v>44</v>
      </c>
      <c r="B49" s="1" t="s">
        <v>236</v>
      </c>
      <c r="C49" s="1" t="s">
        <v>237</v>
      </c>
      <c r="D49" s="1" t="s">
        <v>182</v>
      </c>
      <c r="E49" s="1" t="s">
        <v>238</v>
      </c>
      <c r="F49" s="7">
        <v>25</v>
      </c>
      <c r="G49" s="8">
        <v>26</v>
      </c>
      <c r="H49" s="8">
        <v>29</v>
      </c>
      <c r="I49" s="8" t="s">
        <v>972</v>
      </c>
      <c r="J49" s="8" t="s">
        <v>972</v>
      </c>
      <c r="K49" s="8" t="s">
        <v>972</v>
      </c>
      <c r="L49" s="8">
        <v>3</v>
      </c>
      <c r="M49" s="8">
        <v>3</v>
      </c>
      <c r="N49" s="9">
        <v>3</v>
      </c>
      <c r="O49" s="7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9"/>
      <c r="AH49" s="8"/>
      <c r="AI49" s="8" t="s">
        <v>31</v>
      </c>
      <c r="AJ49" s="8"/>
      <c r="AK49" s="8"/>
      <c r="AL49" s="8"/>
      <c r="AM49" s="8"/>
      <c r="AN49" s="8" t="s">
        <v>31</v>
      </c>
      <c r="AO49" s="8"/>
      <c r="AP49" s="8" t="s">
        <v>31</v>
      </c>
      <c r="AQ49" s="8"/>
      <c r="AR49" s="8"/>
      <c r="AS49" s="8"/>
      <c r="AT49" s="8"/>
      <c r="AU49" s="8"/>
      <c r="AV49" s="7"/>
      <c r="AW49" s="8"/>
      <c r="AX49" s="8" t="s">
        <v>239</v>
      </c>
      <c r="AY49" s="8" t="s">
        <v>240</v>
      </c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9"/>
    </row>
    <row r="50" spans="1:65" x14ac:dyDescent="0.25">
      <c r="A50" s="1">
        <v>58</v>
      </c>
      <c r="B50" s="1" t="s">
        <v>302</v>
      </c>
      <c r="C50" s="1" t="s">
        <v>303</v>
      </c>
      <c r="D50" s="1" t="s">
        <v>304</v>
      </c>
      <c r="E50" s="1" t="s">
        <v>58</v>
      </c>
      <c r="F50" s="7">
        <v>23</v>
      </c>
      <c r="G50" s="8">
        <v>26</v>
      </c>
      <c r="H50" s="8">
        <v>29</v>
      </c>
      <c r="I50" s="8" t="s">
        <v>1242</v>
      </c>
      <c r="J50" s="8" t="s">
        <v>1243</v>
      </c>
      <c r="K50" s="8" t="s">
        <v>1244</v>
      </c>
      <c r="L50" s="8">
        <v>7</v>
      </c>
      <c r="M50" s="8">
        <v>8</v>
      </c>
      <c r="N50" s="9">
        <v>7</v>
      </c>
      <c r="O50" s="7"/>
      <c r="P50" s="8"/>
      <c r="Q50" s="8"/>
      <c r="R50" s="8" t="s">
        <v>305</v>
      </c>
      <c r="S50" s="8"/>
      <c r="T50" s="8"/>
      <c r="U50" s="8"/>
      <c r="V50" s="8"/>
      <c r="W50" s="8"/>
      <c r="X50" s="8"/>
      <c r="Y50" s="8" t="s">
        <v>305</v>
      </c>
      <c r="Z50" s="8"/>
      <c r="AA50" s="8"/>
      <c r="AB50" s="8"/>
      <c r="AC50" s="8"/>
      <c r="AD50" s="8"/>
      <c r="AE50" s="8"/>
      <c r="AF50" s="8"/>
      <c r="AG50" s="9"/>
      <c r="AH50" s="8"/>
      <c r="AI50" s="8" t="s">
        <v>143</v>
      </c>
      <c r="AJ50" s="8"/>
      <c r="AK50" s="8"/>
      <c r="AL50" s="8"/>
      <c r="AM50" s="8"/>
      <c r="AN50" s="8" t="s">
        <v>143</v>
      </c>
      <c r="AO50" s="8"/>
      <c r="AP50" s="8"/>
      <c r="AQ50" s="8"/>
      <c r="AR50" s="8"/>
      <c r="AS50" s="8"/>
      <c r="AT50" s="8"/>
      <c r="AU50" s="8"/>
      <c r="AV50" s="7"/>
      <c r="AW50" s="8"/>
      <c r="AX50" s="8" t="s">
        <v>252</v>
      </c>
      <c r="AY50" s="8" t="s">
        <v>306</v>
      </c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9"/>
    </row>
    <row r="51" spans="1:65" x14ac:dyDescent="0.25">
      <c r="A51" s="1">
        <v>67</v>
      </c>
      <c r="B51" s="1" t="s">
        <v>346</v>
      </c>
      <c r="C51" s="1" t="s">
        <v>347</v>
      </c>
      <c r="D51" s="1" t="s">
        <v>125</v>
      </c>
      <c r="E51" s="1" t="s">
        <v>58</v>
      </c>
      <c r="F51" s="7">
        <v>11</v>
      </c>
      <c r="G51" s="8">
        <v>16</v>
      </c>
      <c r="H51" s="8">
        <v>28</v>
      </c>
      <c r="I51" s="8" t="s">
        <v>1020</v>
      </c>
      <c r="J51" s="8" t="s">
        <v>1020</v>
      </c>
      <c r="K51" s="8" t="s">
        <v>1020</v>
      </c>
      <c r="L51" s="8">
        <v>2</v>
      </c>
      <c r="M51" s="8">
        <v>2</v>
      </c>
      <c r="N51" s="9">
        <v>2</v>
      </c>
      <c r="O51" s="7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9"/>
      <c r="AH51" s="8"/>
      <c r="AI51" s="8"/>
      <c r="AJ51" s="8"/>
      <c r="AK51" s="8"/>
      <c r="AL51" s="8"/>
      <c r="AM51" s="8" t="s">
        <v>28</v>
      </c>
      <c r="AN51" s="8"/>
      <c r="AO51" s="8"/>
      <c r="AP51" s="8"/>
      <c r="AQ51" s="8"/>
      <c r="AR51" s="8"/>
      <c r="AS51" s="8"/>
      <c r="AT51" s="8"/>
      <c r="AU51" s="8"/>
      <c r="AV51" s="7"/>
      <c r="AW51" s="8"/>
      <c r="AX51" s="8"/>
      <c r="AY51" s="8"/>
      <c r="AZ51" s="8"/>
      <c r="BA51" s="8"/>
      <c r="BB51" s="8"/>
      <c r="BC51" s="8"/>
      <c r="BD51" s="8" t="s">
        <v>91</v>
      </c>
      <c r="BE51" s="8"/>
      <c r="BF51" s="8"/>
      <c r="BG51" s="8"/>
      <c r="BH51" s="8"/>
      <c r="BI51" s="8"/>
      <c r="BJ51" s="8"/>
      <c r="BK51" s="8"/>
      <c r="BL51" s="8"/>
      <c r="BM51" s="9"/>
    </row>
    <row r="52" spans="1:65" x14ac:dyDescent="0.25">
      <c r="A52" s="1">
        <v>47</v>
      </c>
      <c r="B52" s="1" t="s">
        <v>254</v>
      </c>
      <c r="C52" s="1" t="s">
        <v>255</v>
      </c>
      <c r="D52" s="1" t="s">
        <v>256</v>
      </c>
      <c r="E52" s="1" t="s">
        <v>179</v>
      </c>
      <c r="F52" s="7">
        <v>26</v>
      </c>
      <c r="G52" s="8">
        <v>28</v>
      </c>
      <c r="H52" s="8">
        <v>25</v>
      </c>
      <c r="I52" s="8" t="s">
        <v>1238</v>
      </c>
      <c r="J52" s="8" t="s">
        <v>1015</v>
      </c>
      <c r="K52" s="8" t="s">
        <v>1015</v>
      </c>
      <c r="L52" s="8">
        <v>10</v>
      </c>
      <c r="M52" s="8">
        <v>8</v>
      </c>
      <c r="N52" s="9">
        <v>8</v>
      </c>
      <c r="O52" s="7"/>
      <c r="P52" s="8"/>
      <c r="Q52" s="8"/>
      <c r="R52" s="8" t="s">
        <v>170</v>
      </c>
      <c r="S52" s="8"/>
      <c r="T52" s="8"/>
      <c r="U52" s="8"/>
      <c r="V52" s="8"/>
      <c r="W52" s="8"/>
      <c r="X52" s="8"/>
      <c r="Y52" s="8" t="s">
        <v>170</v>
      </c>
      <c r="Z52" s="8"/>
      <c r="AA52" s="8"/>
      <c r="AB52" s="8"/>
      <c r="AC52" s="8"/>
      <c r="AD52" s="8"/>
      <c r="AE52" s="8" t="s">
        <v>129</v>
      </c>
      <c r="AF52" s="8"/>
      <c r="AG52" s="9"/>
      <c r="AH52" s="8"/>
      <c r="AI52" s="8" t="s">
        <v>24</v>
      </c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7"/>
      <c r="AW52" s="8"/>
      <c r="AX52" s="8" t="s">
        <v>130</v>
      </c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9"/>
    </row>
    <row r="53" spans="1:65" x14ac:dyDescent="0.25">
      <c r="A53" s="1">
        <v>62</v>
      </c>
      <c r="B53" s="1" t="s">
        <v>320</v>
      </c>
      <c r="C53" s="1" t="s">
        <v>321</v>
      </c>
      <c r="D53" s="1" t="s">
        <v>72</v>
      </c>
      <c r="E53" s="1" t="s">
        <v>153</v>
      </c>
      <c r="F53" s="7">
        <v>26</v>
      </c>
      <c r="G53" s="8">
        <v>28</v>
      </c>
      <c r="H53" s="8">
        <v>25</v>
      </c>
      <c r="I53" s="8" t="s">
        <v>1079</v>
      </c>
      <c r="J53" s="8" t="s">
        <v>1049</v>
      </c>
      <c r="K53" s="8" t="s">
        <v>1049</v>
      </c>
      <c r="L53" s="8">
        <v>4</v>
      </c>
      <c r="M53" s="8">
        <v>7</v>
      </c>
      <c r="N53" s="9">
        <v>7</v>
      </c>
      <c r="O53" s="7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9"/>
      <c r="AH53" s="8"/>
      <c r="AI53" s="8"/>
      <c r="AJ53" s="8"/>
      <c r="AK53" s="8"/>
      <c r="AL53" s="8"/>
      <c r="AM53" s="8"/>
      <c r="AN53" s="8" t="s">
        <v>322</v>
      </c>
      <c r="AO53" s="8"/>
      <c r="AP53" s="8"/>
      <c r="AQ53" s="8"/>
      <c r="AR53" s="8"/>
      <c r="AS53" s="8" t="s">
        <v>322</v>
      </c>
      <c r="AT53" s="8"/>
      <c r="AU53" s="8"/>
      <c r="AV53" s="7"/>
      <c r="AW53" s="8"/>
      <c r="AX53" s="8" t="s">
        <v>130</v>
      </c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9"/>
    </row>
    <row r="54" spans="1:65" x14ac:dyDescent="0.25">
      <c r="A54" s="1">
        <v>36</v>
      </c>
      <c r="B54" s="1" t="s">
        <v>194</v>
      </c>
      <c r="C54" s="1" t="s">
        <v>195</v>
      </c>
      <c r="D54" s="1" t="s">
        <v>196</v>
      </c>
      <c r="E54" s="1" t="s">
        <v>183</v>
      </c>
      <c r="F54" s="7">
        <v>23</v>
      </c>
      <c r="G54" s="8">
        <v>25</v>
      </c>
      <c r="H54" s="8">
        <v>25</v>
      </c>
      <c r="I54" s="8" t="s">
        <v>1124</v>
      </c>
      <c r="J54" s="8" t="s">
        <v>1124</v>
      </c>
      <c r="K54" s="8" t="s">
        <v>967</v>
      </c>
      <c r="L54" s="8">
        <v>8</v>
      </c>
      <c r="M54" s="8">
        <v>7</v>
      </c>
      <c r="N54" s="9">
        <v>7</v>
      </c>
      <c r="O54" s="7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9"/>
      <c r="AH54" s="8"/>
      <c r="AI54" s="8" t="s">
        <v>24</v>
      </c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7"/>
      <c r="AW54" s="8"/>
      <c r="AX54" s="8" t="s">
        <v>197</v>
      </c>
      <c r="AY54" s="8" t="s">
        <v>198</v>
      </c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9"/>
    </row>
    <row r="55" spans="1:65" x14ac:dyDescent="0.25">
      <c r="A55" s="1">
        <v>55</v>
      </c>
      <c r="B55" s="1" t="s">
        <v>291</v>
      </c>
      <c r="C55" s="1" t="s">
        <v>292</v>
      </c>
      <c r="D55" s="1" t="s">
        <v>293</v>
      </c>
      <c r="E55" s="1" t="s">
        <v>58</v>
      </c>
      <c r="F55" s="7">
        <v>21</v>
      </c>
      <c r="G55" s="8">
        <v>23</v>
      </c>
      <c r="H55" s="8">
        <v>25</v>
      </c>
      <c r="I55" s="8" t="s">
        <v>994</v>
      </c>
      <c r="J55" s="8" t="s">
        <v>994</v>
      </c>
      <c r="K55" s="8" t="s">
        <v>994</v>
      </c>
      <c r="L55" s="8">
        <v>5</v>
      </c>
      <c r="M55" s="8">
        <v>5</v>
      </c>
      <c r="N55" s="9">
        <v>5</v>
      </c>
      <c r="O55" s="7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 t="s">
        <v>294</v>
      </c>
      <c r="AF55" s="8"/>
      <c r="AG55" s="9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7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9"/>
    </row>
    <row r="56" spans="1:65" x14ac:dyDescent="0.25">
      <c r="A56" s="1">
        <v>39</v>
      </c>
      <c r="B56" s="1" t="s">
        <v>208</v>
      </c>
      <c r="C56" s="1" t="s">
        <v>209</v>
      </c>
      <c r="D56" s="1" t="s">
        <v>210</v>
      </c>
      <c r="E56" s="1" t="s">
        <v>58</v>
      </c>
      <c r="F56" s="7">
        <v>32</v>
      </c>
      <c r="G56" s="8">
        <v>31</v>
      </c>
      <c r="H56" s="8">
        <v>24</v>
      </c>
      <c r="I56" s="8" t="s">
        <v>1064</v>
      </c>
      <c r="J56" s="8" t="s">
        <v>1221</v>
      </c>
      <c r="K56" s="8" t="s">
        <v>1119</v>
      </c>
      <c r="L56" s="8">
        <v>13</v>
      </c>
      <c r="M56" s="8">
        <v>13</v>
      </c>
      <c r="N56" s="9">
        <v>10</v>
      </c>
      <c r="O56" s="7"/>
      <c r="P56" s="8"/>
      <c r="Q56" s="8"/>
      <c r="R56" s="8" t="s">
        <v>211</v>
      </c>
      <c r="S56" s="8"/>
      <c r="T56" s="8" t="s">
        <v>212</v>
      </c>
      <c r="U56" s="8"/>
      <c r="V56" s="8"/>
      <c r="W56" s="8" t="s">
        <v>212</v>
      </c>
      <c r="X56" s="8"/>
      <c r="Y56" s="8" t="s">
        <v>213</v>
      </c>
      <c r="Z56" s="8"/>
      <c r="AA56" s="8"/>
      <c r="AB56" s="8"/>
      <c r="AC56" s="8"/>
      <c r="AD56" s="8"/>
      <c r="AE56" s="8"/>
      <c r="AF56" s="8"/>
      <c r="AG56" s="9"/>
      <c r="AH56" s="8"/>
      <c r="AI56" s="8" t="s">
        <v>214</v>
      </c>
      <c r="AJ56" s="8"/>
      <c r="AK56" s="8"/>
      <c r="AL56" s="8"/>
      <c r="AM56" s="8"/>
      <c r="AN56" s="8" t="s">
        <v>214</v>
      </c>
      <c r="AO56" s="8" t="s">
        <v>215</v>
      </c>
      <c r="AP56" s="8" t="s">
        <v>214</v>
      </c>
      <c r="AQ56" s="8"/>
      <c r="AR56" s="8" t="s">
        <v>214</v>
      </c>
      <c r="AS56" s="8" t="s">
        <v>214</v>
      </c>
      <c r="AT56" s="8"/>
      <c r="AU56" s="8"/>
      <c r="AV56" s="7"/>
      <c r="AW56" s="8"/>
      <c r="AX56" s="8" t="s">
        <v>130</v>
      </c>
      <c r="AY56" s="8" t="s">
        <v>216</v>
      </c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9" t="s">
        <v>217</v>
      </c>
    </row>
    <row r="57" spans="1:65" x14ac:dyDescent="0.25">
      <c r="A57" s="1">
        <v>46</v>
      </c>
      <c r="B57" s="1" t="s">
        <v>248</v>
      </c>
      <c r="C57" s="1" t="s">
        <v>249</v>
      </c>
      <c r="D57" s="1" t="s">
        <v>250</v>
      </c>
      <c r="E57" s="1" t="s">
        <v>58</v>
      </c>
      <c r="F57" s="7">
        <v>24</v>
      </c>
      <c r="G57" s="8">
        <v>28</v>
      </c>
      <c r="H57" s="8">
        <v>24</v>
      </c>
      <c r="I57" s="8" t="s">
        <v>943</v>
      </c>
      <c r="J57" s="8" t="s">
        <v>943</v>
      </c>
      <c r="K57" s="8" t="s">
        <v>943</v>
      </c>
      <c r="L57" s="8">
        <v>7</v>
      </c>
      <c r="M57" s="8">
        <v>7</v>
      </c>
      <c r="N57" s="9">
        <v>7</v>
      </c>
      <c r="O57" s="7"/>
      <c r="P57" s="8"/>
      <c r="Q57" s="8"/>
      <c r="R57" s="8" t="s">
        <v>251</v>
      </c>
      <c r="S57" s="8"/>
      <c r="T57" s="8"/>
      <c r="U57" s="8"/>
      <c r="V57" s="8"/>
      <c r="W57" s="8"/>
      <c r="X57" s="8"/>
      <c r="Y57" s="8" t="s">
        <v>251</v>
      </c>
      <c r="Z57" s="8"/>
      <c r="AA57" s="8"/>
      <c r="AB57" s="8"/>
      <c r="AC57" s="8"/>
      <c r="AD57" s="8"/>
      <c r="AE57" s="8"/>
      <c r="AF57" s="8"/>
      <c r="AG57" s="9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7"/>
      <c r="AW57" s="8"/>
      <c r="AX57" s="8" t="s">
        <v>252</v>
      </c>
      <c r="AY57" s="8" t="s">
        <v>253</v>
      </c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9"/>
    </row>
    <row r="58" spans="1:65" x14ac:dyDescent="0.25">
      <c r="A58" s="1">
        <v>57</v>
      </c>
      <c r="B58" s="1" t="s">
        <v>298</v>
      </c>
      <c r="C58" s="1" t="s">
        <v>299</v>
      </c>
      <c r="D58" s="1" t="s">
        <v>160</v>
      </c>
      <c r="E58" s="1" t="s">
        <v>153</v>
      </c>
      <c r="F58" s="7">
        <v>20</v>
      </c>
      <c r="G58" s="8">
        <v>21</v>
      </c>
      <c r="H58" s="8">
        <v>24</v>
      </c>
      <c r="I58" s="8" t="s">
        <v>997</v>
      </c>
      <c r="J58" s="8" t="s">
        <v>997</v>
      </c>
      <c r="K58" s="8" t="s">
        <v>997</v>
      </c>
      <c r="L58" s="8">
        <v>6</v>
      </c>
      <c r="M58" s="8">
        <v>6</v>
      </c>
      <c r="N58" s="9">
        <v>6</v>
      </c>
      <c r="O58" s="7"/>
      <c r="P58" s="8"/>
      <c r="Q58" s="8"/>
      <c r="R58" s="8" t="s">
        <v>213</v>
      </c>
      <c r="S58" s="8"/>
      <c r="T58" s="8"/>
      <c r="U58" s="8"/>
      <c r="V58" s="8"/>
      <c r="W58" s="8"/>
      <c r="X58" s="8"/>
      <c r="Y58" s="8" t="s">
        <v>213</v>
      </c>
      <c r="Z58" s="8"/>
      <c r="AA58" s="8"/>
      <c r="AB58" s="8"/>
      <c r="AC58" s="8"/>
      <c r="AD58" s="8"/>
      <c r="AE58" s="8"/>
      <c r="AF58" s="8"/>
      <c r="AG58" s="9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7"/>
      <c r="AW58" s="8"/>
      <c r="AX58" s="8" t="s">
        <v>300</v>
      </c>
      <c r="AY58" s="8" t="s">
        <v>301</v>
      </c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 t="s">
        <v>300</v>
      </c>
      <c r="BM58" s="9"/>
    </row>
    <row r="59" spans="1:65" x14ac:dyDescent="0.25">
      <c r="A59" s="1">
        <v>50</v>
      </c>
      <c r="B59" s="1" t="s">
        <v>267</v>
      </c>
      <c r="C59" s="1" t="s">
        <v>268</v>
      </c>
      <c r="D59" s="1" t="s">
        <v>269</v>
      </c>
      <c r="E59" s="1" t="s">
        <v>58</v>
      </c>
      <c r="F59" s="7">
        <v>21</v>
      </c>
      <c r="G59" s="8">
        <v>27</v>
      </c>
      <c r="H59" s="8">
        <v>23</v>
      </c>
      <c r="I59" s="8" t="s">
        <v>1210</v>
      </c>
      <c r="J59" s="8" t="s">
        <v>957</v>
      </c>
      <c r="K59" s="8" t="s">
        <v>1210</v>
      </c>
      <c r="L59" s="8">
        <v>7</v>
      </c>
      <c r="M59" s="8">
        <v>7</v>
      </c>
      <c r="N59" s="9">
        <v>8</v>
      </c>
      <c r="O59" s="7"/>
      <c r="P59" s="8"/>
      <c r="Q59" s="8"/>
      <c r="R59" s="8" t="s">
        <v>270</v>
      </c>
      <c r="S59" s="8"/>
      <c r="T59" s="8"/>
      <c r="U59" s="8"/>
      <c r="V59" s="8"/>
      <c r="W59" s="8"/>
      <c r="X59" s="8"/>
      <c r="Y59" s="8" t="s">
        <v>270</v>
      </c>
      <c r="Z59" s="8"/>
      <c r="AA59" s="8"/>
      <c r="AB59" s="8"/>
      <c r="AC59" s="8"/>
      <c r="AD59" s="8"/>
      <c r="AE59" s="8"/>
      <c r="AF59" s="8"/>
      <c r="AG59" s="9"/>
      <c r="AH59" s="8"/>
      <c r="AI59" s="8"/>
      <c r="AJ59" s="8"/>
      <c r="AK59" s="8"/>
      <c r="AL59" s="8"/>
      <c r="AM59" s="8" t="s">
        <v>271</v>
      </c>
      <c r="AN59" s="8"/>
      <c r="AO59" s="8"/>
      <c r="AP59" s="8"/>
      <c r="AQ59" s="8"/>
      <c r="AR59" s="8"/>
      <c r="AS59" s="8"/>
      <c r="AT59" s="8"/>
      <c r="AU59" s="8"/>
      <c r="AV59" s="7"/>
      <c r="AW59" s="8"/>
      <c r="AX59" s="8"/>
      <c r="AY59" s="8" t="s">
        <v>272</v>
      </c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9"/>
    </row>
    <row r="60" spans="1:65" x14ac:dyDescent="0.25">
      <c r="A60" s="1">
        <v>43</v>
      </c>
      <c r="B60" s="1" t="s">
        <v>232</v>
      </c>
      <c r="C60" s="1" t="s">
        <v>233</v>
      </c>
      <c r="D60" s="1" t="s">
        <v>234</v>
      </c>
      <c r="E60" s="1" t="s">
        <v>153</v>
      </c>
      <c r="F60" s="7">
        <v>26</v>
      </c>
      <c r="G60" s="8">
        <v>25</v>
      </c>
      <c r="H60" s="8">
        <v>23</v>
      </c>
      <c r="I60" s="8" t="s">
        <v>971</v>
      </c>
      <c r="J60" s="8" t="s">
        <v>1013</v>
      </c>
      <c r="K60" s="8" t="s">
        <v>1034</v>
      </c>
      <c r="L60" s="8">
        <v>8</v>
      </c>
      <c r="M60" s="8">
        <v>7</v>
      </c>
      <c r="N60" s="9">
        <v>8</v>
      </c>
      <c r="O60" s="7"/>
      <c r="P60" s="8"/>
      <c r="Q60" s="8"/>
      <c r="R60" s="8" t="s">
        <v>141</v>
      </c>
      <c r="S60" s="8"/>
      <c r="T60" s="8"/>
      <c r="U60" s="8"/>
      <c r="V60" s="8"/>
      <c r="W60" s="8"/>
      <c r="X60" s="8"/>
      <c r="Y60" s="8" t="s">
        <v>165</v>
      </c>
      <c r="Z60" s="8"/>
      <c r="AA60" s="8"/>
      <c r="AB60" s="8"/>
      <c r="AC60" s="8"/>
      <c r="AD60" s="8"/>
      <c r="AE60" s="8"/>
      <c r="AF60" s="8"/>
      <c r="AG60" s="9"/>
      <c r="AH60" s="8"/>
      <c r="AI60" s="8" t="s">
        <v>143</v>
      </c>
      <c r="AJ60" s="8"/>
      <c r="AK60" s="8"/>
      <c r="AL60" s="8"/>
      <c r="AM60" s="8"/>
      <c r="AN60" s="8" t="s">
        <v>143</v>
      </c>
      <c r="AO60" s="8"/>
      <c r="AP60" s="8"/>
      <c r="AQ60" s="8"/>
      <c r="AR60" s="8"/>
      <c r="AS60" s="8"/>
      <c r="AT60" s="8"/>
      <c r="AU60" s="8"/>
      <c r="AV60" s="7"/>
      <c r="AW60" s="8"/>
      <c r="AX60" s="8" t="s">
        <v>130</v>
      </c>
      <c r="AY60" s="8" t="s">
        <v>235</v>
      </c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9"/>
    </row>
    <row r="61" spans="1:65" x14ac:dyDescent="0.25">
      <c r="A61" s="1">
        <v>49</v>
      </c>
      <c r="B61" s="1" t="s">
        <v>262</v>
      </c>
      <c r="C61" s="1" t="s">
        <v>1403</v>
      </c>
      <c r="D61" s="1" t="s">
        <v>263</v>
      </c>
      <c r="E61" s="1" t="s">
        <v>179</v>
      </c>
      <c r="F61" s="7">
        <v>19</v>
      </c>
      <c r="G61" s="8">
        <v>23</v>
      </c>
      <c r="H61" s="8">
        <v>22</v>
      </c>
      <c r="I61" s="8" t="s">
        <v>981</v>
      </c>
      <c r="J61" s="8" t="s">
        <v>1240</v>
      </c>
      <c r="K61" s="8" t="s">
        <v>981</v>
      </c>
      <c r="L61" s="8">
        <v>6</v>
      </c>
      <c r="M61" s="8">
        <v>6</v>
      </c>
      <c r="N61" s="9">
        <v>6</v>
      </c>
      <c r="O61" s="7"/>
      <c r="P61" s="8" t="s">
        <v>264</v>
      </c>
      <c r="Q61" s="8"/>
      <c r="R61" s="8" t="s">
        <v>265</v>
      </c>
      <c r="S61" s="8"/>
      <c r="T61" s="8" t="s">
        <v>266</v>
      </c>
      <c r="U61" s="8"/>
      <c r="V61" s="8"/>
      <c r="W61" s="8" t="s">
        <v>266</v>
      </c>
      <c r="X61" s="8"/>
      <c r="Y61" s="8"/>
      <c r="Z61" s="8"/>
      <c r="AA61" s="8"/>
      <c r="AB61" s="8"/>
      <c r="AC61" s="8"/>
      <c r="AD61" s="8"/>
      <c r="AE61" s="8"/>
      <c r="AF61" s="8"/>
      <c r="AG61" s="9"/>
      <c r="AH61" s="8"/>
      <c r="AI61" s="8"/>
      <c r="AJ61" s="8"/>
      <c r="AK61" s="8"/>
      <c r="AL61" s="8"/>
      <c r="AM61" s="8"/>
      <c r="AN61" s="8" t="s">
        <v>32</v>
      </c>
      <c r="AO61" s="8"/>
      <c r="AP61" s="8"/>
      <c r="AQ61" s="8" t="s">
        <v>32</v>
      </c>
      <c r="AR61" s="8"/>
      <c r="AS61" s="8"/>
      <c r="AT61" s="8"/>
      <c r="AU61" s="8"/>
      <c r="AV61" s="7"/>
      <c r="AW61" s="8"/>
      <c r="AX61" s="8" t="s">
        <v>155</v>
      </c>
      <c r="AY61" s="8" t="s">
        <v>156</v>
      </c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9"/>
    </row>
    <row r="62" spans="1:65" x14ac:dyDescent="0.25">
      <c r="A62" s="1">
        <v>60</v>
      </c>
      <c r="B62" s="1" t="s">
        <v>313</v>
      </c>
      <c r="C62" s="1" t="s">
        <v>314</v>
      </c>
      <c r="D62" s="1" t="s">
        <v>293</v>
      </c>
      <c r="E62" s="1" t="s">
        <v>58</v>
      </c>
      <c r="F62" s="7">
        <v>21</v>
      </c>
      <c r="G62" s="8">
        <v>22</v>
      </c>
      <c r="H62" s="8">
        <v>22</v>
      </c>
      <c r="I62" s="8" t="s">
        <v>1004</v>
      </c>
      <c r="J62" s="8" t="s">
        <v>1004</v>
      </c>
      <c r="K62" s="8" t="s">
        <v>1004</v>
      </c>
      <c r="L62" s="8">
        <v>5</v>
      </c>
      <c r="M62" s="8">
        <v>5</v>
      </c>
      <c r="N62" s="9">
        <v>5</v>
      </c>
      <c r="O62" s="7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9"/>
      <c r="AH62" s="8"/>
      <c r="AI62" s="8"/>
      <c r="AJ62" s="8"/>
      <c r="AK62" s="8"/>
      <c r="AL62" s="8"/>
      <c r="AM62" s="8"/>
      <c r="AN62" s="8" t="s">
        <v>32</v>
      </c>
      <c r="AO62" s="8"/>
      <c r="AP62" s="8"/>
      <c r="AQ62" s="8" t="s">
        <v>32</v>
      </c>
      <c r="AR62" s="8"/>
      <c r="AS62" s="8"/>
      <c r="AT62" s="8"/>
      <c r="AU62" s="8"/>
      <c r="AV62" s="7"/>
      <c r="AW62" s="8"/>
      <c r="AX62" s="8" t="s">
        <v>315</v>
      </c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9"/>
    </row>
    <row r="63" spans="1:65" x14ac:dyDescent="0.25">
      <c r="A63" s="1">
        <v>48</v>
      </c>
      <c r="B63" s="1" t="s">
        <v>257</v>
      </c>
      <c r="C63" s="1" t="s">
        <v>258</v>
      </c>
      <c r="D63" s="1" t="s">
        <v>106</v>
      </c>
      <c r="E63" s="1" t="s">
        <v>58</v>
      </c>
      <c r="F63" s="7">
        <v>22</v>
      </c>
      <c r="G63" s="8">
        <v>20</v>
      </c>
      <c r="H63" s="8">
        <v>22</v>
      </c>
      <c r="I63" s="8" t="s">
        <v>1239</v>
      </c>
      <c r="J63" s="8" t="s">
        <v>1239</v>
      </c>
      <c r="K63" s="8" t="s">
        <v>980</v>
      </c>
      <c r="L63" s="8">
        <v>5</v>
      </c>
      <c r="M63" s="8">
        <v>5</v>
      </c>
      <c r="N63" s="9">
        <v>4</v>
      </c>
      <c r="O63" s="7"/>
      <c r="P63" s="8"/>
      <c r="Q63" s="8"/>
      <c r="R63" s="8"/>
      <c r="S63" s="8" t="s">
        <v>259</v>
      </c>
      <c r="T63" s="8"/>
      <c r="U63" s="8"/>
      <c r="V63" s="8"/>
      <c r="W63" s="8"/>
      <c r="X63" s="8"/>
      <c r="Y63" s="8"/>
      <c r="Z63" s="8"/>
      <c r="AA63" s="8" t="s">
        <v>260</v>
      </c>
      <c r="AB63" s="8"/>
      <c r="AC63" s="8" t="s">
        <v>259</v>
      </c>
      <c r="AD63" s="8" t="s">
        <v>259</v>
      </c>
      <c r="AE63" s="8" t="s">
        <v>261</v>
      </c>
      <c r="AF63" s="8"/>
      <c r="AG63" s="9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7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9"/>
    </row>
    <row r="64" spans="1:65" x14ac:dyDescent="0.25">
      <c r="A64" s="1">
        <v>94</v>
      </c>
      <c r="B64" s="1" t="s">
        <v>441</v>
      </c>
      <c r="C64" s="1" t="s">
        <v>442</v>
      </c>
      <c r="D64" s="1" t="s">
        <v>443</v>
      </c>
      <c r="E64" s="1" t="s">
        <v>444</v>
      </c>
      <c r="F64" s="7">
        <v>17</v>
      </c>
      <c r="G64" s="8">
        <v>20</v>
      </c>
      <c r="H64" s="8">
        <v>22</v>
      </c>
      <c r="I64" s="8" t="s">
        <v>1266</v>
      </c>
      <c r="J64" s="8" t="s">
        <v>1267</v>
      </c>
      <c r="K64" s="8" t="s">
        <v>1267</v>
      </c>
      <c r="L64" s="8">
        <v>3</v>
      </c>
      <c r="M64" s="8">
        <v>3</v>
      </c>
      <c r="N64" s="9">
        <v>3</v>
      </c>
      <c r="O64" s="7"/>
      <c r="P64" s="8"/>
      <c r="Q64" s="8"/>
      <c r="R64" s="8" t="s">
        <v>170</v>
      </c>
      <c r="S64" s="8"/>
      <c r="T64" s="8"/>
      <c r="U64" s="8"/>
      <c r="V64" s="8"/>
      <c r="W64" s="8"/>
      <c r="X64" s="8"/>
      <c r="Y64" s="8" t="s">
        <v>170</v>
      </c>
      <c r="Z64" s="8"/>
      <c r="AA64" s="8"/>
      <c r="AB64" s="8"/>
      <c r="AC64" s="8"/>
      <c r="AD64" s="8"/>
      <c r="AE64" s="8" t="s">
        <v>129</v>
      </c>
      <c r="AF64" s="8"/>
      <c r="AG64" s="9"/>
      <c r="AH64" s="8"/>
      <c r="AI64" s="8" t="s">
        <v>24</v>
      </c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7"/>
      <c r="AW64" s="8"/>
      <c r="AX64" s="8" t="s">
        <v>130</v>
      </c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9"/>
    </row>
    <row r="65" spans="1:65" x14ac:dyDescent="0.25">
      <c r="A65" s="1">
        <v>54</v>
      </c>
      <c r="B65" s="1" t="s">
        <v>288</v>
      </c>
      <c r="C65" s="1" t="s">
        <v>289</v>
      </c>
      <c r="D65" s="1" t="s">
        <v>290</v>
      </c>
      <c r="E65" s="1" t="s">
        <v>183</v>
      </c>
      <c r="F65" s="7">
        <v>15</v>
      </c>
      <c r="G65" s="8">
        <v>21</v>
      </c>
      <c r="H65" s="8">
        <v>21</v>
      </c>
      <c r="I65" s="8" t="s">
        <v>922</v>
      </c>
      <c r="J65" s="8" t="s">
        <v>991</v>
      </c>
      <c r="K65" s="8" t="s">
        <v>1241</v>
      </c>
      <c r="L65" s="8">
        <v>5</v>
      </c>
      <c r="M65" s="8">
        <v>7</v>
      </c>
      <c r="N65" s="9">
        <v>7</v>
      </c>
      <c r="O65" s="7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9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7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9"/>
    </row>
    <row r="66" spans="1:65" x14ac:dyDescent="0.25">
      <c r="A66" s="1">
        <v>63</v>
      </c>
      <c r="B66" s="1" t="s">
        <v>323</v>
      </c>
      <c r="C66" s="1" t="s">
        <v>324</v>
      </c>
      <c r="D66" s="1" t="s">
        <v>191</v>
      </c>
      <c r="E66" s="1" t="s">
        <v>325</v>
      </c>
      <c r="F66" s="7">
        <v>18</v>
      </c>
      <c r="G66" s="8">
        <v>19</v>
      </c>
      <c r="H66" s="8">
        <v>20</v>
      </c>
      <c r="I66" s="8" t="s">
        <v>1106</v>
      </c>
      <c r="J66" s="8" t="s">
        <v>1106</v>
      </c>
      <c r="K66" s="8" t="s">
        <v>1106</v>
      </c>
      <c r="L66" s="8">
        <v>6</v>
      </c>
      <c r="M66" s="8">
        <v>6</v>
      </c>
      <c r="N66" s="9">
        <v>7</v>
      </c>
      <c r="O66" s="7"/>
      <c r="P66" s="8"/>
      <c r="Q66" s="8"/>
      <c r="R66" s="8" t="s">
        <v>326</v>
      </c>
      <c r="S66" s="8"/>
      <c r="T66" s="8"/>
      <c r="U66" s="8"/>
      <c r="V66" s="8"/>
      <c r="W66" s="8"/>
      <c r="X66" s="8"/>
      <c r="Y66" s="8" t="s">
        <v>326</v>
      </c>
      <c r="Z66" s="8"/>
      <c r="AA66" s="8"/>
      <c r="AB66" s="8"/>
      <c r="AC66" s="8"/>
      <c r="AD66" s="8"/>
      <c r="AE66" s="8"/>
      <c r="AF66" s="8"/>
      <c r="AG66" s="9"/>
      <c r="AH66" s="8"/>
      <c r="AI66" s="8" t="s">
        <v>143</v>
      </c>
      <c r="AJ66" s="8"/>
      <c r="AK66" s="8"/>
      <c r="AL66" s="8"/>
      <c r="AM66" s="8"/>
      <c r="AN66" s="8" t="s">
        <v>143</v>
      </c>
      <c r="AO66" s="8"/>
      <c r="AP66" s="8"/>
      <c r="AQ66" s="8"/>
      <c r="AR66" s="8"/>
      <c r="AS66" s="8"/>
      <c r="AT66" s="8"/>
      <c r="AU66" s="8"/>
      <c r="AV66" s="7"/>
      <c r="AW66" s="8"/>
      <c r="AX66" s="8" t="s">
        <v>130</v>
      </c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9"/>
    </row>
    <row r="67" spans="1:65" x14ac:dyDescent="0.25">
      <c r="A67" s="1">
        <v>78</v>
      </c>
      <c r="B67" s="1" t="s">
        <v>382</v>
      </c>
      <c r="C67" s="1" t="s">
        <v>383</v>
      </c>
      <c r="D67" s="1" t="s">
        <v>384</v>
      </c>
      <c r="E67" s="1" t="s">
        <v>58</v>
      </c>
      <c r="F67" s="7">
        <v>8</v>
      </c>
      <c r="G67" s="8">
        <v>20</v>
      </c>
      <c r="H67" s="8">
        <v>19</v>
      </c>
      <c r="I67" s="8" t="s">
        <v>1122</v>
      </c>
      <c r="J67" s="8" t="s">
        <v>997</v>
      </c>
      <c r="K67" s="8" t="s">
        <v>1231</v>
      </c>
      <c r="L67" s="8">
        <v>4</v>
      </c>
      <c r="M67" s="8">
        <v>6</v>
      </c>
      <c r="N67" s="9">
        <v>6</v>
      </c>
      <c r="O67" s="7"/>
      <c r="P67" s="8"/>
      <c r="Q67" s="8"/>
      <c r="R67" s="8" t="s">
        <v>385</v>
      </c>
      <c r="S67" s="8"/>
      <c r="T67" s="8"/>
      <c r="U67" s="8"/>
      <c r="V67" s="8"/>
      <c r="W67" s="8"/>
      <c r="X67" s="8"/>
      <c r="Y67" s="8" t="s">
        <v>385</v>
      </c>
      <c r="Z67" s="8"/>
      <c r="AA67" s="8"/>
      <c r="AB67" s="8"/>
      <c r="AC67" s="8"/>
      <c r="AD67" s="8"/>
      <c r="AE67" s="8"/>
      <c r="AF67" s="8"/>
      <c r="AG67" s="9"/>
      <c r="AH67" s="8"/>
      <c r="AI67" s="8" t="s">
        <v>24</v>
      </c>
      <c r="AJ67" s="8"/>
      <c r="AK67" s="8"/>
      <c r="AL67" s="8"/>
      <c r="AM67" s="8"/>
      <c r="AN67" s="8" t="s">
        <v>32</v>
      </c>
      <c r="AO67" s="8"/>
      <c r="AP67" s="8"/>
      <c r="AQ67" s="8" t="s">
        <v>32</v>
      </c>
      <c r="AR67" s="8"/>
      <c r="AS67" s="8"/>
      <c r="AT67" s="8"/>
      <c r="AU67" s="8"/>
      <c r="AV67" s="7"/>
      <c r="AW67" s="8"/>
      <c r="AX67" s="8"/>
      <c r="AY67" s="8" t="s">
        <v>386</v>
      </c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9"/>
    </row>
    <row r="68" spans="1:65" x14ac:dyDescent="0.25">
      <c r="A68" s="1">
        <v>65</v>
      </c>
      <c r="B68" s="1" t="s">
        <v>333</v>
      </c>
      <c r="C68" s="1" t="s">
        <v>334</v>
      </c>
      <c r="D68" s="1" t="s">
        <v>293</v>
      </c>
      <c r="E68" s="1" t="s">
        <v>58</v>
      </c>
      <c r="F68" s="7">
        <v>19</v>
      </c>
      <c r="G68" s="8">
        <v>19</v>
      </c>
      <c r="H68" s="8">
        <v>19</v>
      </c>
      <c r="I68" s="8" t="s">
        <v>1245</v>
      </c>
      <c r="J68" s="8" t="s">
        <v>1245</v>
      </c>
      <c r="K68" s="8" t="s">
        <v>1245</v>
      </c>
      <c r="L68" s="8">
        <v>6</v>
      </c>
      <c r="M68" s="8">
        <v>6</v>
      </c>
      <c r="N68" s="9">
        <v>6</v>
      </c>
      <c r="O68" s="7"/>
      <c r="P68" s="8"/>
      <c r="Q68" s="8"/>
      <c r="R68" s="8" t="s">
        <v>335</v>
      </c>
      <c r="S68" s="8" t="s">
        <v>336</v>
      </c>
      <c r="T68" s="8"/>
      <c r="U68" s="8"/>
      <c r="V68" s="8"/>
      <c r="W68" s="8"/>
      <c r="X68" s="8"/>
      <c r="Y68" s="8" t="s">
        <v>277</v>
      </c>
      <c r="Z68" s="8"/>
      <c r="AA68" s="8" t="s">
        <v>337</v>
      </c>
      <c r="AB68" s="8"/>
      <c r="AC68" s="8"/>
      <c r="AD68" s="8"/>
      <c r="AE68" s="8"/>
      <c r="AF68" s="8"/>
      <c r="AG68" s="9"/>
      <c r="AH68" s="8"/>
      <c r="AI68" s="8" t="s">
        <v>36</v>
      </c>
      <c r="AJ68" s="8"/>
      <c r="AK68" s="8" t="s">
        <v>26</v>
      </c>
      <c r="AL68" s="8"/>
      <c r="AM68" s="8"/>
      <c r="AN68" s="8" t="s">
        <v>338</v>
      </c>
      <c r="AO68" s="8" t="s">
        <v>30</v>
      </c>
      <c r="AP68" s="8"/>
      <c r="AQ68" s="8" t="s">
        <v>338</v>
      </c>
      <c r="AR68" s="8"/>
      <c r="AS68" s="8" t="s">
        <v>338</v>
      </c>
      <c r="AT68" s="8"/>
      <c r="AU68" s="8" t="s">
        <v>36</v>
      </c>
      <c r="AV68" s="7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 t="s">
        <v>279</v>
      </c>
      <c r="BK68" s="8"/>
      <c r="BL68" s="8"/>
      <c r="BM68" s="9"/>
    </row>
    <row r="69" spans="1:65" x14ac:dyDescent="0.25">
      <c r="A69" s="1">
        <v>59</v>
      </c>
      <c r="B69" s="1" t="s">
        <v>307</v>
      </c>
      <c r="C69" s="1" t="s">
        <v>308</v>
      </c>
      <c r="D69" s="1" t="s">
        <v>309</v>
      </c>
      <c r="E69" s="1" t="s">
        <v>310</v>
      </c>
      <c r="F69" s="7">
        <v>15</v>
      </c>
      <c r="G69" s="8">
        <v>19</v>
      </c>
      <c r="H69" s="8">
        <v>19</v>
      </c>
      <c r="I69" s="8" t="s">
        <v>1003</v>
      </c>
      <c r="J69" s="8" t="s">
        <v>1002</v>
      </c>
      <c r="K69" s="8" t="s">
        <v>1002</v>
      </c>
      <c r="L69" s="8">
        <v>3</v>
      </c>
      <c r="M69" s="8">
        <v>3</v>
      </c>
      <c r="N69" s="9">
        <v>4</v>
      </c>
      <c r="O69" s="7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 t="s">
        <v>311</v>
      </c>
      <c r="AF69" s="8"/>
      <c r="AG69" s="9"/>
      <c r="AH69" s="8"/>
      <c r="AI69" s="8" t="s">
        <v>24</v>
      </c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7" t="s">
        <v>312</v>
      </c>
      <c r="AW69" s="8"/>
      <c r="AX69" s="8"/>
      <c r="AY69" s="8" t="s">
        <v>312</v>
      </c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9"/>
    </row>
    <row r="70" spans="1:65" x14ac:dyDescent="0.25">
      <c r="A70" s="1">
        <v>53</v>
      </c>
      <c r="B70" s="1" t="s">
        <v>282</v>
      </c>
      <c r="C70" s="1" t="s">
        <v>283</v>
      </c>
      <c r="D70" s="1" t="s">
        <v>231</v>
      </c>
      <c r="E70" s="1" t="s">
        <v>284</v>
      </c>
      <c r="F70" s="7">
        <v>27</v>
      </c>
      <c r="G70" s="8">
        <v>18</v>
      </c>
      <c r="H70" s="8">
        <v>19</v>
      </c>
      <c r="I70" s="8" t="s">
        <v>971</v>
      </c>
      <c r="J70" s="8" t="s">
        <v>990</v>
      </c>
      <c r="K70" s="8" t="s">
        <v>971</v>
      </c>
      <c r="L70" s="8">
        <v>6</v>
      </c>
      <c r="M70" s="8">
        <v>5</v>
      </c>
      <c r="N70" s="9">
        <v>6</v>
      </c>
      <c r="O70" s="7"/>
      <c r="P70" s="8"/>
      <c r="Q70" s="8"/>
      <c r="R70" s="8" t="s">
        <v>285</v>
      </c>
      <c r="S70" s="8"/>
      <c r="T70" s="8"/>
      <c r="U70" s="8"/>
      <c r="V70" s="8"/>
      <c r="W70" s="8"/>
      <c r="X70" s="8"/>
      <c r="Y70" s="8" t="s">
        <v>286</v>
      </c>
      <c r="Z70" s="8"/>
      <c r="AA70" s="8"/>
      <c r="AB70" s="8"/>
      <c r="AC70" s="8"/>
      <c r="AD70" s="8"/>
      <c r="AE70" s="8"/>
      <c r="AF70" s="8"/>
      <c r="AG70" s="9"/>
      <c r="AH70" s="8"/>
      <c r="AI70" s="8" t="s">
        <v>24</v>
      </c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7"/>
      <c r="AW70" s="8"/>
      <c r="AX70" s="8"/>
      <c r="AY70" s="8" t="s">
        <v>287</v>
      </c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9"/>
    </row>
    <row r="71" spans="1:65" x14ac:dyDescent="0.25">
      <c r="A71" s="1">
        <v>66</v>
      </c>
      <c r="B71" s="1" t="s">
        <v>339</v>
      </c>
      <c r="C71" s="1" t="s">
        <v>1404</v>
      </c>
      <c r="D71" s="1" t="s">
        <v>121</v>
      </c>
      <c r="E71" s="1" t="s">
        <v>58</v>
      </c>
      <c r="F71" s="7">
        <v>18</v>
      </c>
      <c r="G71" s="8">
        <v>17</v>
      </c>
      <c r="H71" s="8">
        <v>19</v>
      </c>
      <c r="I71" s="8" t="s">
        <v>1084</v>
      </c>
      <c r="J71" s="8" t="s">
        <v>1096</v>
      </c>
      <c r="K71" s="8" t="s">
        <v>1047</v>
      </c>
      <c r="L71" s="8">
        <v>7</v>
      </c>
      <c r="M71" s="8">
        <v>9</v>
      </c>
      <c r="N71" s="9">
        <v>6</v>
      </c>
      <c r="O71" s="7"/>
      <c r="P71" s="8"/>
      <c r="Q71" s="8"/>
      <c r="R71" s="8" t="s">
        <v>340</v>
      </c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 t="s">
        <v>341</v>
      </c>
      <c r="AF71" s="8"/>
      <c r="AG71" s="9"/>
      <c r="AH71" s="8" t="s">
        <v>23</v>
      </c>
      <c r="AI71" s="8" t="s">
        <v>143</v>
      </c>
      <c r="AJ71" s="8" t="s">
        <v>342</v>
      </c>
      <c r="AK71" s="8"/>
      <c r="AL71" s="8"/>
      <c r="AM71" s="8"/>
      <c r="AN71" s="8" t="s">
        <v>342</v>
      </c>
      <c r="AO71" s="8" t="s">
        <v>343</v>
      </c>
      <c r="AP71" s="8"/>
      <c r="AQ71" s="8"/>
      <c r="AR71" s="8" t="s">
        <v>344</v>
      </c>
      <c r="AS71" s="8" t="s">
        <v>344</v>
      </c>
      <c r="AT71" s="8" t="s">
        <v>343</v>
      </c>
      <c r="AU71" s="8"/>
      <c r="AV71" s="7"/>
      <c r="AW71" s="8"/>
      <c r="AX71" s="8" t="s">
        <v>155</v>
      </c>
      <c r="AY71" s="8" t="s">
        <v>156</v>
      </c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 t="s">
        <v>345</v>
      </c>
      <c r="BK71" s="8"/>
      <c r="BL71" s="8"/>
      <c r="BM71" s="9"/>
    </row>
    <row r="72" spans="1:65" x14ac:dyDescent="0.25">
      <c r="A72" s="1">
        <v>71</v>
      </c>
      <c r="B72" s="1" t="s">
        <v>357</v>
      </c>
      <c r="C72" s="1" t="s">
        <v>358</v>
      </c>
      <c r="D72" s="1" t="s">
        <v>359</v>
      </c>
      <c r="E72" s="1" t="s">
        <v>58</v>
      </c>
      <c r="F72" s="7">
        <v>17</v>
      </c>
      <c r="G72" s="8">
        <v>15</v>
      </c>
      <c r="H72" s="8">
        <v>19</v>
      </c>
      <c r="I72" s="8" t="s">
        <v>1059</v>
      </c>
      <c r="J72" s="8" t="s">
        <v>1248</v>
      </c>
      <c r="K72" s="8" t="s">
        <v>1249</v>
      </c>
      <c r="L72" s="8">
        <v>8</v>
      </c>
      <c r="M72" s="8">
        <v>7</v>
      </c>
      <c r="N72" s="9">
        <v>6</v>
      </c>
      <c r="O72" s="7"/>
      <c r="P72" s="8"/>
      <c r="Q72" s="8"/>
      <c r="R72" s="8" t="s">
        <v>285</v>
      </c>
      <c r="S72" s="8"/>
      <c r="T72" s="8"/>
      <c r="U72" s="8"/>
      <c r="V72" s="8"/>
      <c r="W72" s="8"/>
      <c r="X72" s="8"/>
      <c r="Y72" s="8" t="s">
        <v>360</v>
      </c>
      <c r="Z72" s="8"/>
      <c r="AA72" s="8"/>
      <c r="AB72" s="8"/>
      <c r="AC72" s="8"/>
      <c r="AD72" s="8"/>
      <c r="AE72" s="8"/>
      <c r="AF72" s="8"/>
      <c r="AG72" s="9"/>
      <c r="AH72" s="8"/>
      <c r="AI72" s="8" t="s">
        <v>24</v>
      </c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7"/>
      <c r="AW72" s="8"/>
      <c r="AX72" s="8"/>
      <c r="AY72" s="8" t="s">
        <v>361</v>
      </c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9"/>
    </row>
    <row r="73" spans="1:65" x14ac:dyDescent="0.25">
      <c r="A73" s="1">
        <v>142</v>
      </c>
      <c r="B73" s="1" t="s">
        <v>584</v>
      </c>
      <c r="C73" s="1" t="s">
        <v>585</v>
      </c>
      <c r="D73" s="1" t="s">
        <v>234</v>
      </c>
      <c r="E73" s="1" t="s">
        <v>415</v>
      </c>
      <c r="F73" s="7">
        <v>14</v>
      </c>
      <c r="G73" s="8">
        <v>11</v>
      </c>
      <c r="H73" s="8">
        <v>19</v>
      </c>
      <c r="I73" s="8" t="s">
        <v>955</v>
      </c>
      <c r="J73" s="8" t="s">
        <v>1025</v>
      </c>
      <c r="K73" s="8" t="s">
        <v>1261</v>
      </c>
      <c r="L73" s="8">
        <v>3</v>
      </c>
      <c r="M73" s="8">
        <v>2</v>
      </c>
      <c r="N73" s="9">
        <v>3</v>
      </c>
      <c r="O73" s="7"/>
      <c r="P73" s="8"/>
      <c r="Q73" s="8"/>
      <c r="R73" s="8" t="s">
        <v>141</v>
      </c>
      <c r="S73" s="8"/>
      <c r="T73" s="8"/>
      <c r="U73" s="8"/>
      <c r="V73" s="8"/>
      <c r="W73" s="8"/>
      <c r="X73" s="8"/>
      <c r="Y73" s="8" t="s">
        <v>165</v>
      </c>
      <c r="Z73" s="8"/>
      <c r="AA73" s="8"/>
      <c r="AB73" s="8"/>
      <c r="AC73" s="8"/>
      <c r="AD73" s="8"/>
      <c r="AE73" s="8"/>
      <c r="AF73" s="8"/>
      <c r="AG73" s="9"/>
      <c r="AH73" s="8"/>
      <c r="AI73" s="8" t="s">
        <v>143</v>
      </c>
      <c r="AJ73" s="8"/>
      <c r="AK73" s="8"/>
      <c r="AL73" s="8"/>
      <c r="AM73" s="8"/>
      <c r="AN73" s="8" t="s">
        <v>143</v>
      </c>
      <c r="AO73" s="8"/>
      <c r="AP73" s="8"/>
      <c r="AQ73" s="8"/>
      <c r="AR73" s="8"/>
      <c r="AS73" s="8"/>
      <c r="AT73" s="8"/>
      <c r="AU73" s="8"/>
      <c r="AV73" s="7"/>
      <c r="AW73" s="8"/>
      <c r="AX73" s="8" t="s">
        <v>130</v>
      </c>
      <c r="AY73" s="8" t="s">
        <v>235</v>
      </c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9"/>
    </row>
    <row r="74" spans="1:65" x14ac:dyDescent="0.25">
      <c r="A74" s="1">
        <v>112</v>
      </c>
      <c r="B74" s="1" t="s">
        <v>1460</v>
      </c>
      <c r="C74" s="1" t="s">
        <v>1461</v>
      </c>
      <c r="D74" s="1" t="s">
        <v>496</v>
      </c>
      <c r="E74" s="1" t="s">
        <v>58</v>
      </c>
      <c r="F74" s="7">
        <v>17</v>
      </c>
      <c r="G74" s="8">
        <v>19</v>
      </c>
      <c r="H74" s="8">
        <v>18</v>
      </c>
      <c r="I74" s="8" t="s">
        <v>948</v>
      </c>
      <c r="J74" s="8" t="s">
        <v>948</v>
      </c>
      <c r="K74" s="8" t="s">
        <v>948</v>
      </c>
      <c r="L74" s="8">
        <v>5</v>
      </c>
      <c r="M74" s="8">
        <v>4</v>
      </c>
      <c r="N74" s="9">
        <v>4</v>
      </c>
      <c r="O74" s="7"/>
      <c r="P74" s="8"/>
      <c r="Q74" s="8"/>
      <c r="R74" s="8" t="s">
        <v>498</v>
      </c>
      <c r="S74" s="8"/>
      <c r="T74" s="8"/>
      <c r="U74" s="8"/>
      <c r="V74" s="8"/>
      <c r="W74" s="8"/>
      <c r="X74" s="8"/>
      <c r="Y74" s="8" t="s">
        <v>499</v>
      </c>
      <c r="Z74" s="8"/>
      <c r="AA74" s="8"/>
      <c r="AB74" s="8"/>
      <c r="AC74" s="8"/>
      <c r="AD74" s="8"/>
      <c r="AE74" s="8"/>
      <c r="AF74" s="8"/>
      <c r="AG74" s="9"/>
      <c r="AH74" s="8"/>
      <c r="AI74" s="8" t="s">
        <v>24</v>
      </c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7"/>
      <c r="AW74" s="8"/>
      <c r="AX74" s="8" t="s">
        <v>130</v>
      </c>
      <c r="AY74" s="8" t="s">
        <v>500</v>
      </c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9"/>
    </row>
    <row r="75" spans="1:65" x14ac:dyDescent="0.25">
      <c r="A75" s="1">
        <v>108</v>
      </c>
      <c r="B75" s="1" t="s">
        <v>486</v>
      </c>
      <c r="C75" s="1" t="s">
        <v>487</v>
      </c>
      <c r="D75" s="1" t="s">
        <v>407</v>
      </c>
      <c r="E75" s="1" t="s">
        <v>488</v>
      </c>
      <c r="F75" s="7">
        <v>13</v>
      </c>
      <c r="G75" s="8">
        <v>17</v>
      </c>
      <c r="H75" s="8">
        <v>18</v>
      </c>
      <c r="I75" s="8" t="s">
        <v>985</v>
      </c>
      <c r="J75" s="8" t="s">
        <v>1050</v>
      </c>
      <c r="K75" s="8" t="s">
        <v>1050</v>
      </c>
      <c r="L75" s="8">
        <v>2</v>
      </c>
      <c r="M75" s="8">
        <v>2</v>
      </c>
      <c r="N75" s="9">
        <v>2</v>
      </c>
      <c r="O75" s="7"/>
      <c r="P75" s="8"/>
      <c r="Q75" s="8"/>
      <c r="R75" s="8" t="s">
        <v>277</v>
      </c>
      <c r="S75" s="8"/>
      <c r="T75" s="8"/>
      <c r="U75" s="8"/>
      <c r="V75" s="8"/>
      <c r="W75" s="8"/>
      <c r="X75" s="8"/>
      <c r="Y75" s="8" t="s">
        <v>277</v>
      </c>
      <c r="Z75" s="8"/>
      <c r="AA75" s="8"/>
      <c r="AB75" s="8"/>
      <c r="AC75" s="8"/>
      <c r="AD75" s="8"/>
      <c r="AE75" s="8"/>
      <c r="AF75" s="8"/>
      <c r="AG75" s="9"/>
      <c r="AH75" s="8"/>
      <c r="AI75" s="8" t="s">
        <v>36</v>
      </c>
      <c r="AJ75" s="8"/>
      <c r="AK75" s="8"/>
      <c r="AL75" s="8"/>
      <c r="AM75" s="8"/>
      <c r="AN75" s="8" t="s">
        <v>36</v>
      </c>
      <c r="AO75" s="8"/>
      <c r="AP75" s="8"/>
      <c r="AQ75" s="8"/>
      <c r="AR75" s="8"/>
      <c r="AS75" s="8"/>
      <c r="AT75" s="8"/>
      <c r="AU75" s="8" t="s">
        <v>36</v>
      </c>
      <c r="AV75" s="7"/>
      <c r="AW75" s="8"/>
      <c r="AX75" s="8" t="s">
        <v>408</v>
      </c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 t="s">
        <v>279</v>
      </c>
      <c r="BK75" s="8"/>
      <c r="BL75" s="8"/>
      <c r="BM75" s="9"/>
    </row>
    <row r="76" spans="1:65" x14ac:dyDescent="0.25">
      <c r="A76" s="1">
        <v>72</v>
      </c>
      <c r="B76" s="1" t="s">
        <v>362</v>
      </c>
      <c r="C76" s="1" t="s">
        <v>363</v>
      </c>
      <c r="D76" s="1" t="s">
        <v>364</v>
      </c>
      <c r="E76" s="1" t="s">
        <v>365</v>
      </c>
      <c r="F76" s="7">
        <v>23</v>
      </c>
      <c r="G76" s="8">
        <v>22</v>
      </c>
      <c r="H76" s="8">
        <v>17</v>
      </c>
      <c r="I76" s="8" t="s">
        <v>1047</v>
      </c>
      <c r="J76" s="8" t="s">
        <v>1084</v>
      </c>
      <c r="K76" s="8" t="s">
        <v>1230</v>
      </c>
      <c r="L76" s="8">
        <v>6</v>
      </c>
      <c r="M76" s="8">
        <v>6</v>
      </c>
      <c r="N76" s="9">
        <v>8</v>
      </c>
      <c r="O76" s="7"/>
      <c r="P76" s="8"/>
      <c r="Q76" s="8"/>
      <c r="R76" s="8" t="s">
        <v>366</v>
      </c>
      <c r="S76" s="8"/>
      <c r="T76" s="8"/>
      <c r="U76" s="8"/>
      <c r="V76" s="8"/>
      <c r="W76" s="8"/>
      <c r="X76" s="8"/>
      <c r="Y76" s="8" t="s">
        <v>366</v>
      </c>
      <c r="Z76" s="8"/>
      <c r="AA76" s="8"/>
      <c r="AB76" s="8"/>
      <c r="AC76" s="8"/>
      <c r="AD76" s="8"/>
      <c r="AE76" s="8"/>
      <c r="AF76" s="8"/>
      <c r="AG76" s="9"/>
      <c r="AH76" s="8"/>
      <c r="AI76" s="8" t="s">
        <v>24</v>
      </c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7"/>
      <c r="AW76" s="8"/>
      <c r="AX76" s="8" t="s">
        <v>144</v>
      </c>
      <c r="AY76" s="8" t="s">
        <v>367</v>
      </c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9"/>
    </row>
    <row r="77" spans="1:65" x14ac:dyDescent="0.25">
      <c r="A77" s="1">
        <v>45</v>
      </c>
      <c r="B77" s="1" t="s">
        <v>241</v>
      </c>
      <c r="C77" s="1" t="s">
        <v>242</v>
      </c>
      <c r="D77" s="1" t="s">
        <v>243</v>
      </c>
      <c r="E77" s="1" t="s">
        <v>244</v>
      </c>
      <c r="F77" s="7">
        <v>28</v>
      </c>
      <c r="G77" s="8">
        <v>21</v>
      </c>
      <c r="H77" s="8">
        <v>17</v>
      </c>
      <c r="I77" s="8" t="s">
        <v>975</v>
      </c>
      <c r="J77" s="8" t="s">
        <v>974</v>
      </c>
      <c r="K77" s="8" t="s">
        <v>976</v>
      </c>
      <c r="L77" s="8">
        <v>8</v>
      </c>
      <c r="M77" s="8">
        <v>7</v>
      </c>
      <c r="N77" s="9">
        <v>6</v>
      </c>
      <c r="O77" s="7"/>
      <c r="P77" s="8"/>
      <c r="Q77" s="8"/>
      <c r="R77" s="8" t="s">
        <v>245</v>
      </c>
      <c r="S77" s="8"/>
      <c r="T77" s="8"/>
      <c r="U77" s="8"/>
      <c r="V77" s="8"/>
      <c r="W77" s="8"/>
      <c r="X77" s="8"/>
      <c r="Y77" s="8" t="s">
        <v>245</v>
      </c>
      <c r="Z77" s="8"/>
      <c r="AA77" s="8"/>
      <c r="AB77" s="8"/>
      <c r="AC77" s="8"/>
      <c r="AD77" s="8"/>
      <c r="AE77" s="8"/>
      <c r="AF77" s="8"/>
      <c r="AG77" s="9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7"/>
      <c r="AW77" s="8"/>
      <c r="AX77" s="8" t="s">
        <v>246</v>
      </c>
      <c r="AY77" s="8" t="s">
        <v>247</v>
      </c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9"/>
    </row>
    <row r="78" spans="1:65" x14ac:dyDescent="0.25">
      <c r="A78" s="1">
        <v>61</v>
      </c>
      <c r="B78" s="1" t="s">
        <v>316</v>
      </c>
      <c r="C78" s="1" t="s">
        <v>317</v>
      </c>
      <c r="D78" s="1" t="s">
        <v>140</v>
      </c>
      <c r="E78" s="1" t="s">
        <v>205</v>
      </c>
      <c r="F78" s="7">
        <v>17</v>
      </c>
      <c r="G78" s="8">
        <v>17</v>
      </c>
      <c r="H78" s="8">
        <v>17</v>
      </c>
      <c r="I78" s="8" t="s">
        <v>1027</v>
      </c>
      <c r="J78" s="8" t="s">
        <v>963</v>
      </c>
      <c r="K78" s="8" t="s">
        <v>1027</v>
      </c>
      <c r="L78" s="8">
        <v>6</v>
      </c>
      <c r="M78" s="8">
        <v>6</v>
      </c>
      <c r="N78" s="9">
        <v>6</v>
      </c>
      <c r="O78" s="7"/>
      <c r="P78" s="8"/>
      <c r="Q78" s="8"/>
      <c r="R78" s="8" t="s">
        <v>318</v>
      </c>
      <c r="S78" s="8"/>
      <c r="T78" s="8"/>
      <c r="U78" s="8"/>
      <c r="V78" s="8"/>
      <c r="W78" s="8"/>
      <c r="X78" s="8"/>
      <c r="Y78" s="8" t="s">
        <v>318</v>
      </c>
      <c r="Z78" s="8"/>
      <c r="AA78" s="8"/>
      <c r="AB78" s="8"/>
      <c r="AC78" s="8"/>
      <c r="AD78" s="8"/>
      <c r="AE78" s="8"/>
      <c r="AF78" s="8"/>
      <c r="AG78" s="9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7"/>
      <c r="AW78" s="8"/>
      <c r="AX78" s="8"/>
      <c r="AY78" s="8" t="s">
        <v>319</v>
      </c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9"/>
    </row>
    <row r="79" spans="1:65" x14ac:dyDescent="0.25">
      <c r="A79" s="1">
        <v>69</v>
      </c>
      <c r="B79" s="1" t="s">
        <v>350</v>
      </c>
      <c r="C79" s="1" t="s">
        <v>351</v>
      </c>
      <c r="D79" s="1" t="s">
        <v>352</v>
      </c>
      <c r="E79" s="1" t="s">
        <v>325</v>
      </c>
      <c r="F79" s="7">
        <v>15</v>
      </c>
      <c r="G79" s="8">
        <v>16</v>
      </c>
      <c r="H79" s="8">
        <v>16</v>
      </c>
      <c r="I79" s="8" t="s">
        <v>1106</v>
      </c>
      <c r="J79" s="8" t="s">
        <v>1229</v>
      </c>
      <c r="K79" s="8" t="s">
        <v>1229</v>
      </c>
      <c r="L79" s="8">
        <v>5</v>
      </c>
      <c r="M79" s="8">
        <v>5</v>
      </c>
      <c r="N79" s="9">
        <v>6</v>
      </c>
      <c r="O79" s="7"/>
      <c r="P79" s="8"/>
      <c r="Q79" s="8"/>
      <c r="R79" s="8" t="s">
        <v>165</v>
      </c>
      <c r="S79" s="8"/>
      <c r="T79" s="8"/>
      <c r="U79" s="8"/>
      <c r="V79" s="8"/>
      <c r="W79" s="8"/>
      <c r="X79" s="8"/>
      <c r="Y79" s="8" t="s">
        <v>165</v>
      </c>
      <c r="Z79" s="8"/>
      <c r="AA79" s="8"/>
      <c r="AB79" s="8"/>
      <c r="AC79" s="8"/>
      <c r="AD79" s="8"/>
      <c r="AE79" s="8"/>
      <c r="AF79" s="8"/>
      <c r="AG79" s="9"/>
      <c r="AH79" s="8"/>
      <c r="AI79" s="8" t="s">
        <v>353</v>
      </c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7"/>
      <c r="AW79" s="8"/>
      <c r="AX79" s="8" t="s">
        <v>144</v>
      </c>
      <c r="AY79" s="8" t="s">
        <v>354</v>
      </c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9"/>
    </row>
    <row r="80" spans="1:65" x14ac:dyDescent="0.25">
      <c r="A80" s="1">
        <v>51</v>
      </c>
      <c r="B80" s="1" t="s">
        <v>273</v>
      </c>
      <c r="C80" s="1" t="s">
        <v>274</v>
      </c>
      <c r="D80" s="1" t="s">
        <v>275</v>
      </c>
      <c r="E80" s="1" t="s">
        <v>58</v>
      </c>
      <c r="F80" s="7">
        <v>23</v>
      </c>
      <c r="G80" s="8">
        <v>20</v>
      </c>
      <c r="H80" s="8">
        <v>15</v>
      </c>
      <c r="I80" s="8" t="s">
        <v>958</v>
      </c>
      <c r="J80" s="8" t="s">
        <v>1056</v>
      </c>
      <c r="K80" s="8" t="s">
        <v>986</v>
      </c>
      <c r="L80" s="8">
        <v>7</v>
      </c>
      <c r="M80" s="8">
        <v>6</v>
      </c>
      <c r="N80" s="9">
        <v>4</v>
      </c>
      <c r="O80" s="7"/>
      <c r="P80" s="8"/>
      <c r="Q80" s="8"/>
      <c r="R80" s="8" t="s">
        <v>276</v>
      </c>
      <c r="S80" s="8"/>
      <c r="T80" s="8"/>
      <c r="U80" s="8"/>
      <c r="V80" s="8"/>
      <c r="W80" s="8"/>
      <c r="X80" s="8"/>
      <c r="Y80" s="8" t="s">
        <v>277</v>
      </c>
      <c r="Z80" s="8"/>
      <c r="AA80" s="8"/>
      <c r="AB80" s="8"/>
      <c r="AC80" s="8"/>
      <c r="AD80" s="8"/>
      <c r="AE80" s="8"/>
      <c r="AF80" s="8"/>
      <c r="AG80" s="9"/>
      <c r="AH80" s="8"/>
      <c r="AI80" s="8" t="s">
        <v>278</v>
      </c>
      <c r="AJ80" s="8"/>
      <c r="AK80" s="8"/>
      <c r="AL80" s="8"/>
      <c r="AM80" s="8"/>
      <c r="AN80" s="8" t="s">
        <v>278</v>
      </c>
      <c r="AO80" s="8"/>
      <c r="AP80" s="8"/>
      <c r="AQ80" s="8"/>
      <c r="AR80" s="8"/>
      <c r="AS80" s="8" t="s">
        <v>278</v>
      </c>
      <c r="AT80" s="8"/>
      <c r="AU80" s="8" t="s">
        <v>278</v>
      </c>
      <c r="AV80" s="7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 t="s">
        <v>279</v>
      </c>
      <c r="BK80" s="8"/>
      <c r="BL80" s="8"/>
      <c r="BM80" s="9"/>
    </row>
    <row r="81" spans="1:65" x14ac:dyDescent="0.25">
      <c r="A81" s="1">
        <v>76</v>
      </c>
      <c r="B81" s="1" t="s">
        <v>377</v>
      </c>
      <c r="C81" s="1" t="s">
        <v>378</v>
      </c>
      <c r="D81" s="1" t="s">
        <v>210</v>
      </c>
      <c r="E81" s="1" t="s">
        <v>58</v>
      </c>
      <c r="F81" s="7">
        <v>17</v>
      </c>
      <c r="G81" s="8">
        <v>15</v>
      </c>
      <c r="H81" s="8">
        <v>15</v>
      </c>
      <c r="I81" s="8" t="s">
        <v>1104</v>
      </c>
      <c r="J81" s="8" t="s">
        <v>1039</v>
      </c>
      <c r="K81" s="8" t="s">
        <v>1238</v>
      </c>
      <c r="L81" s="8">
        <v>8</v>
      </c>
      <c r="M81" s="8">
        <v>8</v>
      </c>
      <c r="N81" s="9">
        <v>6</v>
      </c>
      <c r="O81" s="7"/>
      <c r="P81" s="8"/>
      <c r="Q81" s="8"/>
      <c r="R81" s="8" t="s">
        <v>165</v>
      </c>
      <c r="S81" s="8"/>
      <c r="T81" s="8"/>
      <c r="U81" s="8"/>
      <c r="V81" s="8"/>
      <c r="W81" s="8"/>
      <c r="X81" s="8"/>
      <c r="Y81" s="8" t="s">
        <v>165</v>
      </c>
      <c r="Z81" s="8"/>
      <c r="AA81" s="8"/>
      <c r="AB81" s="8"/>
      <c r="AC81" s="8"/>
      <c r="AD81" s="8"/>
      <c r="AE81" s="8"/>
      <c r="AF81" s="8"/>
      <c r="AG81" s="9"/>
      <c r="AH81" s="8"/>
      <c r="AI81" s="8" t="s">
        <v>24</v>
      </c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7"/>
      <c r="AW81" s="8"/>
      <c r="AX81" s="8" t="s">
        <v>144</v>
      </c>
      <c r="AY81" s="8" t="s">
        <v>379</v>
      </c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9"/>
    </row>
    <row r="82" spans="1:65" x14ac:dyDescent="0.25">
      <c r="A82" s="1">
        <v>165</v>
      </c>
      <c r="B82" s="1" t="s">
        <v>656</v>
      </c>
      <c r="C82" s="1" t="s">
        <v>657</v>
      </c>
      <c r="D82" s="1" t="s">
        <v>352</v>
      </c>
      <c r="E82" s="1" t="s">
        <v>658</v>
      </c>
      <c r="F82" s="7">
        <v>11</v>
      </c>
      <c r="G82" s="8">
        <v>14</v>
      </c>
      <c r="H82" s="8">
        <v>15</v>
      </c>
      <c r="I82" s="8" t="s">
        <v>1176</v>
      </c>
      <c r="J82" s="8" t="s">
        <v>1110</v>
      </c>
      <c r="K82" s="8" t="s">
        <v>1110</v>
      </c>
      <c r="L82" s="8">
        <v>2</v>
      </c>
      <c r="M82" s="8">
        <v>2</v>
      </c>
      <c r="N82" s="9">
        <v>2</v>
      </c>
      <c r="O82" s="7"/>
      <c r="P82" s="8"/>
      <c r="Q82" s="8"/>
      <c r="R82" s="8" t="s">
        <v>165</v>
      </c>
      <c r="S82" s="8"/>
      <c r="T82" s="8"/>
      <c r="U82" s="8"/>
      <c r="V82" s="8"/>
      <c r="W82" s="8"/>
      <c r="X82" s="8"/>
      <c r="Y82" s="8" t="s">
        <v>165</v>
      </c>
      <c r="Z82" s="8"/>
      <c r="AA82" s="8"/>
      <c r="AB82" s="8"/>
      <c r="AC82" s="8"/>
      <c r="AD82" s="8"/>
      <c r="AE82" s="8"/>
      <c r="AF82" s="8"/>
      <c r="AG82" s="9"/>
      <c r="AH82" s="8"/>
      <c r="AI82" s="8" t="s">
        <v>353</v>
      </c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7"/>
      <c r="AW82" s="8"/>
      <c r="AX82" s="8" t="s">
        <v>144</v>
      </c>
      <c r="AY82" s="8" t="s">
        <v>354</v>
      </c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9"/>
    </row>
    <row r="83" spans="1:65" x14ac:dyDescent="0.25">
      <c r="A83" s="1">
        <v>70</v>
      </c>
      <c r="B83" s="1" t="s">
        <v>355</v>
      </c>
      <c r="C83" s="1" t="s">
        <v>1405</v>
      </c>
      <c r="D83" s="1" t="s">
        <v>269</v>
      </c>
      <c r="E83" s="1" t="s">
        <v>183</v>
      </c>
      <c r="F83" s="7">
        <v>14</v>
      </c>
      <c r="G83" s="8">
        <v>15</v>
      </c>
      <c r="H83" s="8">
        <v>14</v>
      </c>
      <c r="I83" s="8" t="s">
        <v>1026</v>
      </c>
      <c r="J83" s="8" t="s">
        <v>1026</v>
      </c>
      <c r="K83" s="8" t="s">
        <v>1026</v>
      </c>
      <c r="L83" s="8">
        <v>3</v>
      </c>
      <c r="M83" s="8">
        <v>4</v>
      </c>
      <c r="N83" s="9">
        <v>4</v>
      </c>
      <c r="O83" s="7"/>
      <c r="P83" s="8"/>
      <c r="Q83" s="8"/>
      <c r="R83" s="8" t="s">
        <v>165</v>
      </c>
      <c r="S83" s="8"/>
      <c r="T83" s="8"/>
      <c r="U83" s="8"/>
      <c r="V83" s="8"/>
      <c r="W83" s="8"/>
      <c r="X83" s="8"/>
      <c r="Y83" s="8" t="s">
        <v>165</v>
      </c>
      <c r="Z83" s="8"/>
      <c r="AA83" s="8"/>
      <c r="AB83" s="8"/>
      <c r="AC83" s="8"/>
      <c r="AD83" s="8"/>
      <c r="AE83" s="8"/>
      <c r="AF83" s="8"/>
      <c r="AG83" s="9"/>
      <c r="AH83" s="8"/>
      <c r="AI83" s="8" t="s">
        <v>24</v>
      </c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7"/>
      <c r="AW83" s="8"/>
      <c r="AX83" s="8"/>
      <c r="AY83" s="8" t="s">
        <v>356</v>
      </c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9"/>
    </row>
    <row r="84" spans="1:65" x14ac:dyDescent="0.25">
      <c r="A84" s="1">
        <v>64</v>
      </c>
      <c r="B84" s="1" t="s">
        <v>327</v>
      </c>
      <c r="C84" s="1" t="s">
        <v>328</v>
      </c>
      <c r="D84" s="1" t="s">
        <v>329</v>
      </c>
      <c r="E84" s="1" t="s">
        <v>284</v>
      </c>
      <c r="F84" s="7">
        <v>18</v>
      </c>
      <c r="G84" s="8">
        <v>13</v>
      </c>
      <c r="H84" s="8">
        <v>14</v>
      </c>
      <c r="I84" s="8" t="s">
        <v>1082</v>
      </c>
      <c r="J84" s="8" t="s">
        <v>962</v>
      </c>
      <c r="K84" s="8" t="s">
        <v>1017</v>
      </c>
      <c r="L84" s="8">
        <v>6</v>
      </c>
      <c r="M84" s="8">
        <v>5</v>
      </c>
      <c r="N84" s="9">
        <v>4</v>
      </c>
      <c r="O84" s="7"/>
      <c r="P84" s="8" t="s">
        <v>330</v>
      </c>
      <c r="Q84" s="8"/>
      <c r="R84" s="8" t="s">
        <v>330</v>
      </c>
      <c r="S84" s="8"/>
      <c r="T84" s="8"/>
      <c r="U84" s="8"/>
      <c r="V84" s="8"/>
      <c r="W84" s="8"/>
      <c r="X84" s="8"/>
      <c r="Y84" s="8" t="s">
        <v>331</v>
      </c>
      <c r="Z84" s="8"/>
      <c r="AA84" s="8"/>
      <c r="AB84" s="8"/>
      <c r="AC84" s="8"/>
      <c r="AD84" s="8"/>
      <c r="AE84" s="8"/>
      <c r="AF84" s="8"/>
      <c r="AG84" s="9"/>
      <c r="AH84" s="8"/>
      <c r="AI84" s="8"/>
      <c r="AJ84" s="8"/>
      <c r="AK84" s="8"/>
      <c r="AL84" s="8"/>
      <c r="AM84" s="8"/>
      <c r="AN84" s="8" t="s">
        <v>322</v>
      </c>
      <c r="AO84" s="8"/>
      <c r="AP84" s="8"/>
      <c r="AQ84" s="8"/>
      <c r="AR84" s="8"/>
      <c r="AS84" s="8" t="s">
        <v>322</v>
      </c>
      <c r="AT84" s="8"/>
      <c r="AU84" s="8"/>
      <c r="AV84" s="7"/>
      <c r="AW84" s="8"/>
      <c r="AX84" s="8"/>
      <c r="AY84" s="8" t="s">
        <v>332</v>
      </c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9"/>
    </row>
    <row r="85" spans="1:65" x14ac:dyDescent="0.25">
      <c r="A85" s="1">
        <v>68</v>
      </c>
      <c r="B85" s="1" t="s">
        <v>348</v>
      </c>
      <c r="C85" s="1" t="s">
        <v>349</v>
      </c>
      <c r="D85" s="1" t="s">
        <v>191</v>
      </c>
      <c r="E85" s="1" t="s">
        <v>58</v>
      </c>
      <c r="F85" s="7">
        <v>15</v>
      </c>
      <c r="G85" s="8">
        <v>13</v>
      </c>
      <c r="H85" s="8">
        <v>14</v>
      </c>
      <c r="I85" s="8" t="s">
        <v>1246</v>
      </c>
      <c r="J85" s="8" t="s">
        <v>1247</v>
      </c>
      <c r="K85" s="8" t="s">
        <v>1122</v>
      </c>
      <c r="L85" s="8">
        <v>7</v>
      </c>
      <c r="M85" s="8">
        <v>5</v>
      </c>
      <c r="N85" s="9">
        <v>6</v>
      </c>
      <c r="O85" s="7"/>
      <c r="P85" s="8"/>
      <c r="Q85" s="8"/>
      <c r="R85" s="8" t="s">
        <v>154</v>
      </c>
      <c r="S85" s="8"/>
      <c r="T85" s="8"/>
      <c r="U85" s="8"/>
      <c r="V85" s="8"/>
      <c r="W85" s="8"/>
      <c r="X85" s="8"/>
      <c r="Y85" s="8" t="s">
        <v>154</v>
      </c>
      <c r="Z85" s="8"/>
      <c r="AA85" s="8"/>
      <c r="AB85" s="8"/>
      <c r="AC85" s="8"/>
      <c r="AD85" s="8"/>
      <c r="AE85" s="8"/>
      <c r="AF85" s="8"/>
      <c r="AG85" s="9"/>
      <c r="AH85" s="8"/>
      <c r="AI85" s="8" t="s">
        <v>143</v>
      </c>
      <c r="AJ85" s="8"/>
      <c r="AK85" s="8"/>
      <c r="AL85" s="8"/>
      <c r="AM85" s="8"/>
      <c r="AN85" s="8" t="s">
        <v>143</v>
      </c>
      <c r="AO85" s="8"/>
      <c r="AP85" s="8"/>
      <c r="AQ85" s="8"/>
      <c r="AR85" s="8"/>
      <c r="AS85" s="8"/>
      <c r="AT85" s="8"/>
      <c r="AU85" s="8"/>
      <c r="AV85" s="7"/>
      <c r="AW85" s="8"/>
      <c r="AX85" s="8" t="s">
        <v>155</v>
      </c>
      <c r="AY85" s="8" t="s">
        <v>156</v>
      </c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 t="s">
        <v>157</v>
      </c>
      <c r="BM85" s="9"/>
    </row>
    <row r="86" spans="1:65" x14ac:dyDescent="0.25">
      <c r="A86" s="1">
        <v>113</v>
      </c>
      <c r="B86" s="1" t="s">
        <v>501</v>
      </c>
      <c r="C86" s="1" t="s">
        <v>1408</v>
      </c>
      <c r="D86" s="1" t="s">
        <v>201</v>
      </c>
      <c r="E86" s="1" t="s">
        <v>467</v>
      </c>
      <c r="F86" s="7">
        <v>10</v>
      </c>
      <c r="G86" s="8">
        <v>11</v>
      </c>
      <c r="H86" s="8">
        <v>14</v>
      </c>
      <c r="I86" s="8" t="s">
        <v>933</v>
      </c>
      <c r="J86" s="8" t="s">
        <v>933</v>
      </c>
      <c r="K86" s="8" t="s">
        <v>933</v>
      </c>
      <c r="L86" s="8">
        <v>3</v>
      </c>
      <c r="M86" s="8">
        <v>3</v>
      </c>
      <c r="N86" s="9">
        <v>3</v>
      </c>
      <c r="O86" s="7"/>
      <c r="P86" s="8"/>
      <c r="Q86" s="8"/>
      <c r="R86" s="8" t="s">
        <v>277</v>
      </c>
      <c r="S86" s="8"/>
      <c r="T86" s="8"/>
      <c r="U86" s="8"/>
      <c r="V86" s="8"/>
      <c r="W86" s="8"/>
      <c r="X86" s="8"/>
      <c r="Y86" s="8" t="s">
        <v>277</v>
      </c>
      <c r="Z86" s="8"/>
      <c r="AA86" s="8"/>
      <c r="AB86" s="8"/>
      <c r="AC86" s="8"/>
      <c r="AD86" s="8"/>
      <c r="AE86" s="8"/>
      <c r="AF86" s="8"/>
      <c r="AG86" s="9"/>
      <c r="AH86" s="8"/>
      <c r="AI86" s="8" t="s">
        <v>36</v>
      </c>
      <c r="AJ86" s="8"/>
      <c r="AK86" s="8"/>
      <c r="AL86" s="8"/>
      <c r="AM86" s="8"/>
      <c r="AN86" s="8" t="s">
        <v>36</v>
      </c>
      <c r="AO86" s="8"/>
      <c r="AP86" s="8"/>
      <c r="AQ86" s="8"/>
      <c r="AR86" s="8"/>
      <c r="AS86" s="8"/>
      <c r="AT86" s="8"/>
      <c r="AU86" s="8" t="s">
        <v>36</v>
      </c>
      <c r="AV86" s="7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 t="s">
        <v>279</v>
      </c>
      <c r="BK86" s="8"/>
      <c r="BL86" s="8"/>
      <c r="BM86" s="9"/>
    </row>
    <row r="87" spans="1:65" x14ac:dyDescent="0.25">
      <c r="A87" s="1">
        <v>106</v>
      </c>
      <c r="B87" s="1" t="s">
        <v>476</v>
      </c>
      <c r="C87" s="1" t="s">
        <v>477</v>
      </c>
      <c r="D87" s="1" t="s">
        <v>309</v>
      </c>
      <c r="E87" s="1" t="s">
        <v>58</v>
      </c>
      <c r="F87" s="7">
        <v>13</v>
      </c>
      <c r="G87" s="8">
        <v>9</v>
      </c>
      <c r="H87" s="8">
        <v>14</v>
      </c>
      <c r="I87" s="8" t="s">
        <v>1272</v>
      </c>
      <c r="J87" s="8" t="s">
        <v>1272</v>
      </c>
      <c r="K87" s="8" t="s">
        <v>1272</v>
      </c>
      <c r="L87" s="8">
        <v>4</v>
      </c>
      <c r="M87" s="8">
        <v>4</v>
      </c>
      <c r="N87" s="9">
        <v>4</v>
      </c>
      <c r="O87" s="7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9"/>
      <c r="AH87" s="8"/>
      <c r="AI87" s="8" t="s">
        <v>24</v>
      </c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7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9"/>
    </row>
    <row r="88" spans="1:65" x14ac:dyDescent="0.25">
      <c r="A88" s="1">
        <v>79</v>
      </c>
      <c r="B88" s="1" t="s">
        <v>387</v>
      </c>
      <c r="C88" s="1" t="s">
        <v>388</v>
      </c>
      <c r="D88" s="1" t="s">
        <v>389</v>
      </c>
      <c r="E88" s="1" t="s">
        <v>390</v>
      </c>
      <c r="F88" s="7">
        <v>8</v>
      </c>
      <c r="G88" s="8">
        <v>16</v>
      </c>
      <c r="H88" s="8">
        <v>13</v>
      </c>
      <c r="I88" s="8" t="s">
        <v>1170</v>
      </c>
      <c r="J88" s="8" t="s">
        <v>1255</v>
      </c>
      <c r="K88" s="8" t="s">
        <v>1178</v>
      </c>
      <c r="L88" s="8">
        <v>6</v>
      </c>
      <c r="M88" s="8">
        <v>7</v>
      </c>
      <c r="N88" s="9">
        <v>5</v>
      </c>
      <c r="O88" s="7"/>
      <c r="P88" s="8"/>
      <c r="Q88" s="8"/>
      <c r="R88" s="8"/>
      <c r="S88" s="8"/>
      <c r="T88" s="8"/>
      <c r="U88" s="8"/>
      <c r="V88" s="8"/>
      <c r="W88" s="8"/>
      <c r="X88" s="8"/>
      <c r="Y88" s="8" t="s">
        <v>391</v>
      </c>
      <c r="Z88" s="8"/>
      <c r="AA88" s="8"/>
      <c r="AB88" s="8"/>
      <c r="AC88" s="8"/>
      <c r="AD88" s="8"/>
      <c r="AE88" s="8"/>
      <c r="AF88" s="8"/>
      <c r="AG88" s="9"/>
      <c r="AH88" s="8"/>
      <c r="AI88" s="8" t="s">
        <v>143</v>
      </c>
      <c r="AJ88" s="8"/>
      <c r="AK88" s="8"/>
      <c r="AL88" s="8"/>
      <c r="AM88" s="8"/>
      <c r="AN88" s="8" t="s">
        <v>143</v>
      </c>
      <c r="AO88" s="8"/>
      <c r="AP88" s="8"/>
      <c r="AQ88" s="8"/>
      <c r="AR88" s="8"/>
      <c r="AS88" s="8"/>
      <c r="AT88" s="8"/>
      <c r="AU88" s="8"/>
      <c r="AV88" s="7"/>
      <c r="AW88" s="8"/>
      <c r="AX88" s="8" t="s">
        <v>392</v>
      </c>
      <c r="AY88" s="8" t="s">
        <v>393</v>
      </c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9"/>
    </row>
    <row r="89" spans="1:65" x14ac:dyDescent="0.25">
      <c r="A89" s="1">
        <v>81</v>
      </c>
      <c r="B89" s="1" t="s">
        <v>398</v>
      </c>
      <c r="C89" s="1" t="s">
        <v>399</v>
      </c>
      <c r="D89" s="1" t="s">
        <v>275</v>
      </c>
      <c r="E89" s="1" t="s">
        <v>58</v>
      </c>
      <c r="F89" s="7">
        <v>10</v>
      </c>
      <c r="G89" s="8">
        <v>13</v>
      </c>
      <c r="H89" s="8">
        <v>13</v>
      </c>
      <c r="I89" s="8" t="s">
        <v>1065</v>
      </c>
      <c r="J89" s="8" t="s">
        <v>1063</v>
      </c>
      <c r="K89" s="8" t="s">
        <v>1258</v>
      </c>
      <c r="L89" s="8">
        <v>4</v>
      </c>
      <c r="M89" s="8">
        <v>5</v>
      </c>
      <c r="N89" s="9">
        <v>6</v>
      </c>
      <c r="O89" s="7"/>
      <c r="P89" s="8"/>
      <c r="Q89" s="8"/>
      <c r="R89" s="8" t="s">
        <v>400</v>
      </c>
      <c r="S89" s="8"/>
      <c r="T89" s="8"/>
      <c r="U89" s="8"/>
      <c r="V89" s="8"/>
      <c r="W89" s="8"/>
      <c r="X89" s="8"/>
      <c r="Y89" s="8" t="s">
        <v>400</v>
      </c>
      <c r="Z89" s="8"/>
      <c r="AA89" s="8"/>
      <c r="AB89" s="8"/>
      <c r="AC89" s="8"/>
      <c r="AD89" s="8"/>
      <c r="AE89" s="8"/>
      <c r="AF89" s="8"/>
      <c r="AG89" s="9"/>
      <c r="AH89" s="8"/>
      <c r="AI89" s="8" t="s">
        <v>36</v>
      </c>
      <c r="AJ89" s="8"/>
      <c r="AK89" s="8"/>
      <c r="AL89" s="8"/>
      <c r="AM89" s="8"/>
      <c r="AN89" s="8" t="s">
        <v>36</v>
      </c>
      <c r="AO89" s="8"/>
      <c r="AP89" s="8"/>
      <c r="AQ89" s="8"/>
      <c r="AR89" s="8"/>
      <c r="AS89" s="8"/>
      <c r="AT89" s="8"/>
      <c r="AU89" s="8" t="s">
        <v>36</v>
      </c>
      <c r="AV89" s="7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 t="s">
        <v>279</v>
      </c>
      <c r="BK89" s="8"/>
      <c r="BL89" s="8"/>
      <c r="BM89" s="9"/>
    </row>
    <row r="90" spans="1:65" x14ac:dyDescent="0.25">
      <c r="A90" s="1">
        <v>73</v>
      </c>
      <c r="B90" s="1" t="s">
        <v>368</v>
      </c>
      <c r="C90" s="1" t="s">
        <v>369</v>
      </c>
      <c r="D90" s="1" t="s">
        <v>364</v>
      </c>
      <c r="E90" s="1" t="s">
        <v>183</v>
      </c>
      <c r="F90" s="7">
        <v>12</v>
      </c>
      <c r="G90" s="8">
        <v>12</v>
      </c>
      <c r="H90" s="8">
        <v>13</v>
      </c>
      <c r="I90" s="8" t="s">
        <v>1250</v>
      </c>
      <c r="J90" s="8" t="s">
        <v>1250</v>
      </c>
      <c r="K90" s="8" t="s">
        <v>1250</v>
      </c>
      <c r="L90" s="8">
        <v>5</v>
      </c>
      <c r="M90" s="8">
        <v>5</v>
      </c>
      <c r="N90" s="9">
        <v>5</v>
      </c>
      <c r="O90" s="7"/>
      <c r="P90" s="8"/>
      <c r="Q90" s="8"/>
      <c r="R90" s="8" t="s">
        <v>326</v>
      </c>
      <c r="S90" s="8"/>
      <c r="T90" s="8"/>
      <c r="U90" s="8"/>
      <c r="V90" s="8"/>
      <c r="W90" s="8"/>
      <c r="X90" s="8"/>
      <c r="Y90" s="8" t="s">
        <v>326</v>
      </c>
      <c r="Z90" s="8"/>
      <c r="AA90" s="8"/>
      <c r="AB90" s="8"/>
      <c r="AC90" s="8"/>
      <c r="AD90" s="8"/>
      <c r="AE90" s="8"/>
      <c r="AF90" s="8"/>
      <c r="AG90" s="9"/>
      <c r="AH90" s="8"/>
      <c r="AI90" s="8" t="s">
        <v>143</v>
      </c>
      <c r="AJ90" s="8"/>
      <c r="AK90" s="8"/>
      <c r="AL90" s="8"/>
      <c r="AM90" s="8"/>
      <c r="AN90" s="8" t="s">
        <v>143</v>
      </c>
      <c r="AO90" s="8"/>
      <c r="AP90" s="8"/>
      <c r="AQ90" s="8"/>
      <c r="AR90" s="8"/>
      <c r="AS90" s="8"/>
      <c r="AT90" s="8"/>
      <c r="AU90" s="8"/>
      <c r="AV90" s="7"/>
      <c r="AW90" s="8"/>
      <c r="AX90" s="8" t="s">
        <v>130</v>
      </c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9"/>
    </row>
    <row r="91" spans="1:65" x14ac:dyDescent="0.25">
      <c r="A91" s="1">
        <v>84</v>
      </c>
      <c r="B91" s="1" t="s">
        <v>409</v>
      </c>
      <c r="C91" s="1" t="s">
        <v>410</v>
      </c>
      <c r="D91" s="1" t="s">
        <v>411</v>
      </c>
      <c r="E91" s="1" t="s">
        <v>412</v>
      </c>
      <c r="F91" s="7">
        <v>11</v>
      </c>
      <c r="G91" s="8">
        <v>10</v>
      </c>
      <c r="H91" s="8">
        <v>13</v>
      </c>
      <c r="I91" s="8" t="s">
        <v>1260</v>
      </c>
      <c r="J91" s="8" t="s">
        <v>1260</v>
      </c>
      <c r="K91" s="8" t="s">
        <v>1260</v>
      </c>
      <c r="L91" s="8">
        <v>3</v>
      </c>
      <c r="M91" s="8">
        <v>3</v>
      </c>
      <c r="N91" s="9">
        <v>3</v>
      </c>
      <c r="O91" s="7"/>
      <c r="P91" s="8"/>
      <c r="Q91" s="8"/>
      <c r="R91" s="8" t="s">
        <v>277</v>
      </c>
      <c r="S91" s="8"/>
      <c r="T91" s="8"/>
      <c r="U91" s="8"/>
      <c r="V91" s="8"/>
      <c r="W91" s="8"/>
      <c r="X91" s="8"/>
      <c r="Y91" s="8" t="s">
        <v>277</v>
      </c>
      <c r="Z91" s="8"/>
      <c r="AA91" s="8"/>
      <c r="AB91" s="8"/>
      <c r="AC91" s="8"/>
      <c r="AD91" s="8"/>
      <c r="AE91" s="8"/>
      <c r="AF91" s="8"/>
      <c r="AG91" s="9"/>
      <c r="AH91" s="8"/>
      <c r="AI91" s="8" t="s">
        <v>413</v>
      </c>
      <c r="AJ91" s="8"/>
      <c r="AK91" s="8"/>
      <c r="AL91" s="8"/>
      <c r="AM91" s="8"/>
      <c r="AN91" s="8" t="s">
        <v>413</v>
      </c>
      <c r="AO91" s="8"/>
      <c r="AP91" s="8"/>
      <c r="AQ91" s="8"/>
      <c r="AR91" s="8"/>
      <c r="AS91" s="8" t="s">
        <v>413</v>
      </c>
      <c r="AT91" s="8"/>
      <c r="AU91" s="8" t="s">
        <v>413</v>
      </c>
      <c r="AV91" s="7"/>
      <c r="AW91" s="8"/>
      <c r="AX91" s="8" t="s">
        <v>414</v>
      </c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 t="s">
        <v>279</v>
      </c>
      <c r="BK91" s="8"/>
      <c r="BL91" s="8"/>
      <c r="BM91" s="9"/>
    </row>
    <row r="92" spans="1:65" x14ac:dyDescent="0.25">
      <c r="A92" s="1">
        <v>111</v>
      </c>
      <c r="B92" s="1" t="s">
        <v>494</v>
      </c>
      <c r="C92" s="1" t="s">
        <v>495</v>
      </c>
      <c r="D92" s="1" t="s">
        <v>106</v>
      </c>
      <c r="E92" s="1" t="s">
        <v>179</v>
      </c>
      <c r="F92" s="7">
        <v>15</v>
      </c>
      <c r="G92" s="8">
        <v>14</v>
      </c>
      <c r="H92" s="8">
        <v>12</v>
      </c>
      <c r="I92" s="8" t="s">
        <v>1273</v>
      </c>
      <c r="J92" s="8" t="s">
        <v>930</v>
      </c>
      <c r="K92" s="8" t="s">
        <v>1003</v>
      </c>
      <c r="L92" s="8">
        <v>5</v>
      </c>
      <c r="M92" s="8">
        <v>4</v>
      </c>
      <c r="N92" s="9">
        <v>4</v>
      </c>
      <c r="O92" s="7"/>
      <c r="P92" s="8"/>
      <c r="Q92" s="8"/>
      <c r="R92" s="8" t="s">
        <v>277</v>
      </c>
      <c r="S92" s="8"/>
      <c r="T92" s="8"/>
      <c r="U92" s="8"/>
      <c r="V92" s="8"/>
      <c r="W92" s="8"/>
      <c r="X92" s="8"/>
      <c r="Y92" s="8" t="s">
        <v>277</v>
      </c>
      <c r="Z92" s="8"/>
      <c r="AA92" s="8"/>
      <c r="AB92" s="8"/>
      <c r="AC92" s="8"/>
      <c r="AD92" s="8"/>
      <c r="AE92" s="8"/>
      <c r="AF92" s="8"/>
      <c r="AG92" s="9"/>
      <c r="AH92" s="8"/>
      <c r="AI92" s="8" t="s">
        <v>36</v>
      </c>
      <c r="AJ92" s="8"/>
      <c r="AK92" s="8"/>
      <c r="AL92" s="8"/>
      <c r="AM92" s="8"/>
      <c r="AN92" s="8" t="s">
        <v>32</v>
      </c>
      <c r="AO92" s="8"/>
      <c r="AP92" s="8"/>
      <c r="AQ92" s="8" t="s">
        <v>32</v>
      </c>
      <c r="AR92" s="8"/>
      <c r="AS92" s="8"/>
      <c r="AT92" s="8"/>
      <c r="AU92" s="8" t="s">
        <v>36</v>
      </c>
      <c r="AV92" s="7"/>
      <c r="AW92" s="8"/>
      <c r="AX92" s="8" t="s">
        <v>252</v>
      </c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 t="s">
        <v>279</v>
      </c>
      <c r="BK92" s="8"/>
      <c r="BL92" s="8"/>
      <c r="BM92" s="9"/>
    </row>
    <row r="93" spans="1:65" x14ac:dyDescent="0.25">
      <c r="A93" s="1">
        <v>126</v>
      </c>
      <c r="B93" s="1" t="s">
        <v>1447</v>
      </c>
      <c r="C93" s="1" t="s">
        <v>1448</v>
      </c>
      <c r="D93" s="1" t="s">
        <v>61</v>
      </c>
      <c r="E93" s="1" t="s">
        <v>58</v>
      </c>
      <c r="F93" s="7">
        <v>27</v>
      </c>
      <c r="G93" s="8">
        <v>12</v>
      </c>
      <c r="H93" s="8">
        <v>12</v>
      </c>
      <c r="I93" s="8" t="s">
        <v>1007</v>
      </c>
      <c r="J93" s="8" t="s">
        <v>1250</v>
      </c>
      <c r="K93" s="8" t="s">
        <v>1012</v>
      </c>
      <c r="L93" s="8">
        <v>3</v>
      </c>
      <c r="M93" s="8">
        <v>2</v>
      </c>
      <c r="N93" s="9">
        <v>2</v>
      </c>
      <c r="O93" s="7"/>
      <c r="P93" s="8"/>
      <c r="Q93" s="8"/>
      <c r="R93" s="8"/>
      <c r="S93" s="8"/>
      <c r="T93" s="8"/>
      <c r="U93" s="8"/>
      <c r="V93" s="8"/>
      <c r="W93" s="8"/>
      <c r="X93" s="8"/>
      <c r="Y93" s="8" t="s">
        <v>112</v>
      </c>
      <c r="Z93" s="8"/>
      <c r="AA93" s="8"/>
      <c r="AB93" s="8"/>
      <c r="AC93" s="8"/>
      <c r="AD93" s="8"/>
      <c r="AE93" s="8"/>
      <c r="AF93" s="8"/>
      <c r="AG93" s="9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7"/>
      <c r="AW93" s="8"/>
      <c r="AX93" s="8"/>
      <c r="AY93" s="8" t="s">
        <v>113</v>
      </c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9"/>
    </row>
    <row r="94" spans="1:65" x14ac:dyDescent="0.25">
      <c r="A94" s="1">
        <v>114</v>
      </c>
      <c r="B94" s="1" t="s">
        <v>502</v>
      </c>
      <c r="C94" s="1" t="s">
        <v>503</v>
      </c>
      <c r="D94" s="1" t="s">
        <v>121</v>
      </c>
      <c r="E94" s="1" t="s">
        <v>284</v>
      </c>
      <c r="F94" s="7">
        <v>11</v>
      </c>
      <c r="G94" s="8">
        <v>12</v>
      </c>
      <c r="H94" s="8">
        <v>12</v>
      </c>
      <c r="I94" s="8" t="s">
        <v>1274</v>
      </c>
      <c r="J94" s="8" t="s">
        <v>1068</v>
      </c>
      <c r="K94" s="8" t="s">
        <v>1068</v>
      </c>
      <c r="L94" s="8">
        <v>2</v>
      </c>
      <c r="M94" s="8">
        <v>3</v>
      </c>
      <c r="N94" s="9">
        <v>3</v>
      </c>
      <c r="O94" s="7"/>
      <c r="P94" s="8"/>
      <c r="Q94" s="8"/>
      <c r="R94" s="8" t="s">
        <v>504</v>
      </c>
      <c r="S94" s="8"/>
      <c r="T94" s="8"/>
      <c r="U94" s="8"/>
      <c r="V94" s="8"/>
      <c r="W94" s="8"/>
      <c r="X94" s="8"/>
      <c r="Y94" s="8" t="s">
        <v>504</v>
      </c>
      <c r="Z94" s="8"/>
      <c r="AA94" s="8"/>
      <c r="AB94" s="8"/>
      <c r="AC94" s="8"/>
      <c r="AD94" s="8"/>
      <c r="AE94" s="8"/>
      <c r="AF94" s="8"/>
      <c r="AG94" s="9"/>
      <c r="AH94" s="8"/>
      <c r="AI94" s="8" t="s">
        <v>24</v>
      </c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7"/>
      <c r="AW94" s="8"/>
      <c r="AX94" s="8" t="s">
        <v>392</v>
      </c>
      <c r="AY94" s="8" t="s">
        <v>505</v>
      </c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9"/>
    </row>
    <row r="95" spans="1:65" x14ac:dyDescent="0.25">
      <c r="A95" s="1">
        <v>88</v>
      </c>
      <c r="B95" s="1" t="s">
        <v>423</v>
      </c>
      <c r="C95" s="1" t="s">
        <v>424</v>
      </c>
      <c r="D95" s="1" t="s">
        <v>133</v>
      </c>
      <c r="E95" s="1" t="s">
        <v>58</v>
      </c>
      <c r="F95" s="7">
        <v>14</v>
      </c>
      <c r="G95" s="8">
        <v>12</v>
      </c>
      <c r="H95" s="8">
        <v>11</v>
      </c>
      <c r="I95" s="8" t="s">
        <v>959</v>
      </c>
      <c r="J95" s="8" t="s">
        <v>1100</v>
      </c>
      <c r="K95" s="8" t="s">
        <v>1254</v>
      </c>
      <c r="L95" s="8">
        <v>5</v>
      </c>
      <c r="M95" s="8">
        <v>5</v>
      </c>
      <c r="N95" s="9">
        <v>5</v>
      </c>
      <c r="O95" s="7"/>
      <c r="P95" s="8"/>
      <c r="Q95" s="8"/>
      <c r="R95" s="8" t="s">
        <v>425</v>
      </c>
      <c r="S95" s="8"/>
      <c r="T95" s="8"/>
      <c r="U95" s="8"/>
      <c r="V95" s="8"/>
      <c r="W95" s="8"/>
      <c r="X95" s="8"/>
      <c r="Y95" s="8" t="s">
        <v>425</v>
      </c>
      <c r="Z95" s="8"/>
      <c r="AA95" s="8"/>
      <c r="AB95" s="8"/>
      <c r="AC95" s="8"/>
      <c r="AD95" s="8"/>
      <c r="AE95" s="8"/>
      <c r="AF95" s="8"/>
      <c r="AG95" s="9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7"/>
      <c r="AW95" s="8"/>
      <c r="AX95" s="8"/>
      <c r="AY95" s="8" t="s">
        <v>426</v>
      </c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9"/>
    </row>
    <row r="96" spans="1:65" x14ac:dyDescent="0.25">
      <c r="A96" s="1">
        <v>103</v>
      </c>
      <c r="B96" s="1" t="s">
        <v>466</v>
      </c>
      <c r="C96" s="1" t="s">
        <v>1407</v>
      </c>
      <c r="D96" s="1" t="s">
        <v>263</v>
      </c>
      <c r="E96" s="1" t="s">
        <v>467</v>
      </c>
      <c r="F96" s="7">
        <v>3</v>
      </c>
      <c r="G96" s="8">
        <v>12</v>
      </c>
      <c r="H96" s="8">
        <v>11</v>
      </c>
      <c r="I96" s="8" t="s">
        <v>1077</v>
      </c>
      <c r="J96" s="8" t="s">
        <v>1077</v>
      </c>
      <c r="K96" s="8" t="s">
        <v>1077</v>
      </c>
      <c r="L96" s="8">
        <v>3</v>
      </c>
      <c r="M96" s="8">
        <v>3</v>
      </c>
      <c r="N96" s="9">
        <v>3</v>
      </c>
      <c r="O96" s="7"/>
      <c r="P96" s="8"/>
      <c r="Q96" s="8"/>
      <c r="R96" s="8" t="s">
        <v>277</v>
      </c>
      <c r="S96" s="8"/>
      <c r="T96" s="8"/>
      <c r="U96" s="8"/>
      <c r="V96" s="8"/>
      <c r="W96" s="8"/>
      <c r="X96" s="8"/>
      <c r="Y96" s="8" t="s">
        <v>277</v>
      </c>
      <c r="Z96" s="8"/>
      <c r="AA96" s="8"/>
      <c r="AB96" s="8"/>
      <c r="AC96" s="8"/>
      <c r="AD96" s="8"/>
      <c r="AE96" s="8"/>
      <c r="AF96" s="8"/>
      <c r="AG96" s="9"/>
      <c r="AH96" s="8"/>
      <c r="AI96" s="8" t="s">
        <v>36</v>
      </c>
      <c r="AJ96" s="8"/>
      <c r="AK96" s="8"/>
      <c r="AL96" s="8"/>
      <c r="AM96" s="8"/>
      <c r="AN96" s="8" t="s">
        <v>36</v>
      </c>
      <c r="AO96" s="8"/>
      <c r="AP96" s="8"/>
      <c r="AQ96" s="8"/>
      <c r="AR96" s="8"/>
      <c r="AS96" s="8"/>
      <c r="AT96" s="8"/>
      <c r="AU96" s="8" t="s">
        <v>36</v>
      </c>
      <c r="AV96" s="7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 t="s">
        <v>279</v>
      </c>
      <c r="BK96" s="8"/>
      <c r="BL96" s="8"/>
      <c r="BM96" s="9"/>
    </row>
    <row r="97" spans="1:65" x14ac:dyDescent="0.25">
      <c r="A97" s="1">
        <v>89</v>
      </c>
      <c r="B97" s="1" t="s">
        <v>427</v>
      </c>
      <c r="C97" s="1" t="s">
        <v>428</v>
      </c>
      <c r="D97" s="1" t="s">
        <v>234</v>
      </c>
      <c r="E97" s="1" t="s">
        <v>238</v>
      </c>
      <c r="F97" s="7">
        <v>2</v>
      </c>
      <c r="G97" s="8">
        <v>12</v>
      </c>
      <c r="H97" s="8">
        <v>11</v>
      </c>
      <c r="I97" s="8" t="s">
        <v>1263</v>
      </c>
      <c r="J97" s="8" t="s">
        <v>1264</v>
      </c>
      <c r="K97" s="8" t="s">
        <v>1006</v>
      </c>
      <c r="L97" s="8">
        <v>2</v>
      </c>
      <c r="M97" s="8">
        <v>5</v>
      </c>
      <c r="N97" s="9">
        <v>4</v>
      </c>
      <c r="O97" s="7"/>
      <c r="P97" s="8"/>
      <c r="Q97" s="8"/>
      <c r="R97" s="8" t="s">
        <v>340</v>
      </c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9"/>
      <c r="AH97" s="8"/>
      <c r="AI97" s="8" t="s">
        <v>24</v>
      </c>
      <c r="AJ97" s="8" t="s">
        <v>342</v>
      </c>
      <c r="AK97" s="8"/>
      <c r="AL97" s="8"/>
      <c r="AM97" s="8"/>
      <c r="AN97" s="8" t="s">
        <v>342</v>
      </c>
      <c r="AO97" s="8"/>
      <c r="AP97" s="8"/>
      <c r="AQ97" s="8"/>
      <c r="AR97" s="8"/>
      <c r="AS97" s="8" t="s">
        <v>342</v>
      </c>
      <c r="AT97" s="8"/>
      <c r="AU97" s="8"/>
      <c r="AV97" s="7"/>
      <c r="AW97" s="8"/>
      <c r="AX97" s="8" t="s">
        <v>155</v>
      </c>
      <c r="AY97" s="8" t="s">
        <v>156</v>
      </c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 t="s">
        <v>345</v>
      </c>
      <c r="BK97" s="8"/>
      <c r="BL97" s="8"/>
      <c r="BM97" s="9"/>
    </row>
    <row r="98" spans="1:65" x14ac:dyDescent="0.25">
      <c r="A98" s="1">
        <v>125</v>
      </c>
      <c r="B98" s="1" t="s">
        <v>536</v>
      </c>
      <c r="C98" s="1" t="s">
        <v>537</v>
      </c>
      <c r="D98" s="1" t="s">
        <v>191</v>
      </c>
      <c r="E98" s="1" t="s">
        <v>538</v>
      </c>
      <c r="F98" s="7">
        <v>7</v>
      </c>
      <c r="G98" s="8">
        <v>11</v>
      </c>
      <c r="H98" s="8">
        <v>11</v>
      </c>
      <c r="I98" s="8" t="s">
        <v>1101</v>
      </c>
      <c r="J98" s="8" t="s">
        <v>1016</v>
      </c>
      <c r="K98" s="8" t="s">
        <v>1101</v>
      </c>
      <c r="L98" s="8">
        <v>3</v>
      </c>
      <c r="M98" s="8">
        <v>3</v>
      </c>
      <c r="N98" s="9">
        <v>2</v>
      </c>
      <c r="O98" s="7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9"/>
      <c r="AH98" s="8"/>
      <c r="AI98" s="8" t="s">
        <v>24</v>
      </c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7"/>
      <c r="AW98" s="8"/>
      <c r="AX98" s="8"/>
      <c r="AY98" s="8" t="s">
        <v>193</v>
      </c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9"/>
    </row>
    <row r="99" spans="1:65" x14ac:dyDescent="0.25">
      <c r="A99" s="1">
        <v>105</v>
      </c>
      <c r="B99" s="1" t="s">
        <v>474</v>
      </c>
      <c r="C99" s="1" t="s">
        <v>475</v>
      </c>
      <c r="D99" s="1" t="s">
        <v>263</v>
      </c>
      <c r="E99" s="1" t="s">
        <v>227</v>
      </c>
      <c r="F99" s="7">
        <v>8</v>
      </c>
      <c r="G99" s="8">
        <v>10</v>
      </c>
      <c r="H99" s="8">
        <v>11</v>
      </c>
      <c r="I99" s="8" t="s">
        <v>1124</v>
      </c>
      <c r="J99" s="8" t="s">
        <v>944</v>
      </c>
      <c r="K99" s="8" t="s">
        <v>948</v>
      </c>
      <c r="L99" s="8">
        <v>4</v>
      </c>
      <c r="M99" s="8">
        <v>3</v>
      </c>
      <c r="N99" s="9">
        <v>5</v>
      </c>
      <c r="O99" s="7"/>
      <c r="P99" s="8"/>
      <c r="Q99" s="8"/>
      <c r="R99" s="8" t="s">
        <v>277</v>
      </c>
      <c r="S99" s="8"/>
      <c r="T99" s="8"/>
      <c r="U99" s="8"/>
      <c r="V99" s="8"/>
      <c r="W99" s="8"/>
      <c r="X99" s="8"/>
      <c r="Y99" s="8" t="s">
        <v>277</v>
      </c>
      <c r="Z99" s="8"/>
      <c r="AA99" s="8"/>
      <c r="AB99" s="8"/>
      <c r="AC99" s="8"/>
      <c r="AD99" s="8"/>
      <c r="AE99" s="8"/>
      <c r="AF99" s="8"/>
      <c r="AG99" s="9"/>
      <c r="AH99" s="8"/>
      <c r="AI99" s="8" t="s">
        <v>36</v>
      </c>
      <c r="AJ99" s="8"/>
      <c r="AK99" s="8"/>
      <c r="AL99" s="8"/>
      <c r="AM99" s="8"/>
      <c r="AN99" s="8" t="s">
        <v>36</v>
      </c>
      <c r="AO99" s="8"/>
      <c r="AP99" s="8"/>
      <c r="AQ99" s="8"/>
      <c r="AR99" s="8"/>
      <c r="AS99" s="8"/>
      <c r="AT99" s="8"/>
      <c r="AU99" s="8" t="s">
        <v>36</v>
      </c>
      <c r="AV99" s="7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 t="s">
        <v>279</v>
      </c>
      <c r="BK99" s="8"/>
      <c r="BL99" s="8"/>
      <c r="BM99" s="9"/>
    </row>
    <row r="100" spans="1:65" x14ac:dyDescent="0.25">
      <c r="A100" s="1">
        <v>95</v>
      </c>
      <c r="B100" s="1" t="s">
        <v>445</v>
      </c>
      <c r="C100" s="1" t="s">
        <v>446</v>
      </c>
      <c r="D100" s="1" t="s">
        <v>231</v>
      </c>
      <c r="E100" s="1" t="s">
        <v>447</v>
      </c>
      <c r="F100" s="7">
        <v>13</v>
      </c>
      <c r="G100" s="8">
        <v>9</v>
      </c>
      <c r="H100" s="8">
        <v>11</v>
      </c>
      <c r="I100" s="8" t="s">
        <v>974</v>
      </c>
      <c r="J100" s="8" t="s">
        <v>974</v>
      </c>
      <c r="K100" s="8" t="s">
        <v>974</v>
      </c>
      <c r="L100" s="8">
        <v>4</v>
      </c>
      <c r="M100" s="8">
        <v>4</v>
      </c>
      <c r="N100" s="9">
        <v>4</v>
      </c>
      <c r="O100" s="7"/>
      <c r="P100" s="8"/>
      <c r="Q100" s="8"/>
      <c r="R100" s="8" t="s">
        <v>285</v>
      </c>
      <c r="S100" s="8"/>
      <c r="T100" s="8"/>
      <c r="U100" s="8"/>
      <c r="V100" s="8"/>
      <c r="W100" s="8"/>
      <c r="X100" s="8"/>
      <c r="Y100" s="8" t="s">
        <v>286</v>
      </c>
      <c r="Z100" s="8"/>
      <c r="AA100" s="8"/>
      <c r="AB100" s="8"/>
      <c r="AC100" s="8"/>
      <c r="AD100" s="8"/>
      <c r="AE100" s="8"/>
      <c r="AF100" s="8"/>
      <c r="AG100" s="9"/>
      <c r="AH100" s="8"/>
      <c r="AI100" s="8" t="s">
        <v>448</v>
      </c>
      <c r="AJ100" s="8"/>
      <c r="AK100" s="8"/>
      <c r="AL100" s="8"/>
      <c r="AM100" s="8"/>
      <c r="AN100" s="8" t="s">
        <v>448</v>
      </c>
      <c r="AO100" s="8"/>
      <c r="AP100" s="8" t="s">
        <v>448</v>
      </c>
      <c r="AQ100" s="8"/>
      <c r="AR100" s="8"/>
      <c r="AS100" s="8" t="s">
        <v>448</v>
      </c>
      <c r="AT100" s="8"/>
      <c r="AU100" s="8"/>
      <c r="AV100" s="7"/>
      <c r="AW100" s="8"/>
      <c r="AX100" s="8"/>
      <c r="AY100" s="8" t="s">
        <v>287</v>
      </c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9"/>
    </row>
    <row r="101" spans="1:65" x14ac:dyDescent="0.25">
      <c r="A101" s="1">
        <v>157</v>
      </c>
      <c r="B101" s="1" t="s">
        <v>635</v>
      </c>
      <c r="C101" s="1" t="s">
        <v>636</v>
      </c>
      <c r="D101" s="1" t="s">
        <v>140</v>
      </c>
      <c r="E101" s="1" t="s">
        <v>637</v>
      </c>
      <c r="F101" s="7">
        <v>7</v>
      </c>
      <c r="G101" s="8">
        <v>7</v>
      </c>
      <c r="H101" s="8">
        <v>11</v>
      </c>
      <c r="I101" s="8" t="s">
        <v>1022</v>
      </c>
      <c r="J101" s="8" t="s">
        <v>1081</v>
      </c>
      <c r="K101" s="8" t="s">
        <v>1022</v>
      </c>
      <c r="L101" s="8">
        <v>2</v>
      </c>
      <c r="M101" s="8">
        <v>2</v>
      </c>
      <c r="N101" s="9">
        <v>2</v>
      </c>
      <c r="O101" s="7"/>
      <c r="P101" s="8"/>
      <c r="Q101" s="8"/>
      <c r="R101" s="8" t="s">
        <v>318</v>
      </c>
      <c r="S101" s="8"/>
      <c r="T101" s="8"/>
      <c r="U101" s="8"/>
      <c r="V101" s="8"/>
      <c r="W101" s="8"/>
      <c r="X101" s="8"/>
      <c r="Y101" s="8" t="s">
        <v>318</v>
      </c>
      <c r="Z101" s="8"/>
      <c r="AA101" s="8"/>
      <c r="AB101" s="8"/>
      <c r="AC101" s="8"/>
      <c r="AD101" s="8"/>
      <c r="AE101" s="8"/>
      <c r="AF101" s="8"/>
      <c r="AG101" s="9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7"/>
      <c r="AW101" s="8"/>
      <c r="AX101" s="8"/>
      <c r="AY101" s="8" t="s">
        <v>319</v>
      </c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9"/>
    </row>
    <row r="102" spans="1:65" x14ac:dyDescent="0.25">
      <c r="A102" s="1">
        <v>93</v>
      </c>
      <c r="B102" s="1" t="s">
        <v>438</v>
      </c>
      <c r="C102" s="1" t="s">
        <v>439</v>
      </c>
      <c r="D102" s="1" t="s">
        <v>163</v>
      </c>
      <c r="E102" s="1" t="s">
        <v>440</v>
      </c>
      <c r="F102" s="7">
        <v>0</v>
      </c>
      <c r="G102" s="8">
        <v>0</v>
      </c>
      <c r="H102" s="8">
        <v>11</v>
      </c>
      <c r="I102" s="8" t="s">
        <v>989</v>
      </c>
      <c r="J102" s="8" t="s">
        <v>989</v>
      </c>
      <c r="K102" s="8" t="s">
        <v>1066</v>
      </c>
      <c r="L102" s="8">
        <v>0</v>
      </c>
      <c r="M102" s="8">
        <v>0</v>
      </c>
      <c r="N102" s="9">
        <v>2</v>
      </c>
      <c r="O102" s="7"/>
      <c r="P102" s="8"/>
      <c r="Q102" s="8"/>
      <c r="R102" s="8" t="s">
        <v>165</v>
      </c>
      <c r="S102" s="8"/>
      <c r="T102" s="8"/>
      <c r="U102" s="8"/>
      <c r="V102" s="8"/>
      <c r="W102" s="8"/>
      <c r="X102" s="8"/>
      <c r="Y102" s="8" t="s">
        <v>165</v>
      </c>
      <c r="Z102" s="8"/>
      <c r="AA102" s="8"/>
      <c r="AB102" s="8"/>
      <c r="AC102" s="8"/>
      <c r="AD102" s="8"/>
      <c r="AE102" s="8"/>
      <c r="AF102" s="8"/>
      <c r="AG102" s="9"/>
      <c r="AH102" s="8"/>
      <c r="AI102" s="8" t="s">
        <v>24</v>
      </c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7"/>
      <c r="AW102" s="8"/>
      <c r="AX102" s="8" t="s">
        <v>166</v>
      </c>
      <c r="AY102" s="8" t="s">
        <v>167</v>
      </c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9"/>
    </row>
    <row r="103" spans="1:65" x14ac:dyDescent="0.25">
      <c r="A103" s="1">
        <v>166</v>
      </c>
      <c r="B103" s="1" t="s">
        <v>659</v>
      </c>
      <c r="C103" s="1" t="s">
        <v>660</v>
      </c>
      <c r="D103" s="1" t="s">
        <v>204</v>
      </c>
      <c r="E103" s="1" t="s">
        <v>661</v>
      </c>
      <c r="F103" s="7">
        <v>15</v>
      </c>
      <c r="G103" s="8">
        <v>19</v>
      </c>
      <c r="H103" s="8">
        <v>10</v>
      </c>
      <c r="I103" s="8" t="s">
        <v>973</v>
      </c>
      <c r="J103" s="8" t="s">
        <v>973</v>
      </c>
      <c r="K103" s="8" t="s">
        <v>1013</v>
      </c>
      <c r="L103" s="8">
        <v>2</v>
      </c>
      <c r="M103" s="8">
        <v>2</v>
      </c>
      <c r="N103" s="9">
        <v>2</v>
      </c>
      <c r="O103" s="7"/>
      <c r="P103" s="8"/>
      <c r="Q103" s="8"/>
      <c r="R103" s="8" t="s">
        <v>206</v>
      </c>
      <c r="S103" s="8"/>
      <c r="T103" s="8"/>
      <c r="U103" s="8"/>
      <c r="V103" s="8"/>
      <c r="W103" s="8"/>
      <c r="X103" s="8"/>
      <c r="Y103" s="8" t="s">
        <v>206</v>
      </c>
      <c r="Z103" s="8"/>
      <c r="AA103" s="8"/>
      <c r="AB103" s="8"/>
      <c r="AC103" s="8"/>
      <c r="AD103" s="8"/>
      <c r="AE103" s="8"/>
      <c r="AF103" s="8"/>
      <c r="AG103" s="9"/>
      <c r="AH103" s="8"/>
      <c r="AI103" s="8" t="s">
        <v>24</v>
      </c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7"/>
      <c r="AW103" s="8"/>
      <c r="AX103" s="8" t="s">
        <v>197</v>
      </c>
      <c r="AY103" s="8" t="s">
        <v>207</v>
      </c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9"/>
    </row>
    <row r="104" spans="1:65" x14ac:dyDescent="0.25">
      <c r="A104" s="1">
        <v>109</v>
      </c>
      <c r="B104" s="1" t="s">
        <v>489</v>
      </c>
      <c r="C104" s="1" t="s">
        <v>490</v>
      </c>
      <c r="D104" s="1" t="s">
        <v>491</v>
      </c>
      <c r="E104" s="1" t="s">
        <v>153</v>
      </c>
      <c r="F104" s="7">
        <v>16</v>
      </c>
      <c r="G104" s="8">
        <v>13</v>
      </c>
      <c r="H104" s="8">
        <v>10</v>
      </c>
      <c r="I104" s="8" t="s">
        <v>1034</v>
      </c>
      <c r="J104" s="8" t="s">
        <v>1034</v>
      </c>
      <c r="K104" s="8" t="s">
        <v>1034</v>
      </c>
      <c r="L104" s="8">
        <v>5</v>
      </c>
      <c r="M104" s="8">
        <v>4</v>
      </c>
      <c r="N104" s="9">
        <v>4</v>
      </c>
      <c r="O104" s="7"/>
      <c r="P104" s="8"/>
      <c r="Q104" s="8"/>
      <c r="R104" s="8" t="s">
        <v>277</v>
      </c>
      <c r="S104" s="8"/>
      <c r="T104" s="8"/>
      <c r="U104" s="8"/>
      <c r="V104" s="8"/>
      <c r="W104" s="8"/>
      <c r="X104" s="8"/>
      <c r="Y104" s="8" t="s">
        <v>277</v>
      </c>
      <c r="Z104" s="8"/>
      <c r="AA104" s="8"/>
      <c r="AB104" s="8"/>
      <c r="AC104" s="8"/>
      <c r="AD104" s="8"/>
      <c r="AE104" s="8"/>
      <c r="AF104" s="8"/>
      <c r="AG104" s="9"/>
      <c r="AH104" s="8"/>
      <c r="AI104" s="8" t="s">
        <v>36</v>
      </c>
      <c r="AJ104" s="8"/>
      <c r="AK104" s="8"/>
      <c r="AL104" s="8"/>
      <c r="AM104" s="8"/>
      <c r="AN104" s="8" t="s">
        <v>36</v>
      </c>
      <c r="AO104" s="8"/>
      <c r="AP104" s="8"/>
      <c r="AQ104" s="8"/>
      <c r="AR104" s="8"/>
      <c r="AS104" s="8"/>
      <c r="AT104" s="8"/>
      <c r="AU104" s="8" t="s">
        <v>36</v>
      </c>
      <c r="AV104" s="7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 t="s">
        <v>279</v>
      </c>
      <c r="BK104" s="8"/>
      <c r="BL104" s="8"/>
      <c r="BM104" s="9"/>
    </row>
    <row r="105" spans="1:65" x14ac:dyDescent="0.25">
      <c r="A105" s="1">
        <v>82</v>
      </c>
      <c r="B105" s="1" t="s">
        <v>401</v>
      </c>
      <c r="C105" s="1" t="s">
        <v>402</v>
      </c>
      <c r="D105" s="1" t="s">
        <v>403</v>
      </c>
      <c r="E105" s="1" t="s">
        <v>404</v>
      </c>
      <c r="F105" s="7">
        <v>11</v>
      </c>
      <c r="G105" s="8">
        <v>11</v>
      </c>
      <c r="H105" s="8">
        <v>10</v>
      </c>
      <c r="I105" s="8" t="s">
        <v>1049</v>
      </c>
      <c r="J105" s="8" t="s">
        <v>1049</v>
      </c>
      <c r="K105" s="8" t="s">
        <v>1049</v>
      </c>
      <c r="L105" s="8">
        <v>3</v>
      </c>
      <c r="M105" s="8">
        <v>3</v>
      </c>
      <c r="N105" s="9">
        <v>3</v>
      </c>
      <c r="O105" s="7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9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7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9"/>
    </row>
    <row r="106" spans="1:65" x14ac:dyDescent="0.25">
      <c r="A106" s="1">
        <v>107</v>
      </c>
      <c r="B106" s="1" t="s">
        <v>478</v>
      </c>
      <c r="C106" s="1" t="s">
        <v>479</v>
      </c>
      <c r="D106" s="1" t="s">
        <v>480</v>
      </c>
      <c r="E106" s="1" t="s">
        <v>58</v>
      </c>
      <c r="F106" s="7">
        <v>16</v>
      </c>
      <c r="G106" s="8">
        <v>10</v>
      </c>
      <c r="H106" s="8">
        <v>10</v>
      </c>
      <c r="I106" s="8" t="s">
        <v>1071</v>
      </c>
      <c r="J106" s="8" t="s">
        <v>1021</v>
      </c>
      <c r="K106" s="8" t="s">
        <v>1125</v>
      </c>
      <c r="L106" s="8">
        <v>5</v>
      </c>
      <c r="M106" s="8">
        <v>4</v>
      </c>
      <c r="N106" s="9">
        <v>3</v>
      </c>
      <c r="O106" s="7"/>
      <c r="P106" s="8"/>
      <c r="Q106" s="8"/>
      <c r="R106" s="8" t="s">
        <v>481</v>
      </c>
      <c r="S106" s="8"/>
      <c r="T106" s="8"/>
      <c r="U106" s="8"/>
      <c r="V106" s="8"/>
      <c r="W106" s="8"/>
      <c r="X106" s="8"/>
      <c r="Y106" s="8" t="s">
        <v>482</v>
      </c>
      <c r="Z106" s="8" t="s">
        <v>483</v>
      </c>
      <c r="AA106" s="8"/>
      <c r="AB106" s="8"/>
      <c r="AC106" s="8"/>
      <c r="AD106" s="8"/>
      <c r="AE106" s="8"/>
      <c r="AF106" s="8"/>
      <c r="AG106" s="9"/>
      <c r="AH106" s="8"/>
      <c r="AI106" s="8" t="s">
        <v>484</v>
      </c>
      <c r="AJ106" s="8"/>
      <c r="AK106" s="8"/>
      <c r="AL106" s="8"/>
      <c r="AM106" s="8"/>
      <c r="AN106" s="8" t="s">
        <v>484</v>
      </c>
      <c r="AO106" s="8"/>
      <c r="AP106" s="8"/>
      <c r="AQ106" s="8"/>
      <c r="AR106" s="8"/>
      <c r="AS106" s="8"/>
      <c r="AT106" s="8"/>
      <c r="AU106" s="8"/>
      <c r="AV106" s="7"/>
      <c r="AW106" s="8"/>
      <c r="AX106" s="8"/>
      <c r="AY106" s="8" t="s">
        <v>485</v>
      </c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9"/>
    </row>
    <row r="107" spans="1:65" x14ac:dyDescent="0.25">
      <c r="A107" s="1">
        <v>75</v>
      </c>
      <c r="B107" s="1" t="s">
        <v>372</v>
      </c>
      <c r="C107" s="1" t="s">
        <v>1406</v>
      </c>
      <c r="D107" s="1" t="s">
        <v>373</v>
      </c>
      <c r="E107" s="1" t="s">
        <v>374</v>
      </c>
      <c r="F107" s="7">
        <v>8</v>
      </c>
      <c r="G107" s="8">
        <v>10</v>
      </c>
      <c r="H107" s="8">
        <v>10</v>
      </c>
      <c r="I107" s="8" t="s">
        <v>980</v>
      </c>
      <c r="J107" s="8" t="s">
        <v>1253</v>
      </c>
      <c r="K107" s="8" t="s">
        <v>1253</v>
      </c>
      <c r="L107" s="8">
        <v>4</v>
      </c>
      <c r="M107" s="8">
        <v>4</v>
      </c>
      <c r="N107" s="9">
        <v>5</v>
      </c>
      <c r="O107" s="7"/>
      <c r="P107" s="8" t="s">
        <v>264</v>
      </c>
      <c r="Q107" s="8"/>
      <c r="R107" s="8" t="s">
        <v>375</v>
      </c>
      <c r="S107" s="8"/>
      <c r="T107" s="8" t="s">
        <v>376</v>
      </c>
      <c r="U107" s="8"/>
      <c r="V107" s="8"/>
      <c r="W107" s="8" t="s">
        <v>376</v>
      </c>
      <c r="X107" s="8"/>
      <c r="Y107" s="8"/>
      <c r="Z107" s="8"/>
      <c r="AA107" s="8"/>
      <c r="AB107" s="8"/>
      <c r="AC107" s="8"/>
      <c r="AD107" s="8"/>
      <c r="AE107" s="8"/>
      <c r="AF107" s="8"/>
      <c r="AG107" s="9"/>
      <c r="AH107" s="8" t="s">
        <v>23</v>
      </c>
      <c r="AI107" s="8" t="s">
        <v>23</v>
      </c>
      <c r="AJ107" s="8"/>
      <c r="AK107" s="8"/>
      <c r="AL107" s="8"/>
      <c r="AM107" s="8"/>
      <c r="AN107" s="8" t="s">
        <v>23</v>
      </c>
      <c r="AO107" s="8"/>
      <c r="AP107" s="8"/>
      <c r="AQ107" s="8"/>
      <c r="AR107" s="8"/>
      <c r="AS107" s="8"/>
      <c r="AT107" s="8"/>
      <c r="AU107" s="8"/>
      <c r="AV107" s="7"/>
      <c r="AW107" s="8"/>
      <c r="AX107" s="8" t="s">
        <v>155</v>
      </c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9"/>
    </row>
    <row r="108" spans="1:65" x14ac:dyDescent="0.25">
      <c r="A108" s="1">
        <v>96</v>
      </c>
      <c r="B108" s="1" t="s">
        <v>449</v>
      </c>
      <c r="C108" s="1" t="s">
        <v>450</v>
      </c>
      <c r="D108" s="1" t="s">
        <v>329</v>
      </c>
      <c r="E108" s="1" t="s">
        <v>58</v>
      </c>
      <c r="F108" s="7">
        <v>10</v>
      </c>
      <c r="G108" s="8">
        <v>9</v>
      </c>
      <c r="H108" s="8">
        <v>10</v>
      </c>
      <c r="I108" s="8" t="s">
        <v>953</v>
      </c>
      <c r="J108" s="8" t="s">
        <v>1268</v>
      </c>
      <c r="K108" s="8" t="s">
        <v>1268</v>
      </c>
      <c r="L108" s="8">
        <v>5</v>
      </c>
      <c r="M108" s="8">
        <v>3</v>
      </c>
      <c r="N108" s="9">
        <v>4</v>
      </c>
      <c r="O108" s="7"/>
      <c r="P108" s="8"/>
      <c r="Q108" s="8"/>
      <c r="R108" s="8" t="s">
        <v>451</v>
      </c>
      <c r="S108" s="8"/>
      <c r="T108" s="8"/>
      <c r="U108" s="8"/>
      <c r="V108" s="8"/>
      <c r="W108" s="8"/>
      <c r="X108" s="8"/>
      <c r="Y108" s="8" t="s">
        <v>451</v>
      </c>
      <c r="Z108" s="8"/>
      <c r="AA108" s="8"/>
      <c r="AB108" s="8"/>
      <c r="AC108" s="8"/>
      <c r="AD108" s="8"/>
      <c r="AE108" s="8" t="s">
        <v>451</v>
      </c>
      <c r="AF108" s="8"/>
      <c r="AG108" s="9"/>
      <c r="AH108" s="8"/>
      <c r="AI108" s="8" t="s">
        <v>452</v>
      </c>
      <c r="AJ108" s="8"/>
      <c r="AK108" s="8"/>
      <c r="AL108" s="8"/>
      <c r="AM108" s="8"/>
      <c r="AN108" s="8" t="s">
        <v>452</v>
      </c>
      <c r="AO108" s="8"/>
      <c r="AP108" s="8"/>
      <c r="AQ108" s="8"/>
      <c r="AR108" s="8"/>
      <c r="AS108" s="8"/>
      <c r="AT108" s="8"/>
      <c r="AU108" s="8"/>
      <c r="AV108" s="7" t="s">
        <v>453</v>
      </c>
      <c r="AW108" s="8"/>
      <c r="AX108" s="8" t="s">
        <v>454</v>
      </c>
      <c r="AY108" s="8" t="s">
        <v>453</v>
      </c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9"/>
    </row>
    <row r="109" spans="1:65" x14ac:dyDescent="0.25">
      <c r="A109" s="1">
        <v>104</v>
      </c>
      <c r="B109" s="1" t="s">
        <v>468</v>
      </c>
      <c r="C109" s="1" t="s">
        <v>469</v>
      </c>
      <c r="D109" s="1" t="s">
        <v>304</v>
      </c>
      <c r="E109" s="1" t="s">
        <v>58</v>
      </c>
      <c r="F109" s="7">
        <v>4</v>
      </c>
      <c r="G109" s="8">
        <v>9</v>
      </c>
      <c r="H109" s="8">
        <v>10</v>
      </c>
      <c r="I109" s="8" t="s">
        <v>1127</v>
      </c>
      <c r="J109" s="8" t="s">
        <v>1271</v>
      </c>
      <c r="K109" s="8" t="s">
        <v>1271</v>
      </c>
      <c r="L109" s="8">
        <v>3</v>
      </c>
      <c r="M109" s="8">
        <v>4</v>
      </c>
      <c r="N109" s="9">
        <v>4</v>
      </c>
      <c r="O109" s="7"/>
      <c r="P109" s="8" t="s">
        <v>470</v>
      </c>
      <c r="Q109" s="8"/>
      <c r="R109" s="8" t="s">
        <v>470</v>
      </c>
      <c r="S109" s="8"/>
      <c r="T109" s="8" t="s">
        <v>471</v>
      </c>
      <c r="U109" s="8"/>
      <c r="V109" s="8"/>
      <c r="W109" s="8" t="s">
        <v>471</v>
      </c>
      <c r="X109" s="8"/>
      <c r="Y109" s="8"/>
      <c r="Z109" s="8"/>
      <c r="AA109" s="8"/>
      <c r="AB109" s="8"/>
      <c r="AC109" s="8"/>
      <c r="AD109" s="8"/>
      <c r="AE109" s="8"/>
      <c r="AF109" s="8"/>
      <c r="AG109" s="9"/>
      <c r="AH109" s="8"/>
      <c r="AI109" s="8" t="s">
        <v>143</v>
      </c>
      <c r="AJ109" s="8"/>
      <c r="AK109" s="8"/>
      <c r="AL109" s="8"/>
      <c r="AM109" s="8"/>
      <c r="AN109" s="8" t="s">
        <v>143</v>
      </c>
      <c r="AO109" s="8"/>
      <c r="AP109" s="8"/>
      <c r="AQ109" s="8"/>
      <c r="AR109" s="8"/>
      <c r="AS109" s="8"/>
      <c r="AT109" s="8"/>
      <c r="AU109" s="8"/>
      <c r="AV109" s="7"/>
      <c r="AW109" s="8"/>
      <c r="AX109" s="8" t="s">
        <v>472</v>
      </c>
      <c r="AY109" s="8" t="s">
        <v>473</v>
      </c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9"/>
    </row>
    <row r="110" spans="1:65" x14ac:dyDescent="0.25">
      <c r="A110" s="1">
        <v>118</v>
      </c>
      <c r="B110" s="1" t="s">
        <v>516</v>
      </c>
      <c r="C110" s="1" t="s">
        <v>517</v>
      </c>
      <c r="D110" s="1" t="s">
        <v>518</v>
      </c>
      <c r="E110" s="1" t="s">
        <v>519</v>
      </c>
      <c r="F110" s="7">
        <v>9</v>
      </c>
      <c r="G110" s="8">
        <v>5</v>
      </c>
      <c r="H110" s="8">
        <v>10</v>
      </c>
      <c r="I110" s="8" t="s">
        <v>1277</v>
      </c>
      <c r="J110" s="8" t="s">
        <v>1089</v>
      </c>
      <c r="K110" s="8" t="s">
        <v>1278</v>
      </c>
      <c r="L110" s="8">
        <v>5</v>
      </c>
      <c r="M110" s="8">
        <v>3</v>
      </c>
      <c r="N110" s="9">
        <v>4</v>
      </c>
      <c r="O110" s="7"/>
      <c r="P110" s="8"/>
      <c r="Q110" s="8"/>
      <c r="R110" s="8" t="s">
        <v>170</v>
      </c>
      <c r="S110" s="8"/>
      <c r="T110" s="8"/>
      <c r="U110" s="8"/>
      <c r="V110" s="8"/>
      <c r="W110" s="8"/>
      <c r="X110" s="8"/>
      <c r="Y110" s="8" t="s">
        <v>170</v>
      </c>
      <c r="Z110" s="8"/>
      <c r="AA110" s="8"/>
      <c r="AB110" s="8"/>
      <c r="AC110" s="8"/>
      <c r="AD110" s="8"/>
      <c r="AE110" s="8" t="s">
        <v>129</v>
      </c>
      <c r="AF110" s="8"/>
      <c r="AG110" s="9"/>
      <c r="AH110" s="8"/>
      <c r="AI110" s="8"/>
      <c r="AJ110" s="8"/>
      <c r="AK110" s="8"/>
      <c r="AL110" s="8"/>
      <c r="AM110" s="8"/>
      <c r="AN110" s="8" t="s">
        <v>322</v>
      </c>
      <c r="AO110" s="8"/>
      <c r="AP110" s="8"/>
      <c r="AQ110" s="8"/>
      <c r="AR110" s="8"/>
      <c r="AS110" s="8" t="s">
        <v>322</v>
      </c>
      <c r="AT110" s="8"/>
      <c r="AU110" s="8"/>
      <c r="AV110" s="7"/>
      <c r="AW110" s="8"/>
      <c r="AX110" s="8" t="s">
        <v>130</v>
      </c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9"/>
    </row>
    <row r="111" spans="1:65" x14ac:dyDescent="0.25">
      <c r="A111" s="1">
        <v>149</v>
      </c>
      <c r="B111" s="1" t="s">
        <v>610</v>
      </c>
      <c r="C111" s="1" t="s">
        <v>611</v>
      </c>
      <c r="D111" s="1" t="s">
        <v>384</v>
      </c>
      <c r="E111" s="1" t="s">
        <v>612</v>
      </c>
      <c r="F111" s="7">
        <v>5</v>
      </c>
      <c r="G111" s="8">
        <v>3</v>
      </c>
      <c r="H111" s="8">
        <v>10</v>
      </c>
      <c r="I111" s="8" t="s">
        <v>1130</v>
      </c>
      <c r="J111" s="8" t="s">
        <v>1130</v>
      </c>
      <c r="K111" s="8" t="s">
        <v>963</v>
      </c>
      <c r="L111" s="8">
        <v>2</v>
      </c>
      <c r="M111" s="8">
        <v>2</v>
      </c>
      <c r="N111" s="9">
        <v>3</v>
      </c>
      <c r="O111" s="7"/>
      <c r="P111" s="8"/>
      <c r="Q111" s="8"/>
      <c r="R111" s="8" t="s">
        <v>277</v>
      </c>
      <c r="S111" s="8"/>
      <c r="T111" s="8"/>
      <c r="U111" s="8"/>
      <c r="V111" s="8"/>
      <c r="W111" s="8"/>
      <c r="X111" s="8"/>
      <c r="Y111" s="8" t="s">
        <v>277</v>
      </c>
      <c r="Z111" s="8"/>
      <c r="AA111" s="8"/>
      <c r="AB111" s="8"/>
      <c r="AC111" s="8"/>
      <c r="AD111" s="8"/>
      <c r="AE111" s="8"/>
      <c r="AF111" s="8"/>
      <c r="AG111" s="9"/>
      <c r="AH111" s="8"/>
      <c r="AI111" s="8" t="s">
        <v>278</v>
      </c>
      <c r="AJ111" s="8"/>
      <c r="AK111" s="8"/>
      <c r="AL111" s="8"/>
      <c r="AM111" s="8"/>
      <c r="AN111" s="8" t="s">
        <v>278</v>
      </c>
      <c r="AO111" s="8" t="s">
        <v>343</v>
      </c>
      <c r="AP111" s="8"/>
      <c r="AQ111" s="8" t="s">
        <v>338</v>
      </c>
      <c r="AR111" s="8"/>
      <c r="AS111" s="8" t="s">
        <v>338</v>
      </c>
      <c r="AT111" s="8" t="s">
        <v>343</v>
      </c>
      <c r="AU111" s="8" t="s">
        <v>278</v>
      </c>
      <c r="AV111" s="7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 t="s">
        <v>279</v>
      </c>
      <c r="BK111" s="8"/>
      <c r="BL111" s="8"/>
      <c r="BM111" s="9"/>
    </row>
    <row r="112" spans="1:65" x14ac:dyDescent="0.25">
      <c r="A112" s="1">
        <v>97</v>
      </c>
      <c r="B112" s="1" t="s">
        <v>455</v>
      </c>
      <c r="C112" s="1" t="s">
        <v>456</v>
      </c>
      <c r="D112" s="1" t="s">
        <v>411</v>
      </c>
      <c r="E112" s="1" t="s">
        <v>183</v>
      </c>
      <c r="F112" s="7">
        <v>11</v>
      </c>
      <c r="G112" s="8">
        <v>12</v>
      </c>
      <c r="H112" s="8">
        <v>9</v>
      </c>
      <c r="I112" s="8" t="s">
        <v>1025</v>
      </c>
      <c r="J112" s="8" t="s">
        <v>1025</v>
      </c>
      <c r="K112" s="8" t="s">
        <v>1025</v>
      </c>
      <c r="L112" s="8">
        <v>3</v>
      </c>
      <c r="M112" s="8">
        <v>3</v>
      </c>
      <c r="N112" s="9">
        <v>3</v>
      </c>
      <c r="O112" s="7"/>
      <c r="P112" s="8"/>
      <c r="Q112" s="8"/>
      <c r="R112" s="8" t="s">
        <v>277</v>
      </c>
      <c r="S112" s="8"/>
      <c r="T112" s="8"/>
      <c r="U112" s="8"/>
      <c r="V112" s="8"/>
      <c r="W112" s="8"/>
      <c r="X112" s="8"/>
      <c r="Y112" s="8" t="s">
        <v>277</v>
      </c>
      <c r="Z112" s="8"/>
      <c r="AA112" s="8"/>
      <c r="AB112" s="8"/>
      <c r="AC112" s="8"/>
      <c r="AD112" s="8"/>
      <c r="AE112" s="8"/>
      <c r="AF112" s="8"/>
      <c r="AG112" s="9"/>
      <c r="AH112" s="8"/>
      <c r="AI112" s="8" t="s">
        <v>36</v>
      </c>
      <c r="AJ112" s="8"/>
      <c r="AK112" s="8"/>
      <c r="AL112" s="8"/>
      <c r="AM112" s="8"/>
      <c r="AN112" s="8" t="s">
        <v>36</v>
      </c>
      <c r="AO112" s="8"/>
      <c r="AP112" s="8"/>
      <c r="AQ112" s="8"/>
      <c r="AR112" s="8"/>
      <c r="AS112" s="8"/>
      <c r="AT112" s="8"/>
      <c r="AU112" s="8" t="s">
        <v>36</v>
      </c>
      <c r="AV112" s="7"/>
      <c r="AW112" s="8"/>
      <c r="AX112" s="8" t="s">
        <v>408</v>
      </c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 t="s">
        <v>279</v>
      </c>
      <c r="BK112" s="8"/>
      <c r="BL112" s="8"/>
      <c r="BM112" s="9"/>
    </row>
    <row r="113" spans="1:65" x14ac:dyDescent="0.25">
      <c r="A113" s="1">
        <v>90</v>
      </c>
      <c r="B113" s="1" t="s">
        <v>429</v>
      </c>
      <c r="C113" s="1" t="s">
        <v>430</v>
      </c>
      <c r="D113" s="1" t="s">
        <v>140</v>
      </c>
      <c r="E113" s="1" t="s">
        <v>183</v>
      </c>
      <c r="F113" s="7">
        <v>11</v>
      </c>
      <c r="G113" s="8">
        <v>10</v>
      </c>
      <c r="H113" s="8">
        <v>9</v>
      </c>
      <c r="I113" s="8" t="s">
        <v>1103</v>
      </c>
      <c r="J113" s="8" t="s">
        <v>1103</v>
      </c>
      <c r="K113" s="8" t="s">
        <v>1026</v>
      </c>
      <c r="L113" s="8">
        <v>4</v>
      </c>
      <c r="M113" s="8">
        <v>4</v>
      </c>
      <c r="N113" s="9">
        <v>4</v>
      </c>
      <c r="O113" s="7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9"/>
      <c r="AH113" s="8"/>
      <c r="AI113" s="8" t="s">
        <v>24</v>
      </c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7"/>
      <c r="AW113" s="8"/>
      <c r="AX113" s="8"/>
      <c r="AY113" s="8" t="s">
        <v>431</v>
      </c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9"/>
    </row>
    <row r="114" spans="1:65" x14ac:dyDescent="0.25">
      <c r="A114" s="1">
        <v>154</v>
      </c>
      <c r="B114" s="1" t="s">
        <v>625</v>
      </c>
      <c r="C114" s="1" t="s">
        <v>626</v>
      </c>
      <c r="D114" s="1" t="s">
        <v>210</v>
      </c>
      <c r="E114" s="1" t="s">
        <v>58</v>
      </c>
      <c r="F114" s="7">
        <v>4</v>
      </c>
      <c r="G114" s="8">
        <v>10</v>
      </c>
      <c r="H114" s="8">
        <v>9</v>
      </c>
      <c r="I114" s="8" t="s">
        <v>1135</v>
      </c>
      <c r="J114" s="8" t="s">
        <v>1135</v>
      </c>
      <c r="K114" s="8" t="s">
        <v>1135</v>
      </c>
      <c r="L114" s="8">
        <v>2</v>
      </c>
      <c r="M114" s="8">
        <v>2</v>
      </c>
      <c r="N114" s="9">
        <v>2</v>
      </c>
      <c r="O114" s="7"/>
      <c r="P114" s="8"/>
      <c r="Q114" s="8"/>
      <c r="R114" s="8" t="s">
        <v>117</v>
      </c>
      <c r="S114" s="8"/>
      <c r="T114" s="8"/>
      <c r="U114" s="8"/>
      <c r="V114" s="8"/>
      <c r="W114" s="8"/>
      <c r="X114" s="8"/>
      <c r="Y114" s="8" t="s">
        <v>117</v>
      </c>
      <c r="Z114" s="8"/>
      <c r="AA114" s="8"/>
      <c r="AB114" s="8"/>
      <c r="AC114" s="8"/>
      <c r="AD114" s="8"/>
      <c r="AE114" s="8"/>
      <c r="AF114" s="8"/>
      <c r="AG114" s="9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7"/>
      <c r="AW114" s="8"/>
      <c r="AX114" s="8"/>
      <c r="AY114" s="8" t="s">
        <v>627</v>
      </c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9"/>
    </row>
    <row r="115" spans="1:65" x14ac:dyDescent="0.25">
      <c r="A115" s="1">
        <v>87</v>
      </c>
      <c r="B115" s="1" t="s">
        <v>420</v>
      </c>
      <c r="C115" s="1" t="s">
        <v>421</v>
      </c>
      <c r="D115" s="1" t="s">
        <v>352</v>
      </c>
      <c r="E115" s="1" t="s">
        <v>422</v>
      </c>
      <c r="F115" s="7">
        <v>10</v>
      </c>
      <c r="G115" s="8">
        <v>9</v>
      </c>
      <c r="H115" s="8">
        <v>9</v>
      </c>
      <c r="I115" s="8" t="s">
        <v>1262</v>
      </c>
      <c r="J115" s="8" t="s">
        <v>1058</v>
      </c>
      <c r="K115" s="8" t="s">
        <v>1058</v>
      </c>
      <c r="L115" s="8">
        <v>4</v>
      </c>
      <c r="M115" s="8">
        <v>3</v>
      </c>
      <c r="N115" s="9">
        <v>3</v>
      </c>
      <c r="O115" s="7"/>
      <c r="P115" s="8"/>
      <c r="Q115" s="8"/>
      <c r="R115" s="8" t="s">
        <v>170</v>
      </c>
      <c r="S115" s="8"/>
      <c r="T115" s="8"/>
      <c r="U115" s="8"/>
      <c r="V115" s="8"/>
      <c r="W115" s="8"/>
      <c r="X115" s="8"/>
      <c r="Y115" s="8" t="s">
        <v>170</v>
      </c>
      <c r="Z115" s="8"/>
      <c r="AA115" s="8"/>
      <c r="AB115" s="8"/>
      <c r="AC115" s="8"/>
      <c r="AD115" s="8"/>
      <c r="AE115" s="8"/>
      <c r="AF115" s="8"/>
      <c r="AG115" s="9"/>
      <c r="AH115" s="8"/>
      <c r="AI115" s="8"/>
      <c r="AJ115" s="8"/>
      <c r="AK115" s="8"/>
      <c r="AL115" s="8"/>
      <c r="AM115" s="8"/>
      <c r="AN115" s="8" t="s">
        <v>322</v>
      </c>
      <c r="AO115" s="8"/>
      <c r="AP115" s="8"/>
      <c r="AQ115" s="8"/>
      <c r="AR115" s="8"/>
      <c r="AS115" s="8" t="s">
        <v>322</v>
      </c>
      <c r="AT115" s="8"/>
      <c r="AU115" s="8"/>
      <c r="AV115" s="7"/>
      <c r="AW115" s="8"/>
      <c r="AX115" s="8" t="s">
        <v>315</v>
      </c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9"/>
    </row>
    <row r="116" spans="1:65" x14ac:dyDescent="0.25">
      <c r="A116" s="1">
        <v>117</v>
      </c>
      <c r="B116" s="1" t="s">
        <v>511</v>
      </c>
      <c r="C116" s="1" t="s">
        <v>512</v>
      </c>
      <c r="D116" s="1" t="s">
        <v>513</v>
      </c>
      <c r="E116" s="1" t="s">
        <v>325</v>
      </c>
      <c r="F116" s="7">
        <v>9</v>
      </c>
      <c r="G116" s="8">
        <v>9</v>
      </c>
      <c r="H116" s="8">
        <v>9</v>
      </c>
      <c r="I116" s="8" t="s">
        <v>1087</v>
      </c>
      <c r="J116" s="8" t="s">
        <v>1087</v>
      </c>
      <c r="K116" s="8" t="s">
        <v>1087</v>
      </c>
      <c r="L116" s="8">
        <v>3</v>
      </c>
      <c r="M116" s="8">
        <v>3</v>
      </c>
      <c r="N116" s="9">
        <v>3</v>
      </c>
      <c r="O116" s="7"/>
      <c r="P116" s="8"/>
      <c r="Q116" s="8"/>
      <c r="R116" s="8" t="s">
        <v>165</v>
      </c>
      <c r="S116" s="8"/>
      <c r="T116" s="8"/>
      <c r="U116" s="8"/>
      <c r="V116" s="8"/>
      <c r="W116" s="8"/>
      <c r="X116" s="8"/>
      <c r="Y116" s="8" t="s">
        <v>165</v>
      </c>
      <c r="Z116" s="8"/>
      <c r="AA116" s="8"/>
      <c r="AB116" s="8"/>
      <c r="AC116" s="8"/>
      <c r="AD116" s="8"/>
      <c r="AE116" s="8"/>
      <c r="AF116" s="8"/>
      <c r="AG116" s="9"/>
      <c r="AH116" s="8"/>
      <c r="AI116" s="8" t="s">
        <v>514</v>
      </c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7"/>
      <c r="AW116" s="8"/>
      <c r="AX116" s="8" t="s">
        <v>130</v>
      </c>
      <c r="AY116" s="8" t="s">
        <v>515</v>
      </c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9"/>
    </row>
    <row r="117" spans="1:65" x14ac:dyDescent="0.25">
      <c r="A117" s="1">
        <v>119</v>
      </c>
      <c r="B117" s="1" t="s">
        <v>520</v>
      </c>
      <c r="C117" s="1" t="s">
        <v>521</v>
      </c>
      <c r="D117" s="1" t="s">
        <v>226</v>
      </c>
      <c r="E117" s="1" t="s">
        <v>58</v>
      </c>
      <c r="F117" s="7">
        <v>9</v>
      </c>
      <c r="G117" s="8">
        <v>9</v>
      </c>
      <c r="H117" s="8">
        <v>9</v>
      </c>
      <c r="I117" s="8" t="s">
        <v>1279</v>
      </c>
      <c r="J117" s="8" t="s">
        <v>1279</v>
      </c>
      <c r="K117" s="8" t="s">
        <v>1279</v>
      </c>
      <c r="L117" s="8">
        <v>3</v>
      </c>
      <c r="M117" s="8">
        <v>4</v>
      </c>
      <c r="N117" s="9">
        <v>4</v>
      </c>
      <c r="O117" s="7"/>
      <c r="P117" s="8"/>
      <c r="Q117" s="8"/>
      <c r="R117" s="8" t="s">
        <v>522</v>
      </c>
      <c r="S117" s="8"/>
      <c r="T117" s="8"/>
      <c r="U117" s="8"/>
      <c r="V117" s="8"/>
      <c r="W117" s="8"/>
      <c r="X117" s="8"/>
      <c r="Y117" s="8" t="s">
        <v>522</v>
      </c>
      <c r="Z117" s="8"/>
      <c r="AA117" s="8"/>
      <c r="AB117" s="8"/>
      <c r="AC117" s="8"/>
      <c r="AD117" s="8"/>
      <c r="AE117" s="8"/>
      <c r="AF117" s="8"/>
      <c r="AG117" s="9"/>
      <c r="AH117" s="8"/>
      <c r="AI117" s="8" t="s">
        <v>397</v>
      </c>
      <c r="AJ117" s="8"/>
      <c r="AK117" s="8" t="s">
        <v>397</v>
      </c>
      <c r="AL117" s="8"/>
      <c r="AM117" s="8"/>
      <c r="AN117" s="8" t="s">
        <v>397</v>
      </c>
      <c r="AO117" s="8" t="s">
        <v>397</v>
      </c>
      <c r="AP117" s="8"/>
      <c r="AQ117" s="8"/>
      <c r="AR117" s="8" t="s">
        <v>397</v>
      </c>
      <c r="AS117" s="8" t="s">
        <v>397</v>
      </c>
      <c r="AT117" s="8"/>
      <c r="AU117" s="8"/>
      <c r="AV117" s="7"/>
      <c r="AW117" s="8"/>
      <c r="AX117" s="8" t="s">
        <v>454</v>
      </c>
      <c r="AY117" s="8" t="s">
        <v>523</v>
      </c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9"/>
    </row>
    <row r="118" spans="1:65" x14ac:dyDescent="0.25">
      <c r="A118" s="1">
        <v>115</v>
      </c>
      <c r="B118" s="1" t="s">
        <v>506</v>
      </c>
      <c r="C118" s="1" t="s">
        <v>507</v>
      </c>
      <c r="D118" s="1" t="s">
        <v>175</v>
      </c>
      <c r="E118" s="1" t="s">
        <v>58</v>
      </c>
      <c r="F118" s="7">
        <v>9</v>
      </c>
      <c r="G118" s="8">
        <v>8</v>
      </c>
      <c r="H118" s="8">
        <v>9</v>
      </c>
      <c r="I118" s="8" t="s">
        <v>1275</v>
      </c>
      <c r="J118" s="8" t="s">
        <v>997</v>
      </c>
      <c r="K118" s="8" t="s">
        <v>1237</v>
      </c>
      <c r="L118" s="8">
        <v>4</v>
      </c>
      <c r="M118" s="8">
        <v>3</v>
      </c>
      <c r="N118" s="9">
        <v>3</v>
      </c>
      <c r="O118" s="7"/>
      <c r="P118" s="8"/>
      <c r="Q118" s="8"/>
      <c r="R118" s="8" t="s">
        <v>385</v>
      </c>
      <c r="S118" s="8"/>
      <c r="T118" s="8"/>
      <c r="U118" s="8"/>
      <c r="V118" s="8"/>
      <c r="W118" s="8"/>
      <c r="X118" s="8"/>
      <c r="Y118" s="8" t="s">
        <v>385</v>
      </c>
      <c r="Z118" s="8"/>
      <c r="AA118" s="8"/>
      <c r="AB118" s="8"/>
      <c r="AC118" s="8"/>
      <c r="AD118" s="8"/>
      <c r="AE118" s="8"/>
      <c r="AF118" s="8"/>
      <c r="AG118" s="9"/>
      <c r="AH118" s="8"/>
      <c r="AI118" s="8" t="s">
        <v>24</v>
      </c>
      <c r="AJ118" s="8"/>
      <c r="AK118" s="8"/>
      <c r="AL118" s="8"/>
      <c r="AM118" s="8"/>
      <c r="AN118" s="8" t="s">
        <v>32</v>
      </c>
      <c r="AO118" s="8"/>
      <c r="AP118" s="8"/>
      <c r="AQ118" s="8" t="s">
        <v>32</v>
      </c>
      <c r="AR118" s="8"/>
      <c r="AS118" s="8"/>
      <c r="AT118" s="8"/>
      <c r="AU118" s="8"/>
      <c r="AV118" s="7"/>
      <c r="AW118" s="8"/>
      <c r="AX118" s="8"/>
      <c r="AY118" s="8" t="s">
        <v>386</v>
      </c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9"/>
    </row>
    <row r="119" spans="1:65" x14ac:dyDescent="0.25">
      <c r="A119" s="1">
        <v>80</v>
      </c>
      <c r="B119" s="1" t="s">
        <v>394</v>
      </c>
      <c r="C119" s="1" t="s">
        <v>395</v>
      </c>
      <c r="D119" s="1" t="s">
        <v>396</v>
      </c>
      <c r="E119" s="1" t="s">
        <v>58</v>
      </c>
      <c r="F119" s="7">
        <v>11</v>
      </c>
      <c r="G119" s="8">
        <v>6</v>
      </c>
      <c r="H119" s="8">
        <v>9</v>
      </c>
      <c r="I119" s="8" t="s">
        <v>1037</v>
      </c>
      <c r="J119" s="8" t="s">
        <v>1256</v>
      </c>
      <c r="K119" s="8" t="s">
        <v>1257</v>
      </c>
      <c r="L119" s="8">
        <v>4</v>
      </c>
      <c r="M119" s="8">
        <v>3</v>
      </c>
      <c r="N119" s="9">
        <v>3</v>
      </c>
      <c r="O119" s="7"/>
      <c r="P119" s="8"/>
      <c r="Q119" s="8"/>
      <c r="R119" s="8" t="s">
        <v>170</v>
      </c>
      <c r="S119" s="8"/>
      <c r="T119" s="8"/>
      <c r="U119" s="8"/>
      <c r="V119" s="8"/>
      <c r="W119" s="8"/>
      <c r="X119" s="8"/>
      <c r="Y119" s="8" t="s">
        <v>170</v>
      </c>
      <c r="Z119" s="8"/>
      <c r="AA119" s="8"/>
      <c r="AB119" s="8"/>
      <c r="AC119" s="8"/>
      <c r="AD119" s="8"/>
      <c r="AE119" s="8"/>
      <c r="AF119" s="8"/>
      <c r="AG119" s="9"/>
      <c r="AH119" s="8"/>
      <c r="AI119" s="8" t="s">
        <v>397</v>
      </c>
      <c r="AJ119" s="8"/>
      <c r="AK119" s="8" t="s">
        <v>397</v>
      </c>
      <c r="AL119" s="8"/>
      <c r="AM119" s="8"/>
      <c r="AN119" s="8" t="s">
        <v>397</v>
      </c>
      <c r="AO119" s="8" t="s">
        <v>397</v>
      </c>
      <c r="AP119" s="8"/>
      <c r="AQ119" s="8"/>
      <c r="AR119" s="8" t="s">
        <v>397</v>
      </c>
      <c r="AS119" s="8" t="s">
        <v>397</v>
      </c>
      <c r="AT119" s="8"/>
      <c r="AU119" s="8"/>
      <c r="AV119" s="7"/>
      <c r="AW119" s="8"/>
      <c r="AX119" s="8" t="s">
        <v>315</v>
      </c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9"/>
    </row>
    <row r="120" spans="1:65" x14ac:dyDescent="0.25">
      <c r="A120" s="1">
        <v>92</v>
      </c>
      <c r="B120" s="1" t="s">
        <v>434</v>
      </c>
      <c r="C120" s="1" t="s">
        <v>435</v>
      </c>
      <c r="D120" s="1" t="s">
        <v>436</v>
      </c>
      <c r="E120" s="1" t="s">
        <v>437</v>
      </c>
      <c r="F120" s="7">
        <v>0</v>
      </c>
      <c r="G120" s="8">
        <v>11</v>
      </c>
      <c r="H120" s="8">
        <v>8</v>
      </c>
      <c r="I120" s="8" t="s">
        <v>989</v>
      </c>
      <c r="J120" s="8" t="s">
        <v>1063</v>
      </c>
      <c r="K120" s="8" t="s">
        <v>1063</v>
      </c>
      <c r="L120" s="8">
        <v>0</v>
      </c>
      <c r="M120" s="8">
        <v>2</v>
      </c>
      <c r="N120" s="9">
        <v>2</v>
      </c>
      <c r="O120" s="7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9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7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9"/>
    </row>
    <row r="121" spans="1:65" x14ac:dyDescent="0.25">
      <c r="A121" s="1">
        <v>85</v>
      </c>
      <c r="B121" s="1" t="s">
        <v>858</v>
      </c>
      <c r="C121" s="1" t="s">
        <v>857</v>
      </c>
      <c r="D121" s="1" t="s">
        <v>403</v>
      </c>
      <c r="E121" s="1" t="s">
        <v>58</v>
      </c>
      <c r="F121" s="7">
        <v>8</v>
      </c>
      <c r="G121" s="8">
        <v>9</v>
      </c>
      <c r="H121" s="8">
        <v>8</v>
      </c>
      <c r="I121" s="8" t="s">
        <v>1261</v>
      </c>
      <c r="J121" s="8" t="s">
        <v>1261</v>
      </c>
      <c r="K121" s="8" t="s">
        <v>1261</v>
      </c>
      <c r="L121" s="8">
        <v>3</v>
      </c>
      <c r="M121" s="8">
        <v>3</v>
      </c>
      <c r="N121" s="9">
        <v>3</v>
      </c>
      <c r="O121" s="7"/>
      <c r="P121" s="8"/>
      <c r="Q121" s="8"/>
      <c r="R121" s="8" t="s">
        <v>416</v>
      </c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9"/>
      <c r="AH121" s="8"/>
      <c r="AI121" s="8"/>
      <c r="AJ121" s="8"/>
      <c r="AK121" s="8"/>
      <c r="AL121" s="8"/>
      <c r="AM121" s="8"/>
      <c r="AN121" s="8" t="s">
        <v>32</v>
      </c>
      <c r="AO121" s="8"/>
      <c r="AP121" s="8"/>
      <c r="AQ121" s="8" t="s">
        <v>32</v>
      </c>
      <c r="AR121" s="8"/>
      <c r="AS121" s="8" t="s">
        <v>417</v>
      </c>
      <c r="AT121" s="8"/>
      <c r="AU121" s="8"/>
      <c r="AV121" s="7"/>
      <c r="AW121" s="8"/>
      <c r="AX121" s="8" t="s">
        <v>150</v>
      </c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9"/>
    </row>
    <row r="122" spans="1:65" x14ac:dyDescent="0.25">
      <c r="A122" s="1">
        <v>137</v>
      </c>
      <c r="B122" s="1" t="s">
        <v>569</v>
      </c>
      <c r="C122" s="1" t="s">
        <v>570</v>
      </c>
      <c r="D122" s="1" t="s">
        <v>373</v>
      </c>
      <c r="E122" s="1" t="s">
        <v>412</v>
      </c>
      <c r="F122" s="7">
        <v>8</v>
      </c>
      <c r="G122" s="8">
        <v>9</v>
      </c>
      <c r="H122" s="8">
        <v>8</v>
      </c>
      <c r="I122" s="8" t="s">
        <v>1116</v>
      </c>
      <c r="J122" s="8" t="s">
        <v>1116</v>
      </c>
      <c r="K122" s="8" t="s">
        <v>1116</v>
      </c>
      <c r="L122" s="8">
        <v>2</v>
      </c>
      <c r="M122" s="8">
        <v>2</v>
      </c>
      <c r="N122" s="9">
        <v>2</v>
      </c>
      <c r="O122" s="7"/>
      <c r="P122" s="8"/>
      <c r="Q122" s="8"/>
      <c r="R122" s="8" t="s">
        <v>277</v>
      </c>
      <c r="S122" s="8"/>
      <c r="T122" s="8"/>
      <c r="U122" s="8"/>
      <c r="V122" s="8"/>
      <c r="W122" s="8"/>
      <c r="X122" s="8"/>
      <c r="Y122" s="8" t="s">
        <v>277</v>
      </c>
      <c r="Z122" s="8"/>
      <c r="AA122" s="8"/>
      <c r="AB122" s="8"/>
      <c r="AC122" s="8"/>
      <c r="AD122" s="8"/>
      <c r="AE122" s="8"/>
      <c r="AF122" s="8"/>
      <c r="AG122" s="9"/>
      <c r="AH122" s="8"/>
      <c r="AI122" s="8" t="s">
        <v>36</v>
      </c>
      <c r="AJ122" s="8"/>
      <c r="AK122" s="8"/>
      <c r="AL122" s="8"/>
      <c r="AM122" s="8"/>
      <c r="AN122" s="8" t="s">
        <v>36</v>
      </c>
      <c r="AO122" s="8"/>
      <c r="AP122" s="8"/>
      <c r="AQ122" s="8"/>
      <c r="AR122" s="8"/>
      <c r="AS122" s="8"/>
      <c r="AT122" s="8"/>
      <c r="AU122" s="8" t="s">
        <v>36</v>
      </c>
      <c r="AV122" s="7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 t="s">
        <v>279</v>
      </c>
      <c r="BK122" s="8"/>
      <c r="BL122" s="8"/>
      <c r="BM122" s="9"/>
    </row>
    <row r="123" spans="1:65" x14ac:dyDescent="0.25">
      <c r="A123" s="1">
        <v>136</v>
      </c>
      <c r="B123" s="1" t="s">
        <v>563</v>
      </c>
      <c r="C123" s="1" t="s">
        <v>564</v>
      </c>
      <c r="D123" s="1" t="s">
        <v>364</v>
      </c>
      <c r="E123" s="1" t="s">
        <v>183</v>
      </c>
      <c r="F123" s="7">
        <v>9</v>
      </c>
      <c r="G123" s="8">
        <v>7</v>
      </c>
      <c r="H123" s="8">
        <v>8</v>
      </c>
      <c r="I123" s="8" t="s">
        <v>1115</v>
      </c>
      <c r="J123" s="8" t="s">
        <v>1114</v>
      </c>
      <c r="K123" s="8" t="s">
        <v>1284</v>
      </c>
      <c r="L123" s="8">
        <v>4</v>
      </c>
      <c r="M123" s="8">
        <v>2</v>
      </c>
      <c r="N123" s="9">
        <v>3</v>
      </c>
      <c r="O123" s="7"/>
      <c r="P123" s="8"/>
      <c r="Q123" s="8"/>
      <c r="R123" s="8" t="s">
        <v>565</v>
      </c>
      <c r="S123" s="8"/>
      <c r="T123" s="8"/>
      <c r="U123" s="8"/>
      <c r="V123" s="8"/>
      <c r="W123" s="8"/>
      <c r="X123" s="8"/>
      <c r="Y123" s="8" t="s">
        <v>566</v>
      </c>
      <c r="Z123" s="8"/>
      <c r="AA123" s="8"/>
      <c r="AB123" s="8"/>
      <c r="AC123" s="8"/>
      <c r="AD123" s="8"/>
      <c r="AE123" s="8"/>
      <c r="AF123" s="8"/>
      <c r="AG123" s="9"/>
      <c r="AH123" s="8"/>
      <c r="AI123" s="8" t="s">
        <v>143</v>
      </c>
      <c r="AJ123" s="8"/>
      <c r="AK123" s="8"/>
      <c r="AL123" s="8"/>
      <c r="AM123" s="8"/>
      <c r="AN123" s="8" t="s">
        <v>143</v>
      </c>
      <c r="AO123" s="8"/>
      <c r="AP123" s="8"/>
      <c r="AQ123" s="8"/>
      <c r="AR123" s="8"/>
      <c r="AS123" s="8"/>
      <c r="AT123" s="8"/>
      <c r="AU123" s="8"/>
      <c r="AV123" s="7"/>
      <c r="AW123" s="8"/>
      <c r="AX123" s="8" t="s">
        <v>567</v>
      </c>
      <c r="AY123" s="8" t="s">
        <v>568</v>
      </c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9"/>
    </row>
    <row r="124" spans="1:65" x14ac:dyDescent="0.25">
      <c r="A124" s="1">
        <v>91</v>
      </c>
      <c r="B124" s="1" t="s">
        <v>860</v>
      </c>
      <c r="C124" s="1" t="s">
        <v>859</v>
      </c>
      <c r="D124" s="1" t="s">
        <v>148</v>
      </c>
      <c r="E124" s="1" t="s">
        <v>58</v>
      </c>
      <c r="F124" s="7">
        <v>8</v>
      </c>
      <c r="G124" s="8">
        <v>11</v>
      </c>
      <c r="H124" s="8">
        <v>7</v>
      </c>
      <c r="I124" s="8" t="s">
        <v>1061</v>
      </c>
      <c r="J124" s="8" t="s">
        <v>1265</v>
      </c>
      <c r="K124" s="8" t="s">
        <v>1061</v>
      </c>
      <c r="L124" s="8">
        <v>4</v>
      </c>
      <c r="M124" s="8">
        <v>5</v>
      </c>
      <c r="N124" s="9">
        <v>3</v>
      </c>
      <c r="O124" s="7"/>
      <c r="P124" s="8"/>
      <c r="Q124" s="8"/>
      <c r="R124" s="8" t="s">
        <v>432</v>
      </c>
      <c r="S124" s="8"/>
      <c r="T124" s="8"/>
      <c r="U124" s="8"/>
      <c r="V124" s="8"/>
      <c r="W124" s="8"/>
      <c r="X124" s="8"/>
      <c r="Y124" s="8" t="s">
        <v>432</v>
      </c>
      <c r="Z124" s="8"/>
      <c r="AA124" s="8"/>
      <c r="AB124" s="8"/>
      <c r="AC124" s="8"/>
      <c r="AD124" s="8"/>
      <c r="AE124" s="8"/>
      <c r="AF124" s="8"/>
      <c r="AG124" s="9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7"/>
      <c r="AW124" s="8"/>
      <c r="AX124" s="8"/>
      <c r="AY124" s="8" t="s">
        <v>433</v>
      </c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9"/>
    </row>
    <row r="125" spans="1:65" x14ac:dyDescent="0.25">
      <c r="A125" s="1">
        <v>122</v>
      </c>
      <c r="B125" s="1" t="s">
        <v>528</v>
      </c>
      <c r="C125" s="1" t="s">
        <v>1410</v>
      </c>
      <c r="D125" s="1" t="s">
        <v>480</v>
      </c>
      <c r="E125" s="1" t="s">
        <v>529</v>
      </c>
      <c r="F125" s="7">
        <v>6</v>
      </c>
      <c r="G125" s="8">
        <v>9</v>
      </c>
      <c r="H125" s="8">
        <v>7</v>
      </c>
      <c r="I125" s="8" t="s">
        <v>1098</v>
      </c>
      <c r="J125" s="8" t="s">
        <v>1037</v>
      </c>
      <c r="K125" s="8" t="s">
        <v>1037</v>
      </c>
      <c r="L125" s="8">
        <v>2</v>
      </c>
      <c r="M125" s="8">
        <v>3</v>
      </c>
      <c r="N125" s="9">
        <v>3</v>
      </c>
      <c r="O125" s="7"/>
      <c r="P125" s="8"/>
      <c r="Q125" s="8"/>
      <c r="R125" s="8" t="s">
        <v>530</v>
      </c>
      <c r="S125" s="8"/>
      <c r="T125" s="8"/>
      <c r="U125" s="8"/>
      <c r="V125" s="8"/>
      <c r="W125" s="8"/>
      <c r="X125" s="8"/>
      <c r="Y125" s="8" t="s">
        <v>531</v>
      </c>
      <c r="Z125" s="8"/>
      <c r="AA125" s="8"/>
      <c r="AB125" s="8"/>
      <c r="AC125" s="8"/>
      <c r="AD125" s="8"/>
      <c r="AE125" s="8"/>
      <c r="AF125" s="8"/>
      <c r="AG125" s="9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7"/>
      <c r="AW125" s="8"/>
      <c r="AX125" s="8" t="s">
        <v>130</v>
      </c>
      <c r="AY125" s="8" t="s">
        <v>532</v>
      </c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9"/>
    </row>
    <row r="126" spans="1:65" x14ac:dyDescent="0.25">
      <c r="A126" s="1">
        <v>101</v>
      </c>
      <c r="B126" s="1" t="s">
        <v>463</v>
      </c>
      <c r="C126" s="1" t="s">
        <v>464</v>
      </c>
      <c r="D126" s="1" t="s">
        <v>465</v>
      </c>
      <c r="E126" s="1" t="s">
        <v>58</v>
      </c>
      <c r="F126" s="7">
        <v>9</v>
      </c>
      <c r="G126" s="8">
        <v>6</v>
      </c>
      <c r="H126" s="8">
        <v>7</v>
      </c>
      <c r="I126" s="8" t="s">
        <v>1270</v>
      </c>
      <c r="J126" s="8" t="s">
        <v>1270</v>
      </c>
      <c r="K126" s="8" t="s">
        <v>1270</v>
      </c>
      <c r="L126" s="8">
        <v>2</v>
      </c>
      <c r="M126" s="8">
        <v>2</v>
      </c>
      <c r="N126" s="9">
        <v>2</v>
      </c>
      <c r="O126" s="7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9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7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9"/>
    </row>
    <row r="127" spans="1:65" x14ac:dyDescent="0.25">
      <c r="A127" s="1">
        <v>204</v>
      </c>
      <c r="B127" s="1" t="s">
        <v>758</v>
      </c>
      <c r="C127" s="1" t="s">
        <v>759</v>
      </c>
      <c r="D127" s="1" t="s">
        <v>694</v>
      </c>
      <c r="E127" s="1" t="s">
        <v>183</v>
      </c>
      <c r="F127" s="7">
        <v>7</v>
      </c>
      <c r="G127" s="8">
        <v>5</v>
      </c>
      <c r="H127" s="8">
        <v>7</v>
      </c>
      <c r="I127" s="8" t="s">
        <v>1170</v>
      </c>
      <c r="J127" s="8" t="s">
        <v>1170</v>
      </c>
      <c r="K127" s="8" t="s">
        <v>1170</v>
      </c>
      <c r="L127" s="8">
        <v>2</v>
      </c>
      <c r="M127" s="8">
        <v>2</v>
      </c>
      <c r="N127" s="9">
        <v>2</v>
      </c>
      <c r="O127" s="7"/>
      <c r="P127" s="8"/>
      <c r="Q127" s="8"/>
      <c r="R127" s="8"/>
      <c r="S127" s="8"/>
      <c r="T127" s="8" t="s">
        <v>376</v>
      </c>
      <c r="U127" s="8"/>
      <c r="V127" s="8"/>
      <c r="W127" s="8" t="s">
        <v>376</v>
      </c>
      <c r="X127" s="8"/>
      <c r="Y127" s="8"/>
      <c r="Z127" s="8"/>
      <c r="AA127" s="8"/>
      <c r="AB127" s="8"/>
      <c r="AC127" s="8"/>
      <c r="AD127" s="8"/>
      <c r="AE127" s="8"/>
      <c r="AF127" s="8"/>
      <c r="AG127" s="9"/>
      <c r="AH127" s="8" t="s">
        <v>760</v>
      </c>
      <c r="AI127" s="8" t="s">
        <v>760</v>
      </c>
      <c r="AJ127" s="8"/>
      <c r="AK127" s="8"/>
      <c r="AL127" s="8" t="s">
        <v>761</v>
      </c>
      <c r="AM127" s="8"/>
      <c r="AN127" s="8" t="s">
        <v>761</v>
      </c>
      <c r="AO127" s="8" t="s">
        <v>760</v>
      </c>
      <c r="AP127" s="8"/>
      <c r="AQ127" s="8"/>
      <c r="AR127" s="8" t="s">
        <v>761</v>
      </c>
      <c r="AS127" s="8" t="s">
        <v>762</v>
      </c>
      <c r="AT127" s="8"/>
      <c r="AU127" s="8"/>
      <c r="AV127" s="7"/>
      <c r="AW127" s="8"/>
      <c r="AX127" s="8" t="s">
        <v>315</v>
      </c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9"/>
    </row>
    <row r="128" spans="1:65" x14ac:dyDescent="0.25">
      <c r="A128" s="1">
        <v>121</v>
      </c>
      <c r="B128" s="1" t="s">
        <v>526</v>
      </c>
      <c r="C128" s="1" t="s">
        <v>1409</v>
      </c>
      <c r="D128" s="1" t="s">
        <v>250</v>
      </c>
      <c r="E128" s="1" t="s">
        <v>527</v>
      </c>
      <c r="F128" s="7">
        <v>8</v>
      </c>
      <c r="G128" s="8">
        <v>4</v>
      </c>
      <c r="H128" s="8">
        <v>7</v>
      </c>
      <c r="I128" s="8" t="s">
        <v>1096</v>
      </c>
      <c r="J128" s="8" t="s">
        <v>1096</v>
      </c>
      <c r="K128" s="8" t="s">
        <v>1096</v>
      </c>
      <c r="L128" s="8">
        <v>3</v>
      </c>
      <c r="M128" s="8">
        <v>3</v>
      </c>
      <c r="N128" s="9">
        <v>3</v>
      </c>
      <c r="O128" s="7"/>
      <c r="P128" s="8"/>
      <c r="Q128" s="8"/>
      <c r="R128" s="8" t="s">
        <v>416</v>
      </c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9"/>
      <c r="AH128" s="8"/>
      <c r="AI128" s="8"/>
      <c r="AJ128" s="8"/>
      <c r="AK128" s="8"/>
      <c r="AL128" s="8"/>
      <c r="AM128" s="8"/>
      <c r="AN128" s="8" t="s">
        <v>32</v>
      </c>
      <c r="AO128" s="8"/>
      <c r="AP128" s="8"/>
      <c r="AQ128" s="8" t="s">
        <v>32</v>
      </c>
      <c r="AR128" s="8"/>
      <c r="AS128" s="8" t="s">
        <v>417</v>
      </c>
      <c r="AT128" s="8"/>
      <c r="AU128" s="8"/>
      <c r="AV128" s="7"/>
      <c r="AW128" s="8"/>
      <c r="AX128" s="8" t="s">
        <v>150</v>
      </c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9"/>
    </row>
    <row r="129" spans="1:65" x14ac:dyDescent="0.25">
      <c r="A129" s="1">
        <v>227</v>
      </c>
      <c r="B129" s="1" t="s">
        <v>820</v>
      </c>
      <c r="C129" s="1" t="s">
        <v>821</v>
      </c>
      <c r="D129" s="1" t="s">
        <v>329</v>
      </c>
      <c r="E129" s="1" t="s">
        <v>58</v>
      </c>
      <c r="F129" s="7">
        <v>5</v>
      </c>
      <c r="G129" s="8">
        <v>0</v>
      </c>
      <c r="H129" s="8">
        <v>7</v>
      </c>
      <c r="I129" s="8" t="s">
        <v>1252</v>
      </c>
      <c r="J129" s="8" t="s">
        <v>989</v>
      </c>
      <c r="K129" s="8" t="s">
        <v>1252</v>
      </c>
      <c r="L129" s="8">
        <v>2</v>
      </c>
      <c r="M129" s="8">
        <v>0</v>
      </c>
      <c r="N129" s="9">
        <v>2</v>
      </c>
      <c r="O129" s="7"/>
      <c r="P129" s="8"/>
      <c r="Q129" s="8"/>
      <c r="R129" s="8" t="s">
        <v>451</v>
      </c>
      <c r="S129" s="8"/>
      <c r="T129" s="8"/>
      <c r="U129" s="8"/>
      <c r="V129" s="8"/>
      <c r="W129" s="8"/>
      <c r="X129" s="8"/>
      <c r="Y129" s="8" t="s">
        <v>451</v>
      </c>
      <c r="Z129" s="8"/>
      <c r="AA129" s="8"/>
      <c r="AB129" s="8"/>
      <c r="AC129" s="8"/>
      <c r="AD129" s="8"/>
      <c r="AE129" s="8" t="s">
        <v>451</v>
      </c>
      <c r="AF129" s="8"/>
      <c r="AG129" s="9"/>
      <c r="AH129" s="8"/>
      <c r="AI129" s="8" t="s">
        <v>452</v>
      </c>
      <c r="AJ129" s="8"/>
      <c r="AK129" s="8"/>
      <c r="AL129" s="8"/>
      <c r="AM129" s="8"/>
      <c r="AN129" s="8" t="s">
        <v>452</v>
      </c>
      <c r="AO129" s="8"/>
      <c r="AP129" s="8"/>
      <c r="AQ129" s="8"/>
      <c r="AR129" s="8"/>
      <c r="AS129" s="8"/>
      <c r="AT129" s="8"/>
      <c r="AU129" s="8"/>
      <c r="AV129" s="7" t="s">
        <v>453</v>
      </c>
      <c r="AW129" s="8"/>
      <c r="AX129" s="8" t="s">
        <v>454</v>
      </c>
      <c r="AY129" s="8" t="s">
        <v>453</v>
      </c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9"/>
    </row>
    <row r="130" spans="1:65" x14ac:dyDescent="0.25">
      <c r="A130" s="1">
        <v>77</v>
      </c>
      <c r="B130" s="1" t="s">
        <v>380</v>
      </c>
      <c r="C130" s="1" t="s">
        <v>381</v>
      </c>
      <c r="D130" s="1" t="s">
        <v>309</v>
      </c>
      <c r="E130" s="1" t="s">
        <v>58</v>
      </c>
      <c r="F130" s="7">
        <v>5</v>
      </c>
      <c r="G130" s="8">
        <v>9</v>
      </c>
      <c r="H130" s="8">
        <v>6</v>
      </c>
      <c r="I130" s="8" t="s">
        <v>1038</v>
      </c>
      <c r="J130" s="8" t="s">
        <v>1997</v>
      </c>
      <c r="K130" s="8" t="s">
        <v>1254</v>
      </c>
      <c r="L130" s="8">
        <v>5</v>
      </c>
      <c r="M130" s="8">
        <v>6</v>
      </c>
      <c r="N130" s="9">
        <v>4</v>
      </c>
      <c r="O130" s="7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 t="s">
        <v>129</v>
      </c>
      <c r="AF130" s="8"/>
      <c r="AG130" s="9"/>
      <c r="AH130" s="8"/>
      <c r="AI130" s="8" t="s">
        <v>24</v>
      </c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7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9"/>
    </row>
    <row r="131" spans="1:65" x14ac:dyDescent="0.25">
      <c r="A131" s="1">
        <v>140</v>
      </c>
      <c r="B131" s="1" t="s">
        <v>577</v>
      </c>
      <c r="C131" s="1" t="s">
        <v>1414</v>
      </c>
      <c r="D131" s="1" t="s">
        <v>69</v>
      </c>
      <c r="E131" s="1" t="s">
        <v>404</v>
      </c>
      <c r="F131" s="7">
        <v>7</v>
      </c>
      <c r="G131" s="8">
        <v>8</v>
      </c>
      <c r="H131" s="8">
        <v>6</v>
      </c>
      <c r="I131" s="8" t="s">
        <v>1118</v>
      </c>
      <c r="J131" s="8" t="s">
        <v>1118</v>
      </c>
      <c r="K131" s="8" t="s">
        <v>1285</v>
      </c>
      <c r="L131" s="8">
        <v>3</v>
      </c>
      <c r="M131" s="8">
        <v>3</v>
      </c>
      <c r="N131" s="9">
        <v>2</v>
      </c>
      <c r="O131" s="7"/>
      <c r="P131" s="8"/>
      <c r="Q131" s="8"/>
      <c r="R131" s="8" t="s">
        <v>578</v>
      </c>
      <c r="S131" s="8"/>
      <c r="T131" s="8" t="s">
        <v>212</v>
      </c>
      <c r="U131" s="8"/>
      <c r="V131" s="8"/>
      <c r="W131" s="8" t="s">
        <v>212</v>
      </c>
      <c r="X131" s="8"/>
      <c r="Y131" s="8" t="s">
        <v>578</v>
      </c>
      <c r="Z131" s="8"/>
      <c r="AA131" s="8"/>
      <c r="AB131" s="8"/>
      <c r="AC131" s="8"/>
      <c r="AD131" s="8"/>
      <c r="AE131" s="8"/>
      <c r="AF131" s="8"/>
      <c r="AG131" s="9"/>
      <c r="AH131" s="8"/>
      <c r="AI131" s="8"/>
      <c r="AJ131" s="8"/>
      <c r="AK131" s="8"/>
      <c r="AL131" s="8"/>
      <c r="AM131" s="8"/>
      <c r="AN131" s="8"/>
      <c r="AO131" s="8" t="s">
        <v>579</v>
      </c>
      <c r="AP131" s="8"/>
      <c r="AQ131" s="8"/>
      <c r="AR131" s="8"/>
      <c r="AS131" s="8"/>
      <c r="AT131" s="8"/>
      <c r="AU131" s="8"/>
      <c r="AV131" s="7"/>
      <c r="AW131" s="8"/>
      <c r="AX131" s="8" t="s">
        <v>130</v>
      </c>
      <c r="AY131" s="8" t="s">
        <v>580</v>
      </c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9"/>
    </row>
    <row r="132" spans="1:65" x14ac:dyDescent="0.25">
      <c r="A132" s="1">
        <v>144</v>
      </c>
      <c r="B132" s="1" t="s">
        <v>589</v>
      </c>
      <c r="C132" s="1" t="s">
        <v>590</v>
      </c>
      <c r="D132" s="1" t="s">
        <v>407</v>
      </c>
      <c r="E132" s="1" t="s">
        <v>58</v>
      </c>
      <c r="F132" s="7">
        <v>4</v>
      </c>
      <c r="G132" s="8">
        <v>7</v>
      </c>
      <c r="H132" s="8">
        <v>6</v>
      </c>
      <c r="I132" s="8" t="s">
        <v>934</v>
      </c>
      <c r="J132" s="8" t="s">
        <v>934</v>
      </c>
      <c r="K132" s="8" t="s">
        <v>1126</v>
      </c>
      <c r="L132" s="8">
        <v>3</v>
      </c>
      <c r="M132" s="8">
        <v>4</v>
      </c>
      <c r="N132" s="9">
        <v>2</v>
      </c>
      <c r="O132" s="7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9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7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9"/>
    </row>
    <row r="133" spans="1:65" x14ac:dyDescent="0.25">
      <c r="A133" s="1">
        <v>150</v>
      </c>
      <c r="B133" s="1" t="s">
        <v>613</v>
      </c>
      <c r="C133" s="1" t="s">
        <v>614</v>
      </c>
      <c r="D133" s="1" t="s">
        <v>140</v>
      </c>
      <c r="E133" s="1" t="s">
        <v>58</v>
      </c>
      <c r="F133" s="7">
        <v>9</v>
      </c>
      <c r="G133" s="8">
        <v>6</v>
      </c>
      <c r="H133" s="8">
        <v>6</v>
      </c>
      <c r="I133" s="8" t="s">
        <v>1132</v>
      </c>
      <c r="J133" s="8" t="s">
        <v>1287</v>
      </c>
      <c r="K133" s="8" t="s">
        <v>1151</v>
      </c>
      <c r="L133" s="8">
        <v>4</v>
      </c>
      <c r="M133" s="8">
        <v>4</v>
      </c>
      <c r="N133" s="9">
        <v>3</v>
      </c>
      <c r="O133" s="7"/>
      <c r="P133" s="8"/>
      <c r="Q133" s="8"/>
      <c r="R133" s="8" t="s">
        <v>615</v>
      </c>
      <c r="S133" s="8"/>
      <c r="T133" s="8"/>
      <c r="U133" s="8"/>
      <c r="V133" s="8"/>
      <c r="W133" s="8"/>
      <c r="X133" s="8"/>
      <c r="Y133" s="8" t="s">
        <v>615</v>
      </c>
      <c r="Z133" s="8"/>
      <c r="AA133" s="8"/>
      <c r="AB133" s="8"/>
      <c r="AC133" s="8"/>
      <c r="AD133" s="8"/>
      <c r="AE133" s="8"/>
      <c r="AF133" s="8"/>
      <c r="AG133" s="9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7"/>
      <c r="AW133" s="8"/>
      <c r="AX133" s="8" t="s">
        <v>239</v>
      </c>
      <c r="AY133" s="8" t="s">
        <v>616</v>
      </c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9"/>
    </row>
    <row r="134" spans="1:65" x14ac:dyDescent="0.25">
      <c r="A134" s="1">
        <v>153</v>
      </c>
      <c r="B134" s="1" t="s">
        <v>622</v>
      </c>
      <c r="C134" s="1" t="s">
        <v>623</v>
      </c>
      <c r="D134" s="1" t="s">
        <v>61</v>
      </c>
      <c r="E134" s="1" t="s">
        <v>153</v>
      </c>
      <c r="F134" s="7">
        <v>4</v>
      </c>
      <c r="G134" s="8">
        <v>6</v>
      </c>
      <c r="H134" s="8">
        <v>6</v>
      </c>
      <c r="I134" s="8" t="s">
        <v>1134</v>
      </c>
      <c r="J134" s="8" t="s">
        <v>1087</v>
      </c>
      <c r="K134" s="8" t="s">
        <v>1118</v>
      </c>
      <c r="L134" s="8">
        <v>2</v>
      </c>
      <c r="M134" s="8">
        <v>3</v>
      </c>
      <c r="N134" s="9">
        <v>4</v>
      </c>
      <c r="O134" s="7"/>
      <c r="P134" s="8" t="s">
        <v>624</v>
      </c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"/>
      <c r="AH134" s="8"/>
      <c r="AI134" s="8"/>
      <c r="AJ134" s="8"/>
      <c r="AK134" s="8"/>
      <c r="AL134" s="8"/>
      <c r="AM134" s="8"/>
      <c r="AN134" s="8" t="s">
        <v>32</v>
      </c>
      <c r="AO134" s="8"/>
      <c r="AP134" s="8"/>
      <c r="AQ134" s="8" t="s">
        <v>32</v>
      </c>
      <c r="AR134" s="8"/>
      <c r="AS134" s="8"/>
      <c r="AT134" s="8"/>
      <c r="AU134" s="8"/>
      <c r="AV134" s="7"/>
      <c r="AW134" s="8"/>
      <c r="AX134" s="8"/>
      <c r="AY134" s="8"/>
      <c r="AZ134" s="8"/>
      <c r="BA134" s="8"/>
      <c r="BB134" s="8"/>
      <c r="BC134" s="8"/>
      <c r="BD134" s="8" t="s">
        <v>45</v>
      </c>
      <c r="BE134" s="8"/>
      <c r="BF134" s="8"/>
      <c r="BG134" s="8"/>
      <c r="BH134" s="8"/>
      <c r="BI134" s="8"/>
      <c r="BJ134" s="8"/>
      <c r="BK134" s="8"/>
      <c r="BL134" s="8"/>
      <c r="BM134" s="9"/>
    </row>
    <row r="135" spans="1:65" x14ac:dyDescent="0.25">
      <c r="A135" s="1">
        <v>163</v>
      </c>
      <c r="B135" s="1" t="s">
        <v>652</v>
      </c>
      <c r="C135" s="1" t="s">
        <v>1417</v>
      </c>
      <c r="D135" s="1" t="s">
        <v>653</v>
      </c>
      <c r="E135" s="1" t="s">
        <v>179</v>
      </c>
      <c r="F135" s="7">
        <v>2</v>
      </c>
      <c r="G135" s="8">
        <v>6</v>
      </c>
      <c r="H135" s="8">
        <v>6</v>
      </c>
      <c r="I135" s="8" t="s">
        <v>1143</v>
      </c>
      <c r="J135" s="8" t="s">
        <v>1143</v>
      </c>
      <c r="K135" s="8" t="s">
        <v>1143</v>
      </c>
      <c r="L135" s="8">
        <v>2</v>
      </c>
      <c r="M135" s="8">
        <v>2</v>
      </c>
      <c r="N135" s="9">
        <v>2</v>
      </c>
      <c r="O135" s="7"/>
      <c r="P135" s="8"/>
      <c r="Q135" s="8"/>
      <c r="R135" s="8" t="s">
        <v>117</v>
      </c>
      <c r="S135" s="8"/>
      <c r="T135" s="8"/>
      <c r="U135" s="8"/>
      <c r="V135" s="8"/>
      <c r="W135" s="8"/>
      <c r="X135" s="8"/>
      <c r="Y135" s="8" t="s">
        <v>117</v>
      </c>
      <c r="Z135" s="8"/>
      <c r="AA135" s="8"/>
      <c r="AB135" s="8"/>
      <c r="AC135" s="8"/>
      <c r="AD135" s="8"/>
      <c r="AE135" s="8"/>
      <c r="AF135" s="8"/>
      <c r="AG135" s="9"/>
      <c r="AH135" s="8"/>
      <c r="AI135" s="8" t="s">
        <v>143</v>
      </c>
      <c r="AJ135" s="8"/>
      <c r="AK135" s="8"/>
      <c r="AL135" s="8"/>
      <c r="AM135" s="8"/>
      <c r="AN135" s="8" t="s">
        <v>143</v>
      </c>
      <c r="AO135" s="8"/>
      <c r="AP135" s="8"/>
      <c r="AQ135" s="8"/>
      <c r="AR135" s="8"/>
      <c r="AS135" s="8"/>
      <c r="AT135" s="8"/>
      <c r="AU135" s="8"/>
      <c r="AV135" s="7"/>
      <c r="AW135" s="8"/>
      <c r="AX135" s="8" t="s">
        <v>654</v>
      </c>
      <c r="AY135" s="8" t="s">
        <v>655</v>
      </c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9"/>
    </row>
    <row r="136" spans="1:65" x14ac:dyDescent="0.25">
      <c r="A136" s="1">
        <v>83</v>
      </c>
      <c r="B136" s="1" t="s">
        <v>405</v>
      </c>
      <c r="C136" s="1" t="s">
        <v>406</v>
      </c>
      <c r="D136" s="1" t="s">
        <v>407</v>
      </c>
      <c r="E136" s="1" t="s">
        <v>404</v>
      </c>
      <c r="F136" s="7">
        <v>4</v>
      </c>
      <c r="G136" s="8">
        <v>4</v>
      </c>
      <c r="H136" s="8">
        <v>6</v>
      </c>
      <c r="I136" s="8" t="s">
        <v>1002</v>
      </c>
      <c r="J136" s="8" t="s">
        <v>1259</v>
      </c>
      <c r="K136" s="8" t="s">
        <v>1259</v>
      </c>
      <c r="L136" s="8">
        <v>4</v>
      </c>
      <c r="M136" s="8">
        <v>2</v>
      </c>
      <c r="N136" s="9">
        <v>2</v>
      </c>
      <c r="O136" s="7"/>
      <c r="P136" s="8"/>
      <c r="Q136" s="8"/>
      <c r="R136" s="8" t="s">
        <v>277</v>
      </c>
      <c r="S136" s="8"/>
      <c r="T136" s="8"/>
      <c r="U136" s="8"/>
      <c r="V136" s="8"/>
      <c r="W136" s="8"/>
      <c r="X136" s="8"/>
      <c r="Y136" s="8" t="s">
        <v>277</v>
      </c>
      <c r="Z136" s="8"/>
      <c r="AA136" s="8"/>
      <c r="AB136" s="8"/>
      <c r="AC136" s="8"/>
      <c r="AD136" s="8"/>
      <c r="AE136" s="8"/>
      <c r="AF136" s="8"/>
      <c r="AG136" s="9"/>
      <c r="AH136" s="8"/>
      <c r="AI136" s="8" t="s">
        <v>36</v>
      </c>
      <c r="AJ136" s="8"/>
      <c r="AK136" s="8"/>
      <c r="AL136" s="8"/>
      <c r="AM136" s="8"/>
      <c r="AN136" s="8" t="s">
        <v>36</v>
      </c>
      <c r="AO136" s="8"/>
      <c r="AP136" s="8"/>
      <c r="AQ136" s="8"/>
      <c r="AR136" s="8"/>
      <c r="AS136" s="8"/>
      <c r="AT136" s="8"/>
      <c r="AU136" s="8" t="s">
        <v>36</v>
      </c>
      <c r="AV136" s="7"/>
      <c r="AW136" s="8"/>
      <c r="AX136" s="8" t="s">
        <v>408</v>
      </c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 t="s">
        <v>279</v>
      </c>
      <c r="BK136" s="8"/>
      <c r="BL136" s="8"/>
      <c r="BM136" s="9"/>
    </row>
    <row r="137" spans="1:65" x14ac:dyDescent="0.25">
      <c r="A137" s="1">
        <v>167</v>
      </c>
      <c r="B137" s="1" t="s">
        <v>662</v>
      </c>
      <c r="C137" s="1" t="s">
        <v>663</v>
      </c>
      <c r="D137" s="1" t="s">
        <v>407</v>
      </c>
      <c r="E137" s="1" t="s">
        <v>664</v>
      </c>
      <c r="F137" s="7">
        <v>6</v>
      </c>
      <c r="G137" s="8">
        <v>6</v>
      </c>
      <c r="H137" s="8">
        <v>5</v>
      </c>
      <c r="I137" s="8" t="s">
        <v>1032</v>
      </c>
      <c r="J137" s="8" t="s">
        <v>1169</v>
      </c>
      <c r="K137" s="8" t="s">
        <v>1032</v>
      </c>
      <c r="L137" s="8">
        <v>3</v>
      </c>
      <c r="M137" s="8">
        <v>2</v>
      </c>
      <c r="N137" s="9">
        <v>3</v>
      </c>
      <c r="O137" s="7"/>
      <c r="P137" s="8"/>
      <c r="Q137" s="8"/>
      <c r="R137" s="8" t="s">
        <v>665</v>
      </c>
      <c r="S137" s="8"/>
      <c r="T137" s="8"/>
      <c r="U137" s="8"/>
      <c r="V137" s="8"/>
      <c r="W137" s="8"/>
      <c r="X137" s="8"/>
      <c r="Y137" s="8" t="s">
        <v>665</v>
      </c>
      <c r="Z137" s="8"/>
      <c r="AA137" s="8"/>
      <c r="AB137" s="8"/>
      <c r="AC137" s="8"/>
      <c r="AD137" s="8"/>
      <c r="AE137" s="8"/>
      <c r="AF137" s="8"/>
      <c r="AG137" s="9"/>
      <c r="AH137" s="8"/>
      <c r="AI137" s="8" t="s">
        <v>24</v>
      </c>
      <c r="AJ137" s="8"/>
      <c r="AK137" s="8"/>
      <c r="AL137" s="8"/>
      <c r="AM137" s="8"/>
      <c r="AN137" s="8" t="s">
        <v>32</v>
      </c>
      <c r="AO137" s="8"/>
      <c r="AP137" s="8"/>
      <c r="AQ137" s="8" t="s">
        <v>32</v>
      </c>
      <c r="AR137" s="8"/>
      <c r="AS137" s="8"/>
      <c r="AT137" s="8"/>
      <c r="AU137" s="8"/>
      <c r="AV137" s="7"/>
      <c r="AW137" s="8"/>
      <c r="AX137" s="8"/>
      <c r="AY137" s="8" t="s">
        <v>386</v>
      </c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9"/>
    </row>
    <row r="138" spans="1:65" x14ac:dyDescent="0.25">
      <c r="A138" s="1">
        <v>156</v>
      </c>
      <c r="B138" s="1" t="s">
        <v>634</v>
      </c>
      <c r="C138" s="1" t="s">
        <v>1416</v>
      </c>
      <c r="D138" s="1" t="s">
        <v>250</v>
      </c>
      <c r="E138" s="1" t="s">
        <v>467</v>
      </c>
      <c r="F138" s="7">
        <v>2</v>
      </c>
      <c r="G138" s="8">
        <v>4</v>
      </c>
      <c r="H138" s="8">
        <v>5</v>
      </c>
      <c r="I138" s="8" t="s">
        <v>1032</v>
      </c>
      <c r="J138" s="8" t="s">
        <v>1032</v>
      </c>
      <c r="K138" s="8" t="s">
        <v>1018</v>
      </c>
      <c r="L138" s="8">
        <v>2</v>
      </c>
      <c r="M138" s="8">
        <v>2</v>
      </c>
      <c r="N138" s="9">
        <v>3</v>
      </c>
      <c r="O138" s="7"/>
      <c r="P138" s="8"/>
      <c r="Q138" s="8"/>
      <c r="R138" s="8" t="s">
        <v>277</v>
      </c>
      <c r="S138" s="8"/>
      <c r="T138" s="8"/>
      <c r="U138" s="8"/>
      <c r="V138" s="8"/>
      <c r="W138" s="8"/>
      <c r="X138" s="8"/>
      <c r="Y138" s="8" t="s">
        <v>277</v>
      </c>
      <c r="Z138" s="8"/>
      <c r="AA138" s="8"/>
      <c r="AB138" s="8"/>
      <c r="AC138" s="8"/>
      <c r="AD138" s="8"/>
      <c r="AE138" s="8"/>
      <c r="AF138" s="8"/>
      <c r="AG138" s="9"/>
      <c r="AH138" s="8"/>
      <c r="AI138" s="8" t="s">
        <v>413</v>
      </c>
      <c r="AJ138" s="8"/>
      <c r="AK138" s="8"/>
      <c r="AL138" s="8"/>
      <c r="AM138" s="8"/>
      <c r="AN138" s="8" t="s">
        <v>413</v>
      </c>
      <c r="AO138" s="8"/>
      <c r="AP138" s="8"/>
      <c r="AQ138" s="8"/>
      <c r="AR138" s="8"/>
      <c r="AS138" s="8" t="s">
        <v>413</v>
      </c>
      <c r="AT138" s="8"/>
      <c r="AU138" s="8" t="s">
        <v>413</v>
      </c>
      <c r="AV138" s="7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 t="s">
        <v>279</v>
      </c>
      <c r="BK138" s="8"/>
      <c r="BL138" s="8"/>
      <c r="BM138" s="9"/>
    </row>
    <row r="139" spans="1:65" x14ac:dyDescent="0.25">
      <c r="A139" s="1">
        <v>129</v>
      </c>
      <c r="B139" s="1" t="s">
        <v>542</v>
      </c>
      <c r="C139" s="1" t="s">
        <v>543</v>
      </c>
      <c r="D139" s="1" t="s">
        <v>275</v>
      </c>
      <c r="E139" s="1" t="s">
        <v>544</v>
      </c>
      <c r="F139" s="7">
        <v>0</v>
      </c>
      <c r="G139" s="8">
        <v>0</v>
      </c>
      <c r="H139" s="8">
        <v>5</v>
      </c>
      <c r="I139" s="8" t="s">
        <v>989</v>
      </c>
      <c r="J139" s="8" t="s">
        <v>989</v>
      </c>
      <c r="K139" s="8" t="s">
        <v>1105</v>
      </c>
      <c r="L139" s="8">
        <v>0</v>
      </c>
      <c r="M139" s="8">
        <v>0</v>
      </c>
      <c r="N139" s="9">
        <v>2</v>
      </c>
      <c r="O139" s="7"/>
      <c r="P139" s="8"/>
      <c r="Q139" s="8"/>
      <c r="R139" s="8" t="s">
        <v>277</v>
      </c>
      <c r="S139" s="8"/>
      <c r="T139" s="8"/>
      <c r="U139" s="8"/>
      <c r="V139" s="8"/>
      <c r="W139" s="8"/>
      <c r="X139" s="8"/>
      <c r="Y139" s="8" t="s">
        <v>277</v>
      </c>
      <c r="Z139" s="8"/>
      <c r="AA139" s="8"/>
      <c r="AB139" s="8"/>
      <c r="AC139" s="8"/>
      <c r="AD139" s="8"/>
      <c r="AE139" s="8"/>
      <c r="AF139" s="8"/>
      <c r="AG139" s="9"/>
      <c r="AH139" s="8"/>
      <c r="AI139" s="8" t="s">
        <v>36</v>
      </c>
      <c r="AJ139" s="8"/>
      <c r="AK139" s="8"/>
      <c r="AL139" s="8"/>
      <c r="AM139" s="8"/>
      <c r="AN139" s="8" t="s">
        <v>36</v>
      </c>
      <c r="AO139" s="8"/>
      <c r="AP139" s="8"/>
      <c r="AQ139" s="8"/>
      <c r="AR139" s="8"/>
      <c r="AS139" s="8"/>
      <c r="AT139" s="8"/>
      <c r="AU139" s="8" t="s">
        <v>36</v>
      </c>
      <c r="AV139" s="7"/>
      <c r="AW139" s="8"/>
      <c r="AX139" s="8" t="s">
        <v>545</v>
      </c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 t="s">
        <v>279</v>
      </c>
      <c r="BK139" s="8"/>
      <c r="BL139" s="8"/>
      <c r="BM139" s="9"/>
    </row>
    <row r="140" spans="1:65" x14ac:dyDescent="0.25">
      <c r="A140" s="1">
        <v>139</v>
      </c>
      <c r="B140" s="1" t="s">
        <v>573</v>
      </c>
      <c r="C140" s="1" t="s">
        <v>574</v>
      </c>
      <c r="D140" s="1" t="s">
        <v>182</v>
      </c>
      <c r="E140" s="1" t="s">
        <v>538</v>
      </c>
      <c r="F140" s="7">
        <v>5</v>
      </c>
      <c r="G140" s="8">
        <v>5</v>
      </c>
      <c r="H140" s="8">
        <v>4</v>
      </c>
      <c r="I140" s="8" t="s">
        <v>979</v>
      </c>
      <c r="J140" s="8" t="s">
        <v>979</v>
      </c>
      <c r="K140" s="8" t="s">
        <v>1142</v>
      </c>
      <c r="L140" s="8">
        <v>3</v>
      </c>
      <c r="M140" s="8">
        <v>3</v>
      </c>
      <c r="N140" s="9">
        <v>2</v>
      </c>
      <c r="O140" s="7"/>
      <c r="P140" s="8"/>
      <c r="Q140" s="8"/>
      <c r="R140" s="8" t="s">
        <v>575</v>
      </c>
      <c r="S140" s="8"/>
      <c r="T140" s="8"/>
      <c r="U140" s="8"/>
      <c r="V140" s="8"/>
      <c r="W140" s="8"/>
      <c r="X140" s="8"/>
      <c r="Y140" s="8" t="s">
        <v>575</v>
      </c>
      <c r="Z140" s="8"/>
      <c r="AA140" s="8"/>
      <c r="AB140" s="8"/>
      <c r="AC140" s="8"/>
      <c r="AD140" s="8"/>
      <c r="AE140" s="8"/>
      <c r="AF140" s="8"/>
      <c r="AG140" s="9"/>
      <c r="AH140" s="8" t="s">
        <v>23</v>
      </c>
      <c r="AI140" s="8" t="s">
        <v>23</v>
      </c>
      <c r="AJ140" s="8"/>
      <c r="AK140" s="8"/>
      <c r="AL140" s="8"/>
      <c r="AM140" s="8" t="s">
        <v>28</v>
      </c>
      <c r="AN140" s="8" t="s">
        <v>23</v>
      </c>
      <c r="AO140" s="8" t="s">
        <v>343</v>
      </c>
      <c r="AP140" s="8"/>
      <c r="AQ140" s="8"/>
      <c r="AR140" s="8"/>
      <c r="AS140" s="8"/>
      <c r="AT140" s="8" t="s">
        <v>343</v>
      </c>
      <c r="AU140" s="8"/>
      <c r="AV140" s="7"/>
      <c r="AW140" s="8"/>
      <c r="AX140" s="8"/>
      <c r="AY140" s="8" t="s">
        <v>576</v>
      </c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9"/>
    </row>
    <row r="141" spans="1:65" x14ac:dyDescent="0.25">
      <c r="A141" s="1">
        <v>100</v>
      </c>
      <c r="B141" s="1" t="s">
        <v>461</v>
      </c>
      <c r="C141" s="1" t="s">
        <v>462</v>
      </c>
      <c r="D141" s="1" t="s">
        <v>196</v>
      </c>
      <c r="E141" s="1" t="s">
        <v>238</v>
      </c>
      <c r="F141" s="7">
        <v>4</v>
      </c>
      <c r="G141" s="8">
        <v>5</v>
      </c>
      <c r="H141" s="8">
        <v>4</v>
      </c>
      <c r="I141" s="8" t="s">
        <v>1073</v>
      </c>
      <c r="J141" s="8" t="s">
        <v>1073</v>
      </c>
      <c r="K141" s="8" t="s">
        <v>1073</v>
      </c>
      <c r="L141" s="8">
        <v>2</v>
      </c>
      <c r="M141" s="8">
        <v>2</v>
      </c>
      <c r="N141" s="9">
        <v>2</v>
      </c>
      <c r="O141" s="7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9"/>
      <c r="AH141" s="8"/>
      <c r="AI141" s="8" t="s">
        <v>24</v>
      </c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7"/>
      <c r="AW141" s="8"/>
      <c r="AX141" s="8" t="s">
        <v>197</v>
      </c>
      <c r="AY141" s="8" t="s">
        <v>198</v>
      </c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9"/>
    </row>
    <row r="142" spans="1:65" x14ac:dyDescent="0.25">
      <c r="A142" s="1">
        <v>155</v>
      </c>
      <c r="B142" s="1" t="s">
        <v>628</v>
      </c>
      <c r="C142" s="1" t="s">
        <v>629</v>
      </c>
      <c r="D142" s="1" t="s">
        <v>182</v>
      </c>
      <c r="E142" s="1" t="s">
        <v>538</v>
      </c>
      <c r="F142" s="7">
        <v>2</v>
      </c>
      <c r="G142" s="8">
        <v>4</v>
      </c>
      <c r="H142" s="8">
        <v>4</v>
      </c>
      <c r="I142" s="8" t="s">
        <v>1289</v>
      </c>
      <c r="J142" s="8" t="s">
        <v>1137</v>
      </c>
      <c r="K142" s="8" t="s">
        <v>1137</v>
      </c>
      <c r="L142" s="8">
        <v>2</v>
      </c>
      <c r="M142" s="8">
        <v>2</v>
      </c>
      <c r="N142" s="9">
        <v>2</v>
      </c>
      <c r="O142" s="7"/>
      <c r="P142" s="8"/>
      <c r="Q142" s="8"/>
      <c r="R142" s="8" t="s">
        <v>630</v>
      </c>
      <c r="S142" s="8"/>
      <c r="T142" s="8" t="s">
        <v>631</v>
      </c>
      <c r="U142" s="8"/>
      <c r="V142" s="8"/>
      <c r="W142" s="8" t="s">
        <v>631</v>
      </c>
      <c r="X142" s="8"/>
      <c r="Y142" s="8"/>
      <c r="Z142" s="8"/>
      <c r="AA142" s="8"/>
      <c r="AB142" s="8"/>
      <c r="AC142" s="8"/>
      <c r="AD142" s="8"/>
      <c r="AE142" s="8"/>
      <c r="AF142" s="8"/>
      <c r="AG142" s="9"/>
      <c r="AH142" s="8"/>
      <c r="AI142" s="8" t="s">
        <v>222</v>
      </c>
      <c r="AJ142" s="8"/>
      <c r="AK142" s="8"/>
      <c r="AL142" s="8"/>
      <c r="AM142" s="8"/>
      <c r="AN142" s="8" t="s">
        <v>338</v>
      </c>
      <c r="AO142" s="8" t="s">
        <v>135</v>
      </c>
      <c r="AP142" s="8" t="s">
        <v>214</v>
      </c>
      <c r="AQ142" s="8" t="s">
        <v>338</v>
      </c>
      <c r="AR142" s="8" t="s">
        <v>214</v>
      </c>
      <c r="AS142" s="8" t="s">
        <v>338</v>
      </c>
      <c r="AT142" s="8" t="s">
        <v>35</v>
      </c>
      <c r="AU142" s="8"/>
      <c r="AV142" s="7"/>
      <c r="AW142" s="8"/>
      <c r="AX142" s="8" t="s">
        <v>632</v>
      </c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9" t="s">
        <v>633</v>
      </c>
    </row>
    <row r="143" spans="1:65" x14ac:dyDescent="0.25">
      <c r="A143" s="1">
        <v>179</v>
      </c>
      <c r="B143" s="1" t="s">
        <v>868</v>
      </c>
      <c r="C143" s="1" t="s">
        <v>867</v>
      </c>
      <c r="D143" s="1" t="s">
        <v>61</v>
      </c>
      <c r="E143" s="1" t="s">
        <v>58</v>
      </c>
      <c r="F143" s="7">
        <v>9</v>
      </c>
      <c r="G143" s="8">
        <v>3</v>
      </c>
      <c r="H143" s="8">
        <v>4</v>
      </c>
      <c r="I143" s="8" t="s">
        <v>1292</v>
      </c>
      <c r="J143" s="8" t="s">
        <v>1292</v>
      </c>
      <c r="K143" s="8" t="s">
        <v>1293</v>
      </c>
      <c r="L143" s="8">
        <v>4</v>
      </c>
      <c r="M143" s="8">
        <v>3</v>
      </c>
      <c r="N143" s="9">
        <v>3</v>
      </c>
      <c r="O143" s="7"/>
      <c r="P143" s="8" t="s">
        <v>330</v>
      </c>
      <c r="Q143" s="8"/>
      <c r="R143" s="8" t="s">
        <v>330</v>
      </c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9"/>
      <c r="AH143" s="8"/>
      <c r="AI143" s="8" t="s">
        <v>31</v>
      </c>
      <c r="AJ143" s="8"/>
      <c r="AK143" s="8"/>
      <c r="AL143" s="8"/>
      <c r="AM143" s="8"/>
      <c r="AN143" s="8" t="s">
        <v>31</v>
      </c>
      <c r="AO143" s="8"/>
      <c r="AP143" s="8" t="s">
        <v>31</v>
      </c>
      <c r="AQ143" s="8"/>
      <c r="AR143" s="8"/>
      <c r="AS143" s="8"/>
      <c r="AT143" s="8"/>
      <c r="AU143" s="8"/>
      <c r="AV143" s="7"/>
      <c r="AW143" s="8"/>
      <c r="AX143" s="8" t="s">
        <v>697</v>
      </c>
      <c r="AY143" s="8" t="s">
        <v>698</v>
      </c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9"/>
    </row>
    <row r="144" spans="1:65" x14ac:dyDescent="0.25">
      <c r="A144" s="1">
        <v>133</v>
      </c>
      <c r="B144" s="1" t="s">
        <v>556</v>
      </c>
      <c r="C144" s="1" t="s">
        <v>557</v>
      </c>
      <c r="D144" s="1" t="s">
        <v>491</v>
      </c>
      <c r="E144" s="1" t="s">
        <v>558</v>
      </c>
      <c r="F144" s="7">
        <v>3</v>
      </c>
      <c r="G144" s="8">
        <v>3</v>
      </c>
      <c r="H144" s="8">
        <v>4</v>
      </c>
      <c r="I144" s="8" t="s">
        <v>1111</v>
      </c>
      <c r="J144" s="8" t="s">
        <v>1283</v>
      </c>
      <c r="K144" s="8" t="s">
        <v>1032</v>
      </c>
      <c r="L144" s="8">
        <v>2</v>
      </c>
      <c r="M144" s="8">
        <v>3</v>
      </c>
      <c r="N144" s="9">
        <v>2</v>
      </c>
      <c r="O144" s="7"/>
      <c r="P144" s="8"/>
      <c r="Q144" s="8"/>
      <c r="R144" s="8" t="s">
        <v>277</v>
      </c>
      <c r="S144" s="8"/>
      <c r="T144" s="8"/>
      <c r="U144" s="8"/>
      <c r="V144" s="8"/>
      <c r="W144" s="8"/>
      <c r="X144" s="8"/>
      <c r="Y144" s="8" t="s">
        <v>277</v>
      </c>
      <c r="Z144" s="8"/>
      <c r="AA144" s="8"/>
      <c r="AB144" s="8"/>
      <c r="AC144" s="8"/>
      <c r="AD144" s="8"/>
      <c r="AE144" s="8"/>
      <c r="AF144" s="8"/>
      <c r="AG144" s="9"/>
      <c r="AH144" s="8"/>
      <c r="AI144" s="8" t="s">
        <v>36</v>
      </c>
      <c r="AJ144" s="8"/>
      <c r="AK144" s="8"/>
      <c r="AL144" s="8"/>
      <c r="AM144" s="8"/>
      <c r="AN144" s="8" t="s">
        <v>36</v>
      </c>
      <c r="AO144" s="8"/>
      <c r="AP144" s="8"/>
      <c r="AQ144" s="8"/>
      <c r="AR144" s="8"/>
      <c r="AS144" s="8"/>
      <c r="AT144" s="8"/>
      <c r="AU144" s="8" t="s">
        <v>36</v>
      </c>
      <c r="AV144" s="7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 t="s">
        <v>279</v>
      </c>
      <c r="BK144" s="8"/>
      <c r="BL144" s="8"/>
      <c r="BM144" s="9"/>
    </row>
    <row r="145" spans="1:65" x14ac:dyDescent="0.25">
      <c r="A145" s="1">
        <v>110</v>
      </c>
      <c r="B145" s="1" t="s">
        <v>492</v>
      </c>
      <c r="C145" s="1" t="s">
        <v>493</v>
      </c>
      <c r="D145" s="1" t="s">
        <v>373</v>
      </c>
      <c r="E145" s="1" t="s">
        <v>284</v>
      </c>
      <c r="F145" s="7">
        <v>2</v>
      </c>
      <c r="G145" s="8">
        <v>3</v>
      </c>
      <c r="H145" s="8">
        <v>4</v>
      </c>
      <c r="I145" s="8" t="s">
        <v>1260</v>
      </c>
      <c r="J145" s="8" t="s">
        <v>1180</v>
      </c>
      <c r="K145" s="8" t="s">
        <v>1150</v>
      </c>
      <c r="L145" s="8">
        <v>2</v>
      </c>
      <c r="M145" s="8">
        <v>3</v>
      </c>
      <c r="N145" s="9">
        <v>3</v>
      </c>
      <c r="O145" s="7"/>
      <c r="P145" s="8"/>
      <c r="Q145" s="8"/>
      <c r="R145" s="8" t="s">
        <v>277</v>
      </c>
      <c r="S145" s="8"/>
      <c r="T145" s="8"/>
      <c r="U145" s="8"/>
      <c r="V145" s="8"/>
      <c r="W145" s="8"/>
      <c r="X145" s="8"/>
      <c r="Y145" s="8" t="s">
        <v>277</v>
      </c>
      <c r="Z145" s="8"/>
      <c r="AA145" s="8"/>
      <c r="AB145" s="8"/>
      <c r="AC145" s="8"/>
      <c r="AD145" s="8"/>
      <c r="AE145" s="8"/>
      <c r="AF145" s="8"/>
      <c r="AG145" s="9"/>
      <c r="AH145" s="8"/>
      <c r="AI145" s="8" t="s">
        <v>36</v>
      </c>
      <c r="AJ145" s="8"/>
      <c r="AK145" s="8"/>
      <c r="AL145" s="8"/>
      <c r="AM145" s="8"/>
      <c r="AN145" s="8" t="s">
        <v>36</v>
      </c>
      <c r="AO145" s="8"/>
      <c r="AP145" s="8"/>
      <c r="AQ145" s="8"/>
      <c r="AR145" s="8"/>
      <c r="AS145" s="8"/>
      <c r="AT145" s="8"/>
      <c r="AU145" s="8" t="s">
        <v>36</v>
      </c>
      <c r="AV145" s="7"/>
      <c r="AW145" s="8"/>
      <c r="AX145" s="8" t="s">
        <v>408</v>
      </c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 t="s">
        <v>279</v>
      </c>
      <c r="BK145" s="8"/>
      <c r="BL145" s="8"/>
      <c r="BM145" s="9"/>
    </row>
    <row r="146" spans="1:65" x14ac:dyDescent="0.25">
      <c r="A146" s="1">
        <v>187</v>
      </c>
      <c r="B146" s="1" t="s">
        <v>715</v>
      </c>
      <c r="C146" s="1" t="s">
        <v>716</v>
      </c>
      <c r="D146" s="1" t="s">
        <v>304</v>
      </c>
      <c r="E146" s="1" t="s">
        <v>179</v>
      </c>
      <c r="F146" s="7">
        <v>0</v>
      </c>
      <c r="G146" s="8">
        <v>2</v>
      </c>
      <c r="H146" s="8">
        <v>4</v>
      </c>
      <c r="I146" s="8" t="s">
        <v>989</v>
      </c>
      <c r="J146" s="8" t="s">
        <v>946</v>
      </c>
      <c r="K146" s="8" t="s">
        <v>946</v>
      </c>
      <c r="L146" s="8">
        <v>0</v>
      </c>
      <c r="M146" s="8">
        <v>2</v>
      </c>
      <c r="N146" s="9">
        <v>2</v>
      </c>
      <c r="O146" s="7"/>
      <c r="P146" s="8"/>
      <c r="Q146" s="8"/>
      <c r="R146" s="8" t="s">
        <v>277</v>
      </c>
      <c r="S146" s="8"/>
      <c r="T146" s="8"/>
      <c r="U146" s="8"/>
      <c r="V146" s="8"/>
      <c r="W146" s="8"/>
      <c r="X146" s="8"/>
      <c r="Y146" s="8" t="s">
        <v>277</v>
      </c>
      <c r="Z146" s="8"/>
      <c r="AA146" s="8"/>
      <c r="AB146" s="8"/>
      <c r="AC146" s="8"/>
      <c r="AD146" s="8"/>
      <c r="AE146" s="8"/>
      <c r="AF146" s="8"/>
      <c r="AG146" s="9"/>
      <c r="AH146" s="8"/>
      <c r="AI146" s="8" t="s">
        <v>36</v>
      </c>
      <c r="AJ146" s="8"/>
      <c r="AK146" s="8"/>
      <c r="AL146" s="8"/>
      <c r="AM146" s="8"/>
      <c r="AN146" s="8" t="s">
        <v>36</v>
      </c>
      <c r="AO146" s="8"/>
      <c r="AP146" s="8"/>
      <c r="AQ146" s="8"/>
      <c r="AR146" s="8"/>
      <c r="AS146" s="8"/>
      <c r="AT146" s="8"/>
      <c r="AU146" s="8" t="s">
        <v>36</v>
      </c>
      <c r="AV146" s="7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 t="s">
        <v>279</v>
      </c>
      <c r="BK146" s="8"/>
      <c r="BL146" s="8"/>
      <c r="BM146" s="9"/>
    </row>
    <row r="147" spans="1:65" x14ac:dyDescent="0.25">
      <c r="A147" s="1">
        <v>210</v>
      </c>
      <c r="B147" s="1" t="s">
        <v>777</v>
      </c>
      <c r="C147" s="1" t="s">
        <v>778</v>
      </c>
      <c r="D147" s="1" t="s">
        <v>384</v>
      </c>
      <c r="E147" s="1" t="s">
        <v>779</v>
      </c>
      <c r="F147" s="7">
        <v>0</v>
      </c>
      <c r="G147" s="8">
        <v>0</v>
      </c>
      <c r="H147" s="8">
        <v>4</v>
      </c>
      <c r="I147" s="8" t="s">
        <v>989</v>
      </c>
      <c r="J147" s="8" t="s">
        <v>989</v>
      </c>
      <c r="K147" s="8" t="s">
        <v>955</v>
      </c>
      <c r="L147" s="8">
        <v>0</v>
      </c>
      <c r="M147" s="8">
        <v>0</v>
      </c>
      <c r="N147" s="9">
        <v>4</v>
      </c>
      <c r="O147" s="7"/>
      <c r="P147" s="8"/>
      <c r="Q147" s="8"/>
      <c r="R147" s="8" t="s">
        <v>780</v>
      </c>
      <c r="S147" s="8"/>
      <c r="T147" s="8"/>
      <c r="U147" s="8"/>
      <c r="V147" s="8"/>
      <c r="W147" s="8"/>
      <c r="X147" s="8"/>
      <c r="Y147" s="8" t="s">
        <v>781</v>
      </c>
      <c r="Z147" s="8"/>
      <c r="AA147" s="8"/>
      <c r="AB147" s="8"/>
      <c r="AC147" s="8"/>
      <c r="AD147" s="8"/>
      <c r="AE147" s="8"/>
      <c r="AF147" s="8"/>
      <c r="AG147" s="9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7"/>
      <c r="AW147" s="8"/>
      <c r="AX147" s="8" t="s">
        <v>252</v>
      </c>
      <c r="AY147" s="8" t="s">
        <v>782</v>
      </c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9"/>
    </row>
    <row r="148" spans="1:65" x14ac:dyDescent="0.25">
      <c r="A148" s="1">
        <v>218</v>
      </c>
      <c r="B148" s="1" t="s">
        <v>797</v>
      </c>
      <c r="C148" s="1" t="s">
        <v>798</v>
      </c>
      <c r="D148" s="1" t="s">
        <v>653</v>
      </c>
      <c r="E148" s="1" t="s">
        <v>325</v>
      </c>
      <c r="F148" s="7">
        <v>0</v>
      </c>
      <c r="G148" s="8">
        <v>0</v>
      </c>
      <c r="H148" s="8">
        <v>4</v>
      </c>
      <c r="I148" s="8" t="s">
        <v>989</v>
      </c>
      <c r="J148" s="8" t="s">
        <v>989</v>
      </c>
      <c r="K148" s="8" t="s">
        <v>1175</v>
      </c>
      <c r="L148" s="8">
        <v>0</v>
      </c>
      <c r="M148" s="8">
        <v>0</v>
      </c>
      <c r="N148" s="9">
        <v>2</v>
      </c>
      <c r="O148" s="7"/>
      <c r="P148" s="8"/>
      <c r="Q148" s="8"/>
      <c r="R148" s="8" t="s">
        <v>799</v>
      </c>
      <c r="S148" s="8"/>
      <c r="T148" s="8"/>
      <c r="U148" s="8"/>
      <c r="V148" s="8"/>
      <c r="W148" s="8"/>
      <c r="X148" s="8"/>
      <c r="Y148" s="8" t="s">
        <v>165</v>
      </c>
      <c r="Z148" s="8"/>
      <c r="AA148" s="8"/>
      <c r="AB148" s="8"/>
      <c r="AC148" s="8"/>
      <c r="AD148" s="8"/>
      <c r="AE148" s="8"/>
      <c r="AF148" s="8"/>
      <c r="AG148" s="9"/>
      <c r="AH148" s="8"/>
      <c r="AI148" s="8" t="s">
        <v>514</v>
      </c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7"/>
      <c r="AW148" s="8"/>
      <c r="AX148" s="8" t="s">
        <v>130</v>
      </c>
      <c r="AY148" s="8" t="s">
        <v>515</v>
      </c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9"/>
    </row>
    <row r="149" spans="1:65" x14ac:dyDescent="0.25">
      <c r="A149" s="1">
        <v>148</v>
      </c>
      <c r="B149" s="1" t="s">
        <v>604</v>
      </c>
      <c r="C149" s="1" t="s">
        <v>605</v>
      </c>
      <c r="D149" s="1" t="s">
        <v>148</v>
      </c>
      <c r="E149" s="1" t="s">
        <v>606</v>
      </c>
      <c r="F149" s="7">
        <v>4</v>
      </c>
      <c r="G149" s="8">
        <v>7</v>
      </c>
      <c r="H149" s="8">
        <v>3</v>
      </c>
      <c r="I149" s="8" t="s">
        <v>1164</v>
      </c>
      <c r="J149" s="8" t="s">
        <v>1286</v>
      </c>
      <c r="K149" s="8" t="s">
        <v>1164</v>
      </c>
      <c r="L149" s="8">
        <v>2</v>
      </c>
      <c r="M149" s="8">
        <v>4</v>
      </c>
      <c r="N149" s="9">
        <v>2</v>
      </c>
      <c r="O149" s="7"/>
      <c r="P149" s="8"/>
      <c r="Q149" s="8"/>
      <c r="R149" s="8" t="s">
        <v>607</v>
      </c>
      <c r="S149" s="8"/>
      <c r="T149" s="8"/>
      <c r="U149" s="8"/>
      <c r="V149" s="8"/>
      <c r="W149" s="8"/>
      <c r="X149" s="8"/>
      <c r="Y149" s="8" t="s">
        <v>608</v>
      </c>
      <c r="Z149" s="8"/>
      <c r="AA149" s="8"/>
      <c r="AB149" s="8"/>
      <c r="AC149" s="8"/>
      <c r="AD149" s="8"/>
      <c r="AE149" s="8"/>
      <c r="AF149" s="8"/>
      <c r="AG149" s="9"/>
      <c r="AH149" s="8"/>
      <c r="AI149" s="8"/>
      <c r="AJ149" s="8"/>
      <c r="AK149" s="8"/>
      <c r="AL149" s="8"/>
      <c r="AM149" s="8"/>
      <c r="AN149" s="8"/>
      <c r="AO149" s="8" t="s">
        <v>30</v>
      </c>
      <c r="AP149" s="8"/>
      <c r="AQ149" s="8"/>
      <c r="AR149" s="8"/>
      <c r="AS149" s="8"/>
      <c r="AT149" s="8"/>
      <c r="AU149" s="8"/>
      <c r="AV149" s="7"/>
      <c r="AW149" s="8"/>
      <c r="AX149" s="8" t="s">
        <v>315</v>
      </c>
      <c r="AY149" s="8" t="s">
        <v>609</v>
      </c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9"/>
    </row>
    <row r="150" spans="1:65" x14ac:dyDescent="0.25">
      <c r="A150" s="1">
        <v>162</v>
      </c>
      <c r="B150" s="1" t="s">
        <v>1459</v>
      </c>
      <c r="C150" s="1" t="s">
        <v>1458</v>
      </c>
      <c r="D150" s="1" t="s">
        <v>106</v>
      </c>
      <c r="E150" s="1" t="s">
        <v>58</v>
      </c>
      <c r="F150" s="7">
        <v>4</v>
      </c>
      <c r="G150" s="8">
        <v>7</v>
      </c>
      <c r="H150" s="8">
        <v>3</v>
      </c>
      <c r="I150" s="8" t="s">
        <v>1153</v>
      </c>
      <c r="J150" s="8" t="s">
        <v>1153</v>
      </c>
      <c r="K150" s="8" t="s">
        <v>1153</v>
      </c>
      <c r="L150" s="8">
        <v>2</v>
      </c>
      <c r="M150" s="8">
        <v>2</v>
      </c>
      <c r="N150" s="9">
        <v>2</v>
      </c>
      <c r="O150" s="7"/>
      <c r="P150" s="8"/>
      <c r="Q150" s="8"/>
      <c r="R150" s="8" t="s">
        <v>170</v>
      </c>
      <c r="S150" s="8"/>
      <c r="T150" s="8"/>
      <c r="U150" s="8"/>
      <c r="V150" s="8"/>
      <c r="W150" s="8"/>
      <c r="X150" s="8"/>
      <c r="Y150" s="8" t="s">
        <v>170</v>
      </c>
      <c r="Z150" s="8"/>
      <c r="AA150" s="8"/>
      <c r="AB150" s="8"/>
      <c r="AC150" s="8"/>
      <c r="AD150" s="8"/>
      <c r="AE150" s="8"/>
      <c r="AF150" s="8"/>
      <c r="AG150" s="9"/>
      <c r="AH150" s="8"/>
      <c r="AI150" s="8" t="s">
        <v>24</v>
      </c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7"/>
      <c r="AW150" s="8"/>
      <c r="AX150" s="8" t="s">
        <v>171</v>
      </c>
      <c r="AY150" s="8" t="s">
        <v>172</v>
      </c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9"/>
    </row>
    <row r="151" spans="1:65" x14ac:dyDescent="0.25">
      <c r="A151" s="1">
        <v>124</v>
      </c>
      <c r="B151" s="1" t="s">
        <v>534</v>
      </c>
      <c r="C151" s="1" t="s">
        <v>535</v>
      </c>
      <c r="D151" s="1" t="s">
        <v>436</v>
      </c>
      <c r="E151" s="1" t="s">
        <v>238</v>
      </c>
      <c r="F151" s="7">
        <v>3</v>
      </c>
      <c r="G151" s="8">
        <v>6</v>
      </c>
      <c r="H151" s="8">
        <v>3</v>
      </c>
      <c r="I151" s="8" t="s">
        <v>1281</v>
      </c>
      <c r="J151" s="8" t="s">
        <v>1100</v>
      </c>
      <c r="K151" s="8" t="s">
        <v>1007</v>
      </c>
      <c r="L151" s="8">
        <v>3</v>
      </c>
      <c r="M151" s="8">
        <v>3</v>
      </c>
      <c r="N151" s="9">
        <v>2</v>
      </c>
      <c r="O151" s="7"/>
      <c r="P151" s="8"/>
      <c r="Q151" s="8"/>
      <c r="R151" s="8" t="s">
        <v>277</v>
      </c>
      <c r="S151" s="8"/>
      <c r="T151" s="8"/>
      <c r="U151" s="8"/>
      <c r="V151" s="8"/>
      <c r="W151" s="8"/>
      <c r="X151" s="8"/>
      <c r="Y151" s="8" t="s">
        <v>277</v>
      </c>
      <c r="Z151" s="8"/>
      <c r="AA151" s="8"/>
      <c r="AB151" s="8"/>
      <c r="AC151" s="8"/>
      <c r="AD151" s="8"/>
      <c r="AE151" s="8"/>
      <c r="AF151" s="8"/>
      <c r="AG151" s="9"/>
      <c r="AH151" s="8"/>
      <c r="AI151" s="8" t="s">
        <v>36</v>
      </c>
      <c r="AJ151" s="8"/>
      <c r="AK151" s="8"/>
      <c r="AL151" s="8"/>
      <c r="AM151" s="8"/>
      <c r="AN151" s="8" t="s">
        <v>36</v>
      </c>
      <c r="AO151" s="8"/>
      <c r="AP151" s="8"/>
      <c r="AQ151" s="8"/>
      <c r="AR151" s="8"/>
      <c r="AS151" s="8"/>
      <c r="AT151" s="8"/>
      <c r="AU151" s="8" t="s">
        <v>36</v>
      </c>
      <c r="AV151" s="7"/>
      <c r="AW151" s="8"/>
      <c r="AX151" s="8" t="s">
        <v>252</v>
      </c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 t="s">
        <v>279</v>
      </c>
      <c r="BK151" s="8"/>
      <c r="BL151" s="8"/>
      <c r="BM151" s="9"/>
    </row>
    <row r="152" spans="1:65" x14ac:dyDescent="0.25">
      <c r="A152" s="1">
        <v>164</v>
      </c>
      <c r="B152" s="1" t="s">
        <v>864</v>
      </c>
      <c r="C152" s="1" t="s">
        <v>863</v>
      </c>
      <c r="D152" s="1" t="s">
        <v>106</v>
      </c>
      <c r="E152" s="1" t="s">
        <v>58</v>
      </c>
      <c r="F152" s="7">
        <v>10</v>
      </c>
      <c r="G152" s="8">
        <v>5</v>
      </c>
      <c r="H152" s="8">
        <v>3</v>
      </c>
      <c r="I152" s="8" t="s">
        <v>962</v>
      </c>
      <c r="J152" s="8" t="s">
        <v>962</v>
      </c>
      <c r="K152" s="8" t="s">
        <v>1144</v>
      </c>
      <c r="L152" s="8">
        <v>2</v>
      </c>
      <c r="M152" s="8">
        <v>2</v>
      </c>
      <c r="N152" s="9">
        <v>2</v>
      </c>
      <c r="O152" s="7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 t="s">
        <v>129</v>
      </c>
      <c r="AF152" s="8"/>
      <c r="AG152" s="9"/>
      <c r="AH152" s="8"/>
      <c r="AI152" s="8" t="s">
        <v>24</v>
      </c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7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9"/>
    </row>
    <row r="153" spans="1:65" x14ac:dyDescent="0.25">
      <c r="A153" s="1">
        <v>169</v>
      </c>
      <c r="B153" s="1" t="s">
        <v>669</v>
      </c>
      <c r="C153" s="1" t="s">
        <v>670</v>
      </c>
      <c r="D153" s="1" t="s">
        <v>57</v>
      </c>
      <c r="E153" s="1" t="s">
        <v>58</v>
      </c>
      <c r="F153" s="7">
        <v>8</v>
      </c>
      <c r="G153" s="8">
        <v>2</v>
      </c>
      <c r="H153" s="8">
        <v>3</v>
      </c>
      <c r="I153" s="8" t="s">
        <v>1147</v>
      </c>
      <c r="J153" s="8" t="s">
        <v>1147</v>
      </c>
      <c r="K153" s="8" t="s">
        <v>1147</v>
      </c>
      <c r="L153" s="8">
        <v>2</v>
      </c>
      <c r="M153" s="8">
        <v>2</v>
      </c>
      <c r="N153" s="9">
        <v>2</v>
      </c>
      <c r="O153" s="7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 t="s">
        <v>671</v>
      </c>
      <c r="AF153" s="8"/>
      <c r="AG153" s="9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7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9"/>
    </row>
    <row r="154" spans="1:65" x14ac:dyDescent="0.25">
      <c r="A154" s="1">
        <v>86</v>
      </c>
      <c r="B154" s="1" t="s">
        <v>418</v>
      </c>
      <c r="C154" s="1" t="s">
        <v>419</v>
      </c>
      <c r="D154" s="1" t="s">
        <v>106</v>
      </c>
      <c r="E154" s="1" t="s">
        <v>58</v>
      </c>
      <c r="F154" s="7">
        <v>11</v>
      </c>
      <c r="G154" s="8">
        <v>0</v>
      </c>
      <c r="H154" s="8">
        <v>3</v>
      </c>
      <c r="I154" s="8" t="s">
        <v>998</v>
      </c>
      <c r="J154" s="8" t="s">
        <v>989</v>
      </c>
      <c r="K154" s="8" t="s">
        <v>998</v>
      </c>
      <c r="L154" s="8">
        <v>2</v>
      </c>
      <c r="M154" s="8">
        <v>0</v>
      </c>
      <c r="N154" s="9">
        <v>2</v>
      </c>
      <c r="O154" s="7"/>
      <c r="P154" s="8"/>
      <c r="Q154" s="8"/>
      <c r="R154" s="8" t="s">
        <v>277</v>
      </c>
      <c r="S154" s="8"/>
      <c r="T154" s="8"/>
      <c r="U154" s="8"/>
      <c r="V154" s="8"/>
      <c r="W154" s="8"/>
      <c r="X154" s="8"/>
      <c r="Y154" s="8" t="s">
        <v>277</v>
      </c>
      <c r="Z154" s="8"/>
      <c r="AA154" s="8"/>
      <c r="AB154" s="8"/>
      <c r="AC154" s="8"/>
      <c r="AD154" s="8"/>
      <c r="AE154" s="8"/>
      <c r="AF154" s="8"/>
      <c r="AG154" s="9"/>
      <c r="AH154" s="8"/>
      <c r="AI154" s="8" t="s">
        <v>36</v>
      </c>
      <c r="AJ154" s="8"/>
      <c r="AK154" s="8"/>
      <c r="AL154" s="8"/>
      <c r="AM154" s="8"/>
      <c r="AN154" s="8" t="s">
        <v>36</v>
      </c>
      <c r="AO154" s="8"/>
      <c r="AP154" s="8"/>
      <c r="AQ154" s="8"/>
      <c r="AR154" s="8"/>
      <c r="AS154" s="8"/>
      <c r="AT154" s="8"/>
      <c r="AU154" s="8" t="s">
        <v>36</v>
      </c>
      <c r="AV154" s="7"/>
      <c r="AW154" s="8"/>
      <c r="AX154" s="8" t="s">
        <v>408</v>
      </c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 t="s">
        <v>279</v>
      </c>
      <c r="BK154" s="8"/>
      <c r="BL154" s="8"/>
      <c r="BM154" s="9"/>
    </row>
    <row r="155" spans="1:65" x14ac:dyDescent="0.25">
      <c r="A155" s="1">
        <v>143</v>
      </c>
      <c r="B155" s="1" t="s">
        <v>586</v>
      </c>
      <c r="C155" s="1" t="s">
        <v>587</v>
      </c>
      <c r="D155" s="1" t="s">
        <v>250</v>
      </c>
      <c r="E155" s="1" t="s">
        <v>588</v>
      </c>
      <c r="F155" s="7">
        <v>9</v>
      </c>
      <c r="G155" s="8">
        <v>0</v>
      </c>
      <c r="H155" s="8">
        <v>3</v>
      </c>
      <c r="I155" s="8" t="s">
        <v>955</v>
      </c>
      <c r="J155" s="8" t="s">
        <v>989</v>
      </c>
      <c r="K155" s="8" t="s">
        <v>1023</v>
      </c>
      <c r="L155" s="8">
        <v>4</v>
      </c>
      <c r="M155" s="8">
        <v>0</v>
      </c>
      <c r="N155" s="9">
        <v>3</v>
      </c>
      <c r="O155" s="7"/>
      <c r="P155" s="8"/>
      <c r="Q155" s="8"/>
      <c r="R155" s="8" t="s">
        <v>277</v>
      </c>
      <c r="S155" s="8"/>
      <c r="T155" s="8"/>
      <c r="U155" s="8"/>
      <c r="V155" s="8"/>
      <c r="W155" s="8"/>
      <c r="X155" s="8"/>
      <c r="Y155" s="8" t="s">
        <v>277</v>
      </c>
      <c r="Z155" s="8"/>
      <c r="AA155" s="8"/>
      <c r="AB155" s="8"/>
      <c r="AC155" s="8"/>
      <c r="AD155" s="8"/>
      <c r="AE155" s="8"/>
      <c r="AF155" s="8"/>
      <c r="AG155" s="9"/>
      <c r="AH155" s="8"/>
      <c r="AI155" s="8" t="s">
        <v>36</v>
      </c>
      <c r="AJ155" s="8"/>
      <c r="AK155" s="8"/>
      <c r="AL155" s="8"/>
      <c r="AM155" s="8"/>
      <c r="AN155" s="8" t="s">
        <v>36</v>
      </c>
      <c r="AO155" s="8"/>
      <c r="AP155" s="8"/>
      <c r="AQ155" s="8"/>
      <c r="AR155" s="8"/>
      <c r="AS155" s="8"/>
      <c r="AT155" s="8"/>
      <c r="AU155" s="8" t="s">
        <v>36</v>
      </c>
      <c r="AV155" s="7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 t="s">
        <v>279</v>
      </c>
      <c r="BK155" s="8"/>
      <c r="BL155" s="8"/>
      <c r="BM155" s="9"/>
    </row>
    <row r="156" spans="1:65" x14ac:dyDescent="0.25">
      <c r="A156" s="1">
        <v>186</v>
      </c>
      <c r="B156" s="1" t="s">
        <v>862</v>
      </c>
      <c r="C156" s="1" t="s">
        <v>861</v>
      </c>
      <c r="D156" s="1" t="s">
        <v>496</v>
      </c>
      <c r="E156" s="1" t="s">
        <v>58</v>
      </c>
      <c r="F156" s="7">
        <v>3</v>
      </c>
      <c r="G156" s="8">
        <v>0</v>
      </c>
      <c r="H156" s="8">
        <v>3</v>
      </c>
      <c r="I156" s="8" t="s">
        <v>1079</v>
      </c>
      <c r="J156" s="8" t="s">
        <v>989</v>
      </c>
      <c r="K156" s="8" t="s">
        <v>1006</v>
      </c>
      <c r="L156" s="8">
        <v>2</v>
      </c>
      <c r="M156" s="8">
        <v>0</v>
      </c>
      <c r="N156" s="9">
        <v>2</v>
      </c>
      <c r="O156" s="7"/>
      <c r="P156" s="8"/>
      <c r="Q156" s="8"/>
      <c r="R156" s="8" t="s">
        <v>498</v>
      </c>
      <c r="S156" s="8"/>
      <c r="T156" s="8"/>
      <c r="U156" s="8"/>
      <c r="V156" s="8"/>
      <c r="W156" s="8"/>
      <c r="X156" s="8"/>
      <c r="Y156" s="8" t="s">
        <v>499</v>
      </c>
      <c r="Z156" s="8"/>
      <c r="AA156" s="8"/>
      <c r="AB156" s="8"/>
      <c r="AC156" s="8"/>
      <c r="AD156" s="8"/>
      <c r="AE156" s="8"/>
      <c r="AF156" s="8"/>
      <c r="AG156" s="9"/>
      <c r="AH156" s="8"/>
      <c r="AI156" s="8" t="s">
        <v>24</v>
      </c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7"/>
      <c r="AW156" s="8"/>
      <c r="AX156" s="8" t="s">
        <v>130</v>
      </c>
      <c r="AY156" s="8" t="s">
        <v>500</v>
      </c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9"/>
    </row>
    <row r="157" spans="1:65" x14ac:dyDescent="0.25">
      <c r="A157" s="1">
        <v>191</v>
      </c>
      <c r="B157" s="1" t="s">
        <v>726</v>
      </c>
      <c r="C157" s="1" t="s">
        <v>727</v>
      </c>
      <c r="D157" s="1" t="s">
        <v>674</v>
      </c>
      <c r="E157" s="1" t="s">
        <v>497</v>
      </c>
      <c r="F157" s="7">
        <v>2</v>
      </c>
      <c r="G157" s="8">
        <v>0</v>
      </c>
      <c r="H157" s="8">
        <v>3</v>
      </c>
      <c r="I157" s="8" t="s">
        <v>1042</v>
      </c>
      <c r="J157" s="8" t="s">
        <v>989</v>
      </c>
      <c r="K157" s="8" t="s">
        <v>1042</v>
      </c>
      <c r="L157" s="8">
        <v>2</v>
      </c>
      <c r="M157" s="8">
        <v>0</v>
      </c>
      <c r="N157" s="9">
        <v>2</v>
      </c>
      <c r="O157" s="7"/>
      <c r="P157" s="8"/>
      <c r="Q157" s="8"/>
      <c r="R157" s="8" t="s">
        <v>170</v>
      </c>
      <c r="S157" s="8"/>
      <c r="T157" s="8"/>
      <c r="U157" s="8"/>
      <c r="V157" s="8"/>
      <c r="W157" s="8"/>
      <c r="X157" s="8"/>
      <c r="Y157" s="8" t="s">
        <v>170</v>
      </c>
      <c r="Z157" s="8"/>
      <c r="AA157" s="8"/>
      <c r="AB157" s="8"/>
      <c r="AC157" s="8"/>
      <c r="AD157" s="8"/>
      <c r="AE157" s="8" t="s">
        <v>129</v>
      </c>
      <c r="AF157" s="8"/>
      <c r="AG157" s="9"/>
      <c r="AH157" s="8"/>
      <c r="AI157" s="8" t="s">
        <v>31</v>
      </c>
      <c r="AJ157" s="8"/>
      <c r="AK157" s="8"/>
      <c r="AL157" s="8"/>
      <c r="AM157" s="8"/>
      <c r="AN157" s="8" t="s">
        <v>31</v>
      </c>
      <c r="AO157" s="8"/>
      <c r="AP157" s="8" t="s">
        <v>31</v>
      </c>
      <c r="AQ157" s="8"/>
      <c r="AR157" s="8"/>
      <c r="AS157" s="8"/>
      <c r="AT157" s="8"/>
      <c r="AU157" s="8"/>
      <c r="AV157" s="7"/>
      <c r="AW157" s="8"/>
      <c r="AX157" s="8" t="s">
        <v>130</v>
      </c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9"/>
    </row>
    <row r="158" spans="1:65" x14ac:dyDescent="0.25">
      <c r="A158" s="1">
        <v>237</v>
      </c>
      <c r="B158" s="1" t="s">
        <v>847</v>
      </c>
      <c r="C158" s="1" t="s">
        <v>848</v>
      </c>
      <c r="D158" s="1" t="s">
        <v>849</v>
      </c>
      <c r="E158" s="1" t="s">
        <v>538</v>
      </c>
      <c r="F158" s="7">
        <v>0</v>
      </c>
      <c r="G158" s="8">
        <v>0</v>
      </c>
      <c r="H158" s="8">
        <v>3</v>
      </c>
      <c r="I158" s="8" t="s">
        <v>989</v>
      </c>
      <c r="J158" s="8" t="s">
        <v>989</v>
      </c>
      <c r="K158" s="8" t="s">
        <v>1304</v>
      </c>
      <c r="L158" s="8">
        <v>0</v>
      </c>
      <c r="M158" s="8">
        <v>0</v>
      </c>
      <c r="N158" s="9">
        <v>2</v>
      </c>
      <c r="O158" s="7"/>
      <c r="P158" s="8"/>
      <c r="Q158" s="8"/>
      <c r="R158" s="8"/>
      <c r="S158" s="8"/>
      <c r="T158" s="8"/>
      <c r="U158" s="8"/>
      <c r="V158" s="8"/>
      <c r="W158" s="8"/>
      <c r="X158" s="8"/>
      <c r="Y158" s="8" t="s">
        <v>391</v>
      </c>
      <c r="Z158" s="8"/>
      <c r="AA158" s="8"/>
      <c r="AB158" s="8"/>
      <c r="AC158" s="8"/>
      <c r="AD158" s="8"/>
      <c r="AE158" s="8"/>
      <c r="AF158" s="8"/>
      <c r="AG158" s="9"/>
      <c r="AH158" s="8"/>
      <c r="AI158" s="8" t="s">
        <v>24</v>
      </c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7"/>
      <c r="AW158" s="8"/>
      <c r="AX158" s="8" t="s">
        <v>392</v>
      </c>
      <c r="AY158" s="8" t="s">
        <v>393</v>
      </c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9"/>
    </row>
    <row r="159" spans="1:65" x14ac:dyDescent="0.25">
      <c r="A159" s="1">
        <v>151</v>
      </c>
      <c r="B159" s="1" t="s">
        <v>617</v>
      </c>
      <c r="C159" s="1" t="s">
        <v>618</v>
      </c>
      <c r="D159" s="1" t="s">
        <v>352</v>
      </c>
      <c r="E159" s="1" t="s">
        <v>619</v>
      </c>
      <c r="F159" s="7">
        <v>2</v>
      </c>
      <c r="G159" s="8">
        <v>9</v>
      </c>
      <c r="H159" s="8">
        <v>2</v>
      </c>
      <c r="I159" s="8" t="s">
        <v>1133</v>
      </c>
      <c r="J159" s="8" t="s">
        <v>1288</v>
      </c>
      <c r="K159" s="8" t="s">
        <v>1133</v>
      </c>
      <c r="L159" s="8">
        <v>2</v>
      </c>
      <c r="M159" s="8">
        <v>3</v>
      </c>
      <c r="N159" s="9">
        <v>2</v>
      </c>
      <c r="O159" s="7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9"/>
      <c r="AH159" s="8"/>
      <c r="AI159" s="8" t="s">
        <v>555</v>
      </c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7"/>
      <c r="AW159" s="8"/>
      <c r="AX159" s="8" t="s">
        <v>157</v>
      </c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 t="s">
        <v>157</v>
      </c>
      <c r="BM159" s="9"/>
    </row>
    <row r="160" spans="1:65" x14ac:dyDescent="0.25">
      <c r="A160" s="1">
        <v>141</v>
      </c>
      <c r="B160" s="1" t="s">
        <v>581</v>
      </c>
      <c r="C160" s="1" t="s">
        <v>582</v>
      </c>
      <c r="D160" s="1" t="s">
        <v>220</v>
      </c>
      <c r="E160" s="1" t="s">
        <v>227</v>
      </c>
      <c r="F160" s="7">
        <v>0</v>
      </c>
      <c r="G160" s="8">
        <v>7</v>
      </c>
      <c r="H160" s="8">
        <v>2</v>
      </c>
      <c r="I160" s="8" t="s">
        <v>989</v>
      </c>
      <c r="J160" s="8" t="s">
        <v>1034</v>
      </c>
      <c r="K160" s="8" t="s">
        <v>1120</v>
      </c>
      <c r="L160" s="8">
        <v>0</v>
      </c>
      <c r="M160" s="8">
        <v>3</v>
      </c>
      <c r="N160" s="9">
        <v>2</v>
      </c>
      <c r="O160" s="7"/>
      <c r="P160" s="8"/>
      <c r="Q160" s="8"/>
      <c r="R160" s="8" t="s">
        <v>277</v>
      </c>
      <c r="S160" s="8"/>
      <c r="T160" s="8"/>
      <c r="U160" s="8"/>
      <c r="V160" s="8"/>
      <c r="W160" s="8"/>
      <c r="X160" s="8"/>
      <c r="Y160" s="8" t="s">
        <v>277</v>
      </c>
      <c r="Z160" s="8"/>
      <c r="AA160" s="8"/>
      <c r="AB160" s="8"/>
      <c r="AC160" s="8"/>
      <c r="AD160" s="8"/>
      <c r="AE160" s="8"/>
      <c r="AF160" s="8"/>
      <c r="AG160" s="9"/>
      <c r="AH160" s="8"/>
      <c r="AI160" s="8" t="s">
        <v>66</v>
      </c>
      <c r="AJ160" s="8"/>
      <c r="AK160" s="8"/>
      <c r="AL160" s="8"/>
      <c r="AM160" s="8"/>
      <c r="AN160" s="8" t="s">
        <v>583</v>
      </c>
      <c r="AO160" s="8" t="s">
        <v>343</v>
      </c>
      <c r="AP160" s="8"/>
      <c r="AQ160" s="8" t="s">
        <v>338</v>
      </c>
      <c r="AR160" s="8"/>
      <c r="AS160" s="8" t="s">
        <v>338</v>
      </c>
      <c r="AT160" s="8" t="s">
        <v>343</v>
      </c>
      <c r="AU160" s="8" t="s">
        <v>583</v>
      </c>
      <c r="AV160" s="7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 t="s">
        <v>279</v>
      </c>
      <c r="BK160" s="8"/>
      <c r="BL160" s="8"/>
      <c r="BM160" s="9"/>
    </row>
    <row r="161" spans="1:65" x14ac:dyDescent="0.25">
      <c r="A161" s="1">
        <v>128</v>
      </c>
      <c r="B161" s="1" t="s">
        <v>541</v>
      </c>
      <c r="C161" s="1" t="s">
        <v>1412</v>
      </c>
      <c r="D161" s="1" t="s">
        <v>491</v>
      </c>
      <c r="E161" s="1" t="s">
        <v>58</v>
      </c>
      <c r="F161" s="7">
        <v>0</v>
      </c>
      <c r="G161" s="8">
        <v>6</v>
      </c>
      <c r="H161" s="8">
        <v>2</v>
      </c>
      <c r="I161" s="8" t="s">
        <v>989</v>
      </c>
      <c r="J161" s="8" t="s">
        <v>963</v>
      </c>
      <c r="K161" s="8" t="s">
        <v>963</v>
      </c>
      <c r="L161" s="8">
        <v>0</v>
      </c>
      <c r="M161" s="8">
        <v>2</v>
      </c>
      <c r="N161" s="9">
        <v>2</v>
      </c>
      <c r="O161" s="7"/>
      <c r="P161" s="8"/>
      <c r="Q161" s="8"/>
      <c r="R161" s="8" t="s">
        <v>305</v>
      </c>
      <c r="S161" s="8"/>
      <c r="T161" s="8"/>
      <c r="U161" s="8"/>
      <c r="V161" s="8"/>
      <c r="W161" s="8"/>
      <c r="X161" s="8"/>
      <c r="Y161" s="8" t="s">
        <v>305</v>
      </c>
      <c r="Z161" s="8"/>
      <c r="AA161" s="8"/>
      <c r="AB161" s="8"/>
      <c r="AC161" s="8"/>
      <c r="AD161" s="8"/>
      <c r="AE161" s="8"/>
      <c r="AF161" s="8"/>
      <c r="AG161" s="9"/>
      <c r="AH161" s="8"/>
      <c r="AI161" s="8" t="s">
        <v>24</v>
      </c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7"/>
      <c r="AW161" s="8"/>
      <c r="AX161" s="8" t="s">
        <v>252</v>
      </c>
      <c r="AY161" s="8" t="s">
        <v>306</v>
      </c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9"/>
    </row>
    <row r="162" spans="1:65" x14ac:dyDescent="0.25">
      <c r="A162" s="1">
        <v>216</v>
      </c>
      <c r="B162" s="1" t="s">
        <v>792</v>
      </c>
      <c r="C162" s="1" t="s">
        <v>793</v>
      </c>
      <c r="D162" s="1" t="s">
        <v>293</v>
      </c>
      <c r="E162" s="1" t="s">
        <v>794</v>
      </c>
      <c r="F162" s="7">
        <v>4</v>
      </c>
      <c r="G162" s="8">
        <v>3</v>
      </c>
      <c r="H162" s="8">
        <v>2</v>
      </c>
      <c r="I162" s="8" t="s">
        <v>1040</v>
      </c>
      <c r="J162" s="8" t="s">
        <v>1296</v>
      </c>
      <c r="K162" s="8" t="s">
        <v>1296</v>
      </c>
      <c r="L162" s="8">
        <v>2</v>
      </c>
      <c r="M162" s="8">
        <v>2</v>
      </c>
      <c r="N162" s="9">
        <v>2</v>
      </c>
      <c r="O162" s="7"/>
      <c r="P162" s="8"/>
      <c r="Q162" s="8"/>
      <c r="R162" s="8" t="s">
        <v>277</v>
      </c>
      <c r="S162" s="8"/>
      <c r="T162" s="8"/>
      <c r="U162" s="8"/>
      <c r="V162" s="8"/>
      <c r="W162" s="8"/>
      <c r="X162" s="8"/>
      <c r="Y162" s="8" t="s">
        <v>277</v>
      </c>
      <c r="Z162" s="8"/>
      <c r="AA162" s="8"/>
      <c r="AB162" s="8"/>
      <c r="AC162" s="8"/>
      <c r="AD162" s="8"/>
      <c r="AE162" s="8"/>
      <c r="AF162" s="8"/>
      <c r="AG162" s="9"/>
      <c r="AH162" s="8"/>
      <c r="AI162" s="8" t="s">
        <v>413</v>
      </c>
      <c r="AJ162" s="8"/>
      <c r="AK162" s="8"/>
      <c r="AL162" s="8"/>
      <c r="AM162" s="8"/>
      <c r="AN162" s="8" t="s">
        <v>413</v>
      </c>
      <c r="AO162" s="8"/>
      <c r="AP162" s="8"/>
      <c r="AQ162" s="8"/>
      <c r="AR162" s="8"/>
      <c r="AS162" s="8" t="s">
        <v>413</v>
      </c>
      <c r="AT162" s="8"/>
      <c r="AU162" s="8" t="s">
        <v>413</v>
      </c>
      <c r="AV162" s="7"/>
      <c r="AW162" s="8"/>
      <c r="AX162" s="8" t="s">
        <v>414</v>
      </c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 t="s">
        <v>279</v>
      </c>
      <c r="BK162" s="8"/>
      <c r="BL162" s="8"/>
      <c r="BM162" s="9"/>
    </row>
    <row r="163" spans="1:65" x14ac:dyDescent="0.25">
      <c r="A163" s="1">
        <v>130</v>
      </c>
      <c r="B163" s="1" t="s">
        <v>546</v>
      </c>
      <c r="C163" s="1" t="s">
        <v>1413</v>
      </c>
      <c r="D163" s="1" t="s">
        <v>293</v>
      </c>
      <c r="E163" s="1" t="s">
        <v>547</v>
      </c>
      <c r="F163" s="7">
        <v>0</v>
      </c>
      <c r="G163" s="8">
        <v>3</v>
      </c>
      <c r="H163" s="8">
        <v>2</v>
      </c>
      <c r="I163" s="8" t="s">
        <v>989</v>
      </c>
      <c r="J163" s="8" t="s">
        <v>1107</v>
      </c>
      <c r="K163" s="8" t="s">
        <v>1106</v>
      </c>
      <c r="L163" s="8">
        <v>0</v>
      </c>
      <c r="M163" s="8">
        <v>3</v>
      </c>
      <c r="N163" s="9">
        <v>2</v>
      </c>
      <c r="O163" s="7"/>
      <c r="P163" s="8" t="s">
        <v>548</v>
      </c>
      <c r="Q163" s="8"/>
      <c r="R163" s="8" t="s">
        <v>549</v>
      </c>
      <c r="S163" s="8"/>
      <c r="T163" s="8"/>
      <c r="U163" s="8"/>
      <c r="V163" s="8"/>
      <c r="W163" s="8"/>
      <c r="X163" s="8"/>
      <c r="Y163" s="8" t="s">
        <v>549</v>
      </c>
      <c r="Z163" s="8"/>
      <c r="AA163" s="8"/>
      <c r="AB163" s="8"/>
      <c r="AC163" s="8"/>
      <c r="AD163" s="8"/>
      <c r="AE163" s="8"/>
      <c r="AF163" s="8"/>
      <c r="AG163" s="9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7"/>
      <c r="AW163" s="8"/>
      <c r="AX163" s="8" t="s">
        <v>550</v>
      </c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 t="s">
        <v>157</v>
      </c>
      <c r="BM163" s="9"/>
    </row>
    <row r="164" spans="1:65" x14ac:dyDescent="0.25">
      <c r="A164" s="1">
        <v>161</v>
      </c>
      <c r="B164" s="1" t="s">
        <v>649</v>
      </c>
      <c r="C164" s="1" t="s">
        <v>650</v>
      </c>
      <c r="D164" s="1" t="s">
        <v>304</v>
      </c>
      <c r="E164" s="1" t="s">
        <v>651</v>
      </c>
      <c r="F164" s="7">
        <v>4</v>
      </c>
      <c r="G164" s="8">
        <v>2</v>
      </c>
      <c r="H164" s="8">
        <v>2</v>
      </c>
      <c r="I164" s="8" t="s">
        <v>974</v>
      </c>
      <c r="J164" s="8" t="s">
        <v>974</v>
      </c>
      <c r="K164" s="8" t="s">
        <v>974</v>
      </c>
      <c r="L164" s="8">
        <v>2</v>
      </c>
      <c r="M164" s="8">
        <v>2</v>
      </c>
      <c r="N164" s="9">
        <v>2</v>
      </c>
      <c r="O164" s="7"/>
      <c r="P164" s="8"/>
      <c r="Q164" s="8"/>
      <c r="R164" s="8" t="s">
        <v>277</v>
      </c>
      <c r="S164" s="8"/>
      <c r="T164" s="8"/>
      <c r="U164" s="8"/>
      <c r="V164" s="8"/>
      <c r="W164" s="8"/>
      <c r="X164" s="8"/>
      <c r="Y164" s="8" t="s">
        <v>277</v>
      </c>
      <c r="Z164" s="8"/>
      <c r="AA164" s="8"/>
      <c r="AB164" s="8"/>
      <c r="AC164" s="8"/>
      <c r="AD164" s="8"/>
      <c r="AE164" s="8"/>
      <c r="AF164" s="8"/>
      <c r="AG164" s="9"/>
      <c r="AH164" s="8"/>
      <c r="AI164" s="8" t="s">
        <v>36</v>
      </c>
      <c r="AJ164" s="8"/>
      <c r="AK164" s="8"/>
      <c r="AL164" s="8"/>
      <c r="AM164" s="8"/>
      <c r="AN164" s="8" t="s">
        <v>36</v>
      </c>
      <c r="AO164" s="8"/>
      <c r="AP164" s="8"/>
      <c r="AQ164" s="8"/>
      <c r="AR164" s="8"/>
      <c r="AS164" s="8"/>
      <c r="AT164" s="8"/>
      <c r="AU164" s="8" t="s">
        <v>36</v>
      </c>
      <c r="AV164" s="7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 t="s">
        <v>279</v>
      </c>
      <c r="BK164" s="8"/>
      <c r="BL164" s="8"/>
      <c r="BM164" s="9"/>
    </row>
    <row r="165" spans="1:65" x14ac:dyDescent="0.25">
      <c r="A165" s="1">
        <v>206</v>
      </c>
      <c r="B165" s="1" t="s">
        <v>768</v>
      </c>
      <c r="C165" s="1" t="s">
        <v>769</v>
      </c>
      <c r="D165" s="1" t="s">
        <v>90</v>
      </c>
      <c r="E165" s="1" t="s">
        <v>595</v>
      </c>
      <c r="F165" s="7">
        <v>0</v>
      </c>
      <c r="G165" s="8">
        <v>2</v>
      </c>
      <c r="H165" s="8">
        <v>2</v>
      </c>
      <c r="I165" s="8" t="s">
        <v>989</v>
      </c>
      <c r="J165" s="8" t="s">
        <v>1068</v>
      </c>
      <c r="K165" s="8" t="s">
        <v>1068</v>
      </c>
      <c r="L165" s="8">
        <v>0</v>
      </c>
      <c r="M165" s="8">
        <v>2</v>
      </c>
      <c r="N165" s="9">
        <v>2</v>
      </c>
      <c r="O165" s="7"/>
      <c r="P165" s="8"/>
      <c r="Q165" s="8"/>
      <c r="R165" s="8" t="s">
        <v>277</v>
      </c>
      <c r="S165" s="8"/>
      <c r="T165" s="8"/>
      <c r="U165" s="8"/>
      <c r="V165" s="8"/>
      <c r="W165" s="8"/>
      <c r="X165" s="8"/>
      <c r="Y165" s="8" t="s">
        <v>277</v>
      </c>
      <c r="Z165" s="8"/>
      <c r="AA165" s="8"/>
      <c r="AB165" s="8"/>
      <c r="AC165" s="8"/>
      <c r="AD165" s="8"/>
      <c r="AE165" s="8"/>
      <c r="AF165" s="8"/>
      <c r="AG165" s="9"/>
      <c r="AH165" s="8"/>
      <c r="AI165" s="8" t="s">
        <v>36</v>
      </c>
      <c r="AJ165" s="8"/>
      <c r="AK165" s="8"/>
      <c r="AL165" s="8"/>
      <c r="AM165" s="8"/>
      <c r="AN165" s="8" t="s">
        <v>36</v>
      </c>
      <c r="AO165" s="8"/>
      <c r="AP165" s="8"/>
      <c r="AQ165" s="8"/>
      <c r="AR165" s="8"/>
      <c r="AS165" s="8"/>
      <c r="AT165" s="8"/>
      <c r="AU165" s="8" t="s">
        <v>36</v>
      </c>
      <c r="AV165" s="7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 t="s">
        <v>279</v>
      </c>
      <c r="BK165" s="8"/>
      <c r="BL165" s="8"/>
      <c r="BM165" s="9"/>
    </row>
    <row r="166" spans="1:65" x14ac:dyDescent="0.25">
      <c r="A166" s="1">
        <v>214</v>
      </c>
      <c r="B166" s="1" t="s">
        <v>788</v>
      </c>
      <c r="C166" s="1" t="s">
        <v>789</v>
      </c>
      <c r="D166" s="1" t="s">
        <v>790</v>
      </c>
      <c r="E166" s="1" t="s">
        <v>664</v>
      </c>
      <c r="F166" s="7">
        <v>0</v>
      </c>
      <c r="G166" s="8">
        <v>2</v>
      </c>
      <c r="H166" s="8">
        <v>2</v>
      </c>
      <c r="I166" s="8" t="s">
        <v>989</v>
      </c>
      <c r="J166" s="8" t="s">
        <v>1157</v>
      </c>
      <c r="K166" s="8" t="s">
        <v>1157</v>
      </c>
      <c r="L166" s="8">
        <v>0</v>
      </c>
      <c r="M166" s="8">
        <v>2</v>
      </c>
      <c r="N166" s="9">
        <v>2</v>
      </c>
      <c r="O166" s="7"/>
      <c r="P166" s="8"/>
      <c r="Q166" s="8"/>
      <c r="R166" s="8" t="s">
        <v>170</v>
      </c>
      <c r="S166" s="8"/>
      <c r="T166" s="8"/>
      <c r="U166" s="8"/>
      <c r="V166" s="8"/>
      <c r="W166" s="8"/>
      <c r="X166" s="8"/>
      <c r="Y166" s="8" t="s">
        <v>170</v>
      </c>
      <c r="Z166" s="8"/>
      <c r="AA166" s="8"/>
      <c r="AB166" s="8"/>
      <c r="AC166" s="8"/>
      <c r="AD166" s="8"/>
      <c r="AE166" s="8" t="s">
        <v>129</v>
      </c>
      <c r="AF166" s="8"/>
      <c r="AG166" s="9"/>
      <c r="AH166" s="8"/>
      <c r="AI166" s="8" t="s">
        <v>602</v>
      </c>
      <c r="AJ166" s="8"/>
      <c r="AK166" s="8"/>
      <c r="AL166" s="8"/>
      <c r="AM166" s="8"/>
      <c r="AN166" s="8" t="s">
        <v>602</v>
      </c>
      <c r="AO166" s="8"/>
      <c r="AP166" s="8"/>
      <c r="AQ166" s="8"/>
      <c r="AR166" s="8"/>
      <c r="AS166" s="8" t="s">
        <v>602</v>
      </c>
      <c r="AT166" s="8"/>
      <c r="AU166" s="8"/>
      <c r="AV166" s="7"/>
      <c r="AW166" s="8"/>
      <c r="AX166" s="8" t="s">
        <v>130</v>
      </c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9"/>
    </row>
    <row r="167" spans="1:65" x14ac:dyDescent="0.25">
      <c r="A167" s="1">
        <v>234</v>
      </c>
      <c r="B167" s="1" t="s">
        <v>839</v>
      </c>
      <c r="C167" s="1" t="s">
        <v>840</v>
      </c>
      <c r="D167" s="1" t="s">
        <v>496</v>
      </c>
      <c r="E167" s="1" t="s">
        <v>183</v>
      </c>
      <c r="F167" s="7">
        <v>0</v>
      </c>
      <c r="G167" s="8">
        <v>2</v>
      </c>
      <c r="H167" s="8">
        <v>2</v>
      </c>
      <c r="I167" s="8" t="s">
        <v>989</v>
      </c>
      <c r="J167" s="8" t="s">
        <v>1059</v>
      </c>
      <c r="K167" s="8" t="s">
        <v>1059</v>
      </c>
      <c r="L167" s="8">
        <v>0</v>
      </c>
      <c r="M167" s="8">
        <v>2</v>
      </c>
      <c r="N167" s="9">
        <v>2</v>
      </c>
      <c r="O167" s="7"/>
      <c r="P167" s="8"/>
      <c r="Q167" s="8"/>
      <c r="R167" s="8" t="s">
        <v>165</v>
      </c>
      <c r="S167" s="8"/>
      <c r="T167" s="8"/>
      <c r="U167" s="8"/>
      <c r="V167" s="8"/>
      <c r="W167" s="8"/>
      <c r="X167" s="8"/>
      <c r="Y167" s="8" t="s">
        <v>165</v>
      </c>
      <c r="Z167" s="8"/>
      <c r="AA167" s="8"/>
      <c r="AB167" s="8"/>
      <c r="AC167" s="8"/>
      <c r="AD167" s="8"/>
      <c r="AE167" s="8"/>
      <c r="AF167" s="8"/>
      <c r="AG167" s="9"/>
      <c r="AH167" s="8"/>
      <c r="AI167" s="8" t="s">
        <v>143</v>
      </c>
      <c r="AJ167" s="8"/>
      <c r="AK167" s="8"/>
      <c r="AL167" s="8"/>
      <c r="AM167" s="8"/>
      <c r="AN167" s="8" t="s">
        <v>143</v>
      </c>
      <c r="AO167" s="8"/>
      <c r="AP167" s="8"/>
      <c r="AQ167" s="8"/>
      <c r="AR167" s="8"/>
      <c r="AS167" s="8"/>
      <c r="AT167" s="8"/>
      <c r="AU167" s="8"/>
      <c r="AV167" s="7"/>
      <c r="AW167" s="8"/>
      <c r="AX167" s="8"/>
      <c r="AY167" s="8" t="s">
        <v>356</v>
      </c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9"/>
    </row>
    <row r="168" spans="1:65" x14ac:dyDescent="0.25">
      <c r="A168" s="1">
        <v>176</v>
      </c>
      <c r="B168" s="1" t="s">
        <v>688</v>
      </c>
      <c r="C168" s="1" t="s">
        <v>1418</v>
      </c>
      <c r="D168" s="1" t="s">
        <v>496</v>
      </c>
      <c r="E168" s="1" t="s">
        <v>183</v>
      </c>
      <c r="F168" s="7">
        <v>5</v>
      </c>
      <c r="G168" s="8">
        <v>0</v>
      </c>
      <c r="H168" s="8">
        <v>2</v>
      </c>
      <c r="I168" s="8" t="s">
        <v>1154</v>
      </c>
      <c r="J168" s="8" t="s">
        <v>989</v>
      </c>
      <c r="K168" s="8" t="s">
        <v>1151</v>
      </c>
      <c r="L168" s="8">
        <v>4</v>
      </c>
      <c r="M168" s="8">
        <v>0</v>
      </c>
      <c r="N168" s="9">
        <v>2</v>
      </c>
      <c r="O168" s="7"/>
      <c r="P168" s="8"/>
      <c r="Q168" s="8"/>
      <c r="R168" s="8" t="s">
        <v>689</v>
      </c>
      <c r="S168" s="8"/>
      <c r="T168" s="8"/>
      <c r="U168" s="8"/>
      <c r="V168" s="8"/>
      <c r="W168" s="8"/>
      <c r="X168" s="8"/>
      <c r="Y168" s="8" t="s">
        <v>690</v>
      </c>
      <c r="Z168" s="8"/>
      <c r="AA168" s="8"/>
      <c r="AB168" s="8"/>
      <c r="AC168" s="8"/>
      <c r="AD168" s="8"/>
      <c r="AE168" s="8"/>
      <c r="AF168" s="8"/>
      <c r="AG168" s="9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7"/>
      <c r="AW168" s="8"/>
      <c r="AX168" s="8" t="s">
        <v>567</v>
      </c>
      <c r="AY168" s="8" t="s">
        <v>691</v>
      </c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9"/>
    </row>
    <row r="169" spans="1:65" x14ac:dyDescent="0.25">
      <c r="A169" s="1">
        <v>230</v>
      </c>
      <c r="B169" s="1" t="s">
        <v>826</v>
      </c>
      <c r="C169" s="1" t="s">
        <v>1425</v>
      </c>
      <c r="D169" s="1" t="s">
        <v>352</v>
      </c>
      <c r="E169" s="1" t="s">
        <v>827</v>
      </c>
      <c r="F169" s="7">
        <v>2</v>
      </c>
      <c r="G169" s="8">
        <v>0</v>
      </c>
      <c r="H169" s="8">
        <v>2</v>
      </c>
      <c r="I169" s="8" t="s">
        <v>1299</v>
      </c>
      <c r="J169" s="8" t="s">
        <v>989</v>
      </c>
      <c r="K169" s="8" t="s">
        <v>1267</v>
      </c>
      <c r="L169" s="8">
        <v>2</v>
      </c>
      <c r="M169" s="8">
        <v>0</v>
      </c>
      <c r="N169" s="9">
        <v>2</v>
      </c>
      <c r="O169" s="7"/>
      <c r="P169" s="8"/>
      <c r="Q169" s="8"/>
      <c r="R169" s="8"/>
      <c r="S169" s="8"/>
      <c r="T169" s="8"/>
      <c r="U169" s="8"/>
      <c r="V169" s="8"/>
      <c r="W169" s="8"/>
      <c r="X169" s="8"/>
      <c r="Y169" s="8" t="s">
        <v>828</v>
      </c>
      <c r="Z169" s="8"/>
      <c r="AA169" s="8"/>
      <c r="AB169" s="8"/>
      <c r="AC169" s="8"/>
      <c r="AD169" s="8"/>
      <c r="AE169" s="8"/>
      <c r="AF169" s="8"/>
      <c r="AG169" s="9"/>
      <c r="AH169" s="8"/>
      <c r="AI169" s="8" t="s">
        <v>24</v>
      </c>
      <c r="AJ169" s="8"/>
      <c r="AK169" s="8"/>
      <c r="AL169" s="8"/>
      <c r="AM169" s="8"/>
      <c r="AN169" s="8" t="s">
        <v>32</v>
      </c>
      <c r="AO169" s="8"/>
      <c r="AP169" s="8"/>
      <c r="AQ169" s="8" t="s">
        <v>32</v>
      </c>
      <c r="AR169" s="8"/>
      <c r="AS169" s="8"/>
      <c r="AT169" s="8"/>
      <c r="AU169" s="8"/>
      <c r="AV169" s="7"/>
      <c r="AW169" s="8"/>
      <c r="AX169" s="8" t="s">
        <v>130</v>
      </c>
      <c r="AY169" s="8" t="s">
        <v>188</v>
      </c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9"/>
    </row>
    <row r="170" spans="1:65" x14ac:dyDescent="0.25">
      <c r="A170" s="1">
        <v>231</v>
      </c>
      <c r="B170" s="1" t="s">
        <v>829</v>
      </c>
      <c r="C170" s="1" t="s">
        <v>830</v>
      </c>
      <c r="D170" s="1" t="s">
        <v>352</v>
      </c>
      <c r="E170" s="1" t="s">
        <v>179</v>
      </c>
      <c r="F170" s="7">
        <v>2</v>
      </c>
      <c r="G170" s="8">
        <v>0</v>
      </c>
      <c r="H170" s="8">
        <v>2</v>
      </c>
      <c r="I170" s="8" t="s">
        <v>1300</v>
      </c>
      <c r="J170" s="8" t="s">
        <v>989</v>
      </c>
      <c r="K170" s="8" t="s">
        <v>1301</v>
      </c>
      <c r="L170" s="8">
        <v>2</v>
      </c>
      <c r="M170" s="8">
        <v>0</v>
      </c>
      <c r="N170" s="9">
        <v>2</v>
      </c>
      <c r="O170" s="7"/>
      <c r="P170" s="8"/>
      <c r="Q170" s="8"/>
      <c r="R170" s="8" t="s">
        <v>831</v>
      </c>
      <c r="S170" s="8" t="s">
        <v>832</v>
      </c>
      <c r="T170" s="8"/>
      <c r="U170" s="8"/>
      <c r="V170" s="8"/>
      <c r="W170" s="8"/>
      <c r="X170" s="8"/>
      <c r="Y170" s="8" t="s">
        <v>831</v>
      </c>
      <c r="Z170" s="8"/>
      <c r="AA170" s="8" t="s">
        <v>832</v>
      </c>
      <c r="AB170" s="8"/>
      <c r="AC170" s="8"/>
      <c r="AD170" s="8"/>
      <c r="AE170" s="8"/>
      <c r="AF170" s="8"/>
      <c r="AG170" s="9"/>
      <c r="AH170" s="8"/>
      <c r="AI170" s="8" t="s">
        <v>833</v>
      </c>
      <c r="AJ170" s="8"/>
      <c r="AK170" s="8"/>
      <c r="AL170" s="8"/>
      <c r="AM170" s="8"/>
      <c r="AN170" s="8" t="s">
        <v>32</v>
      </c>
      <c r="AO170" s="8"/>
      <c r="AP170" s="8"/>
      <c r="AQ170" s="8" t="s">
        <v>32</v>
      </c>
      <c r="AR170" s="8"/>
      <c r="AS170" s="8"/>
      <c r="AT170" s="8"/>
      <c r="AU170" s="8"/>
      <c r="AV170" s="7"/>
      <c r="AW170" s="8"/>
      <c r="AX170" s="8" t="s">
        <v>130</v>
      </c>
      <c r="AY170" s="8" t="s">
        <v>188</v>
      </c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9"/>
    </row>
    <row r="171" spans="1:65" x14ac:dyDescent="0.25">
      <c r="A171" s="1">
        <v>159</v>
      </c>
      <c r="B171" s="1" t="s">
        <v>640</v>
      </c>
      <c r="C171" s="1" t="s">
        <v>641</v>
      </c>
      <c r="D171" s="1" t="s">
        <v>329</v>
      </c>
      <c r="E171" s="1" t="s">
        <v>642</v>
      </c>
      <c r="F171" s="7">
        <v>0</v>
      </c>
      <c r="G171" s="8">
        <v>0</v>
      </c>
      <c r="H171" s="8">
        <v>2</v>
      </c>
      <c r="I171" s="8" t="s">
        <v>989</v>
      </c>
      <c r="J171" s="8" t="s">
        <v>989</v>
      </c>
      <c r="K171" s="8" t="s">
        <v>1161</v>
      </c>
      <c r="L171" s="8">
        <v>0</v>
      </c>
      <c r="M171" s="8">
        <v>0</v>
      </c>
      <c r="N171" s="9">
        <v>2</v>
      </c>
      <c r="O171" s="7"/>
      <c r="P171" s="8" t="s">
        <v>330</v>
      </c>
      <c r="Q171" s="8"/>
      <c r="R171" s="8" t="s">
        <v>330</v>
      </c>
      <c r="S171" s="8"/>
      <c r="T171" s="8"/>
      <c r="U171" s="8"/>
      <c r="V171" s="8"/>
      <c r="W171" s="8"/>
      <c r="X171" s="8"/>
      <c r="Y171" s="8" t="s">
        <v>331</v>
      </c>
      <c r="Z171" s="8"/>
      <c r="AA171" s="8"/>
      <c r="AB171" s="8"/>
      <c r="AC171" s="8"/>
      <c r="AD171" s="8"/>
      <c r="AE171" s="8"/>
      <c r="AF171" s="8"/>
      <c r="AG171" s="9"/>
      <c r="AH171" s="8"/>
      <c r="AI171" s="8"/>
      <c r="AJ171" s="8"/>
      <c r="AK171" s="8"/>
      <c r="AL171" s="8"/>
      <c r="AM171" s="8"/>
      <c r="AN171" s="8" t="s">
        <v>322</v>
      </c>
      <c r="AO171" s="8"/>
      <c r="AP171" s="8"/>
      <c r="AQ171" s="8"/>
      <c r="AR171" s="8"/>
      <c r="AS171" s="8" t="s">
        <v>322</v>
      </c>
      <c r="AT171" s="8"/>
      <c r="AU171" s="8"/>
      <c r="AV171" s="7"/>
      <c r="AW171" s="8"/>
      <c r="AX171" s="8"/>
      <c r="AY171" s="8" t="s">
        <v>332</v>
      </c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9"/>
    </row>
    <row r="172" spans="1:65" x14ac:dyDescent="0.25">
      <c r="A172" s="1">
        <v>207</v>
      </c>
      <c r="B172" s="1" t="s">
        <v>770</v>
      </c>
      <c r="C172" s="1" t="s">
        <v>771</v>
      </c>
      <c r="D172" s="1" t="s">
        <v>269</v>
      </c>
      <c r="E172" s="1" t="s">
        <v>772</v>
      </c>
      <c r="F172" s="7">
        <v>0</v>
      </c>
      <c r="G172" s="8">
        <v>0</v>
      </c>
      <c r="H172" s="8">
        <v>2</v>
      </c>
      <c r="I172" s="8" t="s">
        <v>989</v>
      </c>
      <c r="J172" s="8" t="s">
        <v>989</v>
      </c>
      <c r="K172" s="8" t="s">
        <v>1172</v>
      </c>
      <c r="L172" s="8">
        <v>0</v>
      </c>
      <c r="M172" s="8">
        <v>0</v>
      </c>
      <c r="N172" s="9">
        <v>2</v>
      </c>
      <c r="O172" s="7"/>
      <c r="P172" s="8"/>
      <c r="Q172" s="8"/>
      <c r="R172" s="8" t="s">
        <v>689</v>
      </c>
      <c r="S172" s="8"/>
      <c r="T172" s="8"/>
      <c r="U172" s="8"/>
      <c r="V172" s="8"/>
      <c r="W172" s="8"/>
      <c r="X172" s="8"/>
      <c r="Y172" s="8" t="s">
        <v>690</v>
      </c>
      <c r="Z172" s="8"/>
      <c r="AA172" s="8"/>
      <c r="AB172" s="8"/>
      <c r="AC172" s="8"/>
      <c r="AD172" s="8"/>
      <c r="AE172" s="8"/>
      <c r="AF172" s="8"/>
      <c r="AG172" s="9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7"/>
      <c r="AW172" s="8"/>
      <c r="AX172" s="8" t="s">
        <v>567</v>
      </c>
      <c r="AY172" s="8" t="s">
        <v>691</v>
      </c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9"/>
    </row>
    <row r="173" spans="1:65" x14ac:dyDescent="0.25">
      <c r="A173" s="1">
        <v>224</v>
      </c>
      <c r="B173" s="1" t="s">
        <v>812</v>
      </c>
      <c r="C173" s="1" t="s">
        <v>813</v>
      </c>
      <c r="D173" s="1" t="s">
        <v>263</v>
      </c>
      <c r="E173" s="1" t="s">
        <v>153</v>
      </c>
      <c r="F173" s="7">
        <v>0</v>
      </c>
      <c r="G173" s="8">
        <v>0</v>
      </c>
      <c r="H173" s="8">
        <v>2</v>
      </c>
      <c r="I173" s="8" t="s">
        <v>989</v>
      </c>
      <c r="J173" s="8" t="s">
        <v>989</v>
      </c>
      <c r="K173" s="8" t="s">
        <v>963</v>
      </c>
      <c r="L173" s="8">
        <v>0</v>
      </c>
      <c r="M173" s="8">
        <v>0</v>
      </c>
      <c r="N173" s="9">
        <v>2</v>
      </c>
      <c r="O173" s="7"/>
      <c r="P173" s="8"/>
      <c r="Q173" s="8"/>
      <c r="R173" s="8" t="s">
        <v>665</v>
      </c>
      <c r="S173" s="8"/>
      <c r="T173" s="8"/>
      <c r="U173" s="8"/>
      <c r="V173" s="8"/>
      <c r="W173" s="8"/>
      <c r="X173" s="8"/>
      <c r="Y173" s="8" t="s">
        <v>665</v>
      </c>
      <c r="Z173" s="8"/>
      <c r="AA173" s="8"/>
      <c r="AB173" s="8"/>
      <c r="AC173" s="8"/>
      <c r="AD173" s="8"/>
      <c r="AE173" s="8"/>
      <c r="AF173" s="8"/>
      <c r="AG173" s="9"/>
      <c r="AH173" s="8"/>
      <c r="AI173" s="8" t="s">
        <v>24</v>
      </c>
      <c r="AJ173" s="8"/>
      <c r="AK173" s="8"/>
      <c r="AL173" s="8"/>
      <c r="AM173" s="8"/>
      <c r="AN173" s="8" t="s">
        <v>32</v>
      </c>
      <c r="AO173" s="8"/>
      <c r="AP173" s="8"/>
      <c r="AQ173" s="8" t="s">
        <v>32</v>
      </c>
      <c r="AR173" s="8"/>
      <c r="AS173" s="8"/>
      <c r="AT173" s="8"/>
      <c r="AU173" s="8"/>
      <c r="AV173" s="7"/>
      <c r="AW173" s="8"/>
      <c r="AX173" s="8"/>
      <c r="AY173" s="8" t="s">
        <v>386</v>
      </c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9"/>
    </row>
    <row r="174" spans="1:65" x14ac:dyDescent="0.25">
      <c r="A174" s="1">
        <v>131</v>
      </c>
      <c r="B174" s="1" t="s">
        <v>551</v>
      </c>
      <c r="C174" s="1" t="s">
        <v>552</v>
      </c>
      <c r="D174" s="1" t="s">
        <v>128</v>
      </c>
      <c r="E174" s="1" t="s">
        <v>227</v>
      </c>
      <c r="F174" s="7">
        <v>26</v>
      </c>
      <c r="G174" s="8">
        <v>29</v>
      </c>
      <c r="H174" s="8">
        <v>0</v>
      </c>
      <c r="I174" s="8" t="s">
        <v>1252</v>
      </c>
      <c r="J174" s="8" t="s">
        <v>1217</v>
      </c>
      <c r="K174" s="8" t="s">
        <v>989</v>
      </c>
      <c r="L174" s="8">
        <v>3</v>
      </c>
      <c r="M174" s="8">
        <v>2</v>
      </c>
      <c r="N174" s="9">
        <v>0</v>
      </c>
      <c r="O174" s="7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 t="s">
        <v>129</v>
      </c>
      <c r="AF174" s="8"/>
      <c r="AG174" s="9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7"/>
      <c r="AW174" s="8"/>
      <c r="AX174" s="8" t="s">
        <v>130</v>
      </c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9"/>
    </row>
    <row r="175" spans="1:65" x14ac:dyDescent="0.25">
      <c r="A175" s="1">
        <v>116</v>
      </c>
      <c r="B175" s="1" t="s">
        <v>508</v>
      </c>
      <c r="C175" s="1" t="s">
        <v>509</v>
      </c>
      <c r="D175" s="1" t="s">
        <v>163</v>
      </c>
      <c r="E175" s="1" t="s">
        <v>510</v>
      </c>
      <c r="F175" s="7">
        <v>13</v>
      </c>
      <c r="G175" s="8">
        <v>14</v>
      </c>
      <c r="H175" s="8">
        <v>0</v>
      </c>
      <c r="I175" s="8" t="s">
        <v>938</v>
      </c>
      <c r="J175" s="8" t="s">
        <v>1276</v>
      </c>
      <c r="K175" s="8" t="s">
        <v>989</v>
      </c>
      <c r="L175" s="8">
        <v>2</v>
      </c>
      <c r="M175" s="8">
        <v>3</v>
      </c>
      <c r="N175" s="9">
        <v>0</v>
      </c>
      <c r="O175" s="7"/>
      <c r="P175" s="8"/>
      <c r="Q175" s="8"/>
      <c r="R175" s="8" t="s">
        <v>165</v>
      </c>
      <c r="S175" s="8"/>
      <c r="T175" s="8"/>
      <c r="U175" s="8"/>
      <c r="V175" s="8"/>
      <c r="W175" s="8"/>
      <c r="X175" s="8"/>
      <c r="Y175" s="8" t="s">
        <v>165</v>
      </c>
      <c r="Z175" s="8"/>
      <c r="AA175" s="8"/>
      <c r="AB175" s="8"/>
      <c r="AC175" s="8"/>
      <c r="AD175" s="8"/>
      <c r="AE175" s="8"/>
      <c r="AF175" s="8"/>
      <c r="AG175" s="9"/>
      <c r="AH175" s="8"/>
      <c r="AI175" s="8" t="s">
        <v>24</v>
      </c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7"/>
      <c r="AW175" s="8"/>
      <c r="AX175" s="8" t="s">
        <v>166</v>
      </c>
      <c r="AY175" s="8" t="s">
        <v>167</v>
      </c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9"/>
    </row>
    <row r="176" spans="1:65" x14ac:dyDescent="0.25">
      <c r="A176" s="1">
        <v>217</v>
      </c>
      <c r="B176" s="1" t="s">
        <v>795</v>
      </c>
      <c r="C176" s="1" t="s">
        <v>796</v>
      </c>
      <c r="D176" s="1" t="s">
        <v>133</v>
      </c>
      <c r="E176" s="1" t="s">
        <v>58</v>
      </c>
      <c r="F176" s="7">
        <v>0</v>
      </c>
      <c r="G176" s="8">
        <v>12</v>
      </c>
      <c r="H176" s="8">
        <v>0</v>
      </c>
      <c r="I176" s="8" t="s">
        <v>989</v>
      </c>
      <c r="J176" s="8" t="s">
        <v>1232</v>
      </c>
      <c r="K176" s="8" t="s">
        <v>989</v>
      </c>
      <c r="L176" s="8">
        <v>0</v>
      </c>
      <c r="M176" s="8">
        <v>2</v>
      </c>
      <c r="N176" s="9">
        <v>0</v>
      </c>
      <c r="O176" s="7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9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7"/>
      <c r="AW176" s="8"/>
      <c r="AX176" s="8"/>
      <c r="AY176" s="8"/>
      <c r="AZ176" s="8"/>
      <c r="BA176" s="8"/>
      <c r="BB176" s="8"/>
      <c r="BC176" s="8"/>
      <c r="BD176" s="8" t="s">
        <v>91</v>
      </c>
      <c r="BE176" s="8"/>
      <c r="BF176" s="8"/>
      <c r="BG176" s="8"/>
      <c r="BH176" s="8"/>
      <c r="BI176" s="8"/>
      <c r="BJ176" s="8"/>
      <c r="BK176" s="8"/>
      <c r="BL176" s="8"/>
      <c r="BM176" s="9"/>
    </row>
    <row r="177" spans="1:85" x14ac:dyDescent="0.25">
      <c r="A177" s="1">
        <v>180</v>
      </c>
      <c r="B177" s="1" t="s">
        <v>699</v>
      </c>
      <c r="C177" s="1" t="s">
        <v>700</v>
      </c>
      <c r="D177" s="1" t="s">
        <v>182</v>
      </c>
      <c r="E177" s="1" t="s">
        <v>153</v>
      </c>
      <c r="F177" s="7">
        <v>0</v>
      </c>
      <c r="G177" s="8">
        <v>11</v>
      </c>
      <c r="H177" s="8">
        <v>0</v>
      </c>
      <c r="I177" s="8" t="s">
        <v>989</v>
      </c>
      <c r="J177" s="8" t="s">
        <v>1038</v>
      </c>
      <c r="K177" s="8" t="s">
        <v>989</v>
      </c>
      <c r="L177" s="8">
        <v>0</v>
      </c>
      <c r="M177" s="8">
        <v>2</v>
      </c>
      <c r="N177" s="9">
        <v>0</v>
      </c>
      <c r="O177" s="7"/>
      <c r="P177" s="8"/>
      <c r="Q177" s="8"/>
      <c r="R177" s="8" t="s">
        <v>165</v>
      </c>
      <c r="S177" s="8"/>
      <c r="T177" s="8"/>
      <c r="U177" s="8"/>
      <c r="V177" s="8"/>
      <c r="W177" s="8"/>
      <c r="X177" s="8"/>
      <c r="Y177" s="8" t="s">
        <v>165</v>
      </c>
      <c r="Z177" s="8"/>
      <c r="AA177" s="8"/>
      <c r="AB177" s="8"/>
      <c r="AC177" s="8"/>
      <c r="AD177" s="8"/>
      <c r="AE177" s="8"/>
      <c r="AF177" s="8"/>
      <c r="AG177" s="9"/>
      <c r="AH177" s="8"/>
      <c r="AI177" s="8" t="s">
        <v>24</v>
      </c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7"/>
      <c r="AW177" s="8"/>
      <c r="AX177" s="8" t="s">
        <v>130</v>
      </c>
      <c r="AY177" s="8" t="s">
        <v>235</v>
      </c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9"/>
    </row>
    <row r="178" spans="1:85" x14ac:dyDescent="0.25">
      <c r="A178" s="1">
        <v>181</v>
      </c>
      <c r="B178" s="1" t="s">
        <v>701</v>
      </c>
      <c r="C178" s="1" t="s">
        <v>702</v>
      </c>
      <c r="D178" s="1" t="s">
        <v>674</v>
      </c>
      <c r="E178" s="1" t="s">
        <v>227</v>
      </c>
      <c r="F178" s="7">
        <v>10</v>
      </c>
      <c r="G178" s="8">
        <v>9</v>
      </c>
      <c r="H178" s="8">
        <v>0</v>
      </c>
      <c r="I178" s="8" t="s">
        <v>1079</v>
      </c>
      <c r="J178" s="8" t="s">
        <v>962</v>
      </c>
      <c r="K178" s="8" t="s">
        <v>989</v>
      </c>
      <c r="L178" s="8">
        <v>2</v>
      </c>
      <c r="M178" s="8">
        <v>2</v>
      </c>
      <c r="N178" s="9">
        <v>0</v>
      </c>
      <c r="O178" s="7"/>
      <c r="P178" s="8"/>
      <c r="Q178" s="8"/>
      <c r="R178" s="8" t="s">
        <v>703</v>
      </c>
      <c r="S178" s="8" t="s">
        <v>703</v>
      </c>
      <c r="T178" s="8"/>
      <c r="U178" s="8"/>
      <c r="V178" s="8"/>
      <c r="W178" s="8"/>
      <c r="X178" s="8"/>
      <c r="Y178" s="8"/>
      <c r="Z178" s="8"/>
      <c r="AA178" s="8" t="s">
        <v>703</v>
      </c>
      <c r="AB178" s="8"/>
      <c r="AC178" s="8"/>
      <c r="AD178" s="8"/>
      <c r="AE178" s="8" t="s">
        <v>671</v>
      </c>
      <c r="AF178" s="8"/>
      <c r="AG178" s="9"/>
      <c r="AH178" s="8"/>
      <c r="AI178" s="8" t="s">
        <v>66</v>
      </c>
      <c r="AJ178" s="8"/>
      <c r="AK178" s="8"/>
      <c r="AL178" s="8"/>
      <c r="AM178" s="8"/>
      <c r="AN178" s="8" t="s">
        <v>338</v>
      </c>
      <c r="AO178" s="8" t="s">
        <v>35</v>
      </c>
      <c r="AP178" s="8"/>
      <c r="AQ178" s="8" t="s">
        <v>338</v>
      </c>
      <c r="AR178" s="8"/>
      <c r="AS178" s="8" t="s">
        <v>338</v>
      </c>
      <c r="AT178" s="8" t="s">
        <v>35</v>
      </c>
      <c r="AU178" s="8"/>
      <c r="AV178" s="7"/>
      <c r="AW178" s="8"/>
      <c r="AX178" s="8" t="s">
        <v>130</v>
      </c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9"/>
    </row>
    <row r="179" spans="1:85" x14ac:dyDescent="0.25">
      <c r="A179" s="1">
        <v>219</v>
      </c>
      <c r="B179" s="1" t="s">
        <v>800</v>
      </c>
      <c r="C179" s="1" t="s">
        <v>801</v>
      </c>
      <c r="D179" s="1" t="s">
        <v>182</v>
      </c>
      <c r="E179" s="1" t="s">
        <v>802</v>
      </c>
      <c r="F179" s="7">
        <v>0</v>
      </c>
      <c r="G179" s="8">
        <v>6</v>
      </c>
      <c r="H179" s="8">
        <v>0</v>
      </c>
      <c r="I179" s="8" t="s">
        <v>989</v>
      </c>
      <c r="J179" s="8" t="s">
        <v>1297</v>
      </c>
      <c r="K179" s="8" t="s">
        <v>989</v>
      </c>
      <c r="L179" s="8">
        <v>0</v>
      </c>
      <c r="M179" s="8">
        <v>2</v>
      </c>
      <c r="N179" s="9">
        <v>0</v>
      </c>
      <c r="O179" s="7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9"/>
      <c r="AH179" s="8"/>
      <c r="AI179" s="8" t="s">
        <v>24</v>
      </c>
      <c r="AJ179" s="8" t="s">
        <v>25</v>
      </c>
      <c r="AK179" s="8"/>
      <c r="AL179" s="8"/>
      <c r="AM179" s="8"/>
      <c r="AN179" s="8" t="s">
        <v>25</v>
      </c>
      <c r="AO179" s="8"/>
      <c r="AP179" s="8"/>
      <c r="AQ179" s="8"/>
      <c r="AR179" s="8"/>
      <c r="AS179" s="8"/>
      <c r="AT179" s="8"/>
      <c r="AU179" s="8"/>
      <c r="AV179" s="7"/>
      <c r="AW179" s="8"/>
      <c r="AX179" s="8" t="s">
        <v>130</v>
      </c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9"/>
    </row>
    <row r="180" spans="1:85" x14ac:dyDescent="0.25">
      <c r="A180" s="1">
        <v>152</v>
      </c>
      <c r="B180" s="1" t="s">
        <v>620</v>
      </c>
      <c r="C180" s="1" t="s">
        <v>621</v>
      </c>
      <c r="D180" s="1" t="s">
        <v>290</v>
      </c>
      <c r="E180" s="1" t="s">
        <v>58</v>
      </c>
      <c r="F180" s="7">
        <v>0</v>
      </c>
      <c r="G180" s="8">
        <v>4</v>
      </c>
      <c r="H180" s="8">
        <v>0</v>
      </c>
      <c r="I180" s="8" t="s">
        <v>989</v>
      </c>
      <c r="J180" s="8" t="s">
        <v>1176</v>
      </c>
      <c r="K180" s="8" t="s">
        <v>989</v>
      </c>
      <c r="L180" s="8">
        <v>0</v>
      </c>
      <c r="M180" s="8">
        <v>2</v>
      </c>
      <c r="N180" s="9">
        <v>0</v>
      </c>
      <c r="O180" s="7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9"/>
      <c r="AH180" s="8" t="s">
        <v>23</v>
      </c>
      <c r="AI180" s="8" t="s">
        <v>31</v>
      </c>
      <c r="AJ180" s="8"/>
      <c r="AK180" s="8"/>
      <c r="AL180" s="8"/>
      <c r="AM180" s="8"/>
      <c r="AN180" s="8" t="s">
        <v>31</v>
      </c>
      <c r="AO180" s="8" t="s">
        <v>343</v>
      </c>
      <c r="AP180" s="8" t="s">
        <v>31</v>
      </c>
      <c r="AQ180" s="8"/>
      <c r="AR180" s="8"/>
      <c r="AS180" s="8"/>
      <c r="AT180" s="8" t="s">
        <v>343</v>
      </c>
      <c r="AU180" s="8"/>
      <c r="AV180" s="7"/>
      <c r="AW180" s="8"/>
      <c r="AX180" s="8" t="s">
        <v>130</v>
      </c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9"/>
    </row>
    <row r="181" spans="1:85" x14ac:dyDescent="0.25">
      <c r="A181" s="1">
        <v>168</v>
      </c>
      <c r="B181" s="1" t="s">
        <v>666</v>
      </c>
      <c r="C181" s="1" t="s">
        <v>667</v>
      </c>
      <c r="D181" s="1" t="s">
        <v>182</v>
      </c>
      <c r="E181" s="1" t="s">
        <v>153</v>
      </c>
      <c r="F181" s="7">
        <v>2</v>
      </c>
      <c r="G181" s="8">
        <v>2</v>
      </c>
      <c r="H181" s="8">
        <v>0</v>
      </c>
      <c r="I181" s="8" t="s">
        <v>1290</v>
      </c>
      <c r="J181" s="8" t="s">
        <v>1290</v>
      </c>
      <c r="K181" s="8" t="s">
        <v>989</v>
      </c>
      <c r="L181" s="8">
        <v>2</v>
      </c>
      <c r="M181" s="8">
        <v>2</v>
      </c>
      <c r="N181" s="9">
        <v>0</v>
      </c>
      <c r="O181" s="7"/>
      <c r="P181" s="8"/>
      <c r="Q181" s="8"/>
      <c r="R181" s="8" t="s">
        <v>141</v>
      </c>
      <c r="S181" s="8"/>
      <c r="T181" s="8"/>
      <c r="U181" s="8"/>
      <c r="V181" s="8"/>
      <c r="W181" s="8"/>
      <c r="X181" s="8"/>
      <c r="Y181" s="8" t="s">
        <v>366</v>
      </c>
      <c r="Z181" s="8"/>
      <c r="AA181" s="8"/>
      <c r="AB181" s="8"/>
      <c r="AC181" s="8"/>
      <c r="AD181" s="8"/>
      <c r="AE181" s="8"/>
      <c r="AF181" s="8"/>
      <c r="AG181" s="9"/>
      <c r="AH181" s="8"/>
      <c r="AI181" s="8" t="s">
        <v>143</v>
      </c>
      <c r="AJ181" s="8"/>
      <c r="AK181" s="8"/>
      <c r="AL181" s="8"/>
      <c r="AM181" s="8"/>
      <c r="AN181" s="8" t="s">
        <v>143</v>
      </c>
      <c r="AO181" s="8"/>
      <c r="AP181" s="8"/>
      <c r="AQ181" s="8"/>
      <c r="AR181" s="8"/>
      <c r="AS181" s="8"/>
      <c r="AT181" s="8"/>
      <c r="AU181" s="8"/>
      <c r="AV181" s="7"/>
      <c r="AW181" s="8"/>
      <c r="AX181" s="8" t="s">
        <v>166</v>
      </c>
      <c r="AY181" s="8" t="s">
        <v>668</v>
      </c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9"/>
    </row>
    <row r="182" spans="1:85" x14ac:dyDescent="0.25">
      <c r="A182" s="1">
        <v>175</v>
      </c>
      <c r="B182" s="1" t="s">
        <v>1449</v>
      </c>
      <c r="C182" s="1" t="s">
        <v>1450</v>
      </c>
      <c r="D182" s="1" t="s">
        <v>250</v>
      </c>
      <c r="E182" s="1" t="s">
        <v>58</v>
      </c>
      <c r="F182" s="7">
        <v>0</v>
      </c>
      <c r="G182" s="8">
        <v>2</v>
      </c>
      <c r="H182" s="8">
        <v>0</v>
      </c>
      <c r="I182" s="8" t="s">
        <v>989</v>
      </c>
      <c r="J182" s="8" t="s">
        <v>1103</v>
      </c>
      <c r="K182" s="8" t="s">
        <v>989</v>
      </c>
      <c r="L182" s="8">
        <v>0</v>
      </c>
      <c r="M182" s="8">
        <v>2</v>
      </c>
      <c r="N182" s="9">
        <v>0</v>
      </c>
      <c r="O182" s="7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 t="s">
        <v>129</v>
      </c>
      <c r="AF182" s="8"/>
      <c r="AG182" s="9"/>
      <c r="AH182" s="8"/>
      <c r="AI182" s="8" t="s">
        <v>24</v>
      </c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7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9"/>
    </row>
    <row r="183" spans="1:85" x14ac:dyDescent="0.25">
      <c r="A183" s="1">
        <v>177</v>
      </c>
      <c r="B183" s="1" t="s">
        <v>692</v>
      </c>
      <c r="C183" s="1" t="s">
        <v>693</v>
      </c>
      <c r="D183" s="1" t="s">
        <v>694</v>
      </c>
      <c r="E183" s="1" t="s">
        <v>178</v>
      </c>
      <c r="F183" s="7">
        <v>0</v>
      </c>
      <c r="G183" s="8">
        <v>2</v>
      </c>
      <c r="H183" s="8">
        <v>0</v>
      </c>
      <c r="I183" s="8" t="s">
        <v>989</v>
      </c>
      <c r="J183" s="8" t="s">
        <v>1291</v>
      </c>
      <c r="K183" s="8" t="s">
        <v>989</v>
      </c>
      <c r="L183" s="8">
        <v>0</v>
      </c>
      <c r="M183" s="8">
        <v>2</v>
      </c>
      <c r="N183" s="9">
        <v>0</v>
      </c>
      <c r="O183" s="7"/>
      <c r="P183" s="8"/>
      <c r="Q183" s="8"/>
      <c r="R183" s="8" t="s">
        <v>213</v>
      </c>
      <c r="S183" s="8"/>
      <c r="T183" s="8" t="s">
        <v>212</v>
      </c>
      <c r="U183" s="8"/>
      <c r="V183" s="8"/>
      <c r="W183" s="8" t="s">
        <v>212</v>
      </c>
      <c r="X183" s="8"/>
      <c r="Y183" s="8" t="s">
        <v>213</v>
      </c>
      <c r="Z183" s="8"/>
      <c r="AA183" s="8"/>
      <c r="AB183" s="8"/>
      <c r="AC183" s="8"/>
      <c r="AD183" s="8"/>
      <c r="AE183" s="8"/>
      <c r="AF183" s="8"/>
      <c r="AG183" s="9"/>
      <c r="AH183" s="8"/>
      <c r="AI183" s="8"/>
      <c r="AJ183" s="8"/>
      <c r="AK183" s="8"/>
      <c r="AL183" s="8"/>
      <c r="AM183" s="8"/>
      <c r="AN183" s="8"/>
      <c r="AO183" s="8" t="s">
        <v>579</v>
      </c>
      <c r="AP183" s="8"/>
      <c r="AQ183" s="8"/>
      <c r="AR183" s="8"/>
      <c r="AS183" s="8"/>
      <c r="AT183" s="8"/>
      <c r="AU183" s="8"/>
      <c r="AV183" s="7"/>
      <c r="AW183" s="8"/>
      <c r="AX183" s="8" t="s">
        <v>130</v>
      </c>
      <c r="AY183" s="8" t="s">
        <v>216</v>
      </c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9" t="s">
        <v>216</v>
      </c>
    </row>
    <row r="184" spans="1:85" x14ac:dyDescent="0.25">
      <c r="A184" s="1">
        <v>178</v>
      </c>
      <c r="B184" s="1" t="s">
        <v>695</v>
      </c>
      <c r="C184" s="1" t="s">
        <v>696</v>
      </c>
      <c r="D184" s="1" t="s">
        <v>106</v>
      </c>
      <c r="E184" s="1" t="s">
        <v>488</v>
      </c>
      <c r="F184" s="7">
        <v>0</v>
      </c>
      <c r="G184" s="8">
        <v>2</v>
      </c>
      <c r="H184" s="8">
        <v>0</v>
      </c>
      <c r="I184" s="8" t="s">
        <v>989</v>
      </c>
      <c r="J184" s="8" t="s">
        <v>1104</v>
      </c>
      <c r="K184" s="8" t="s">
        <v>989</v>
      </c>
      <c r="L184" s="8">
        <v>0</v>
      </c>
      <c r="M184" s="8">
        <v>2</v>
      </c>
      <c r="N184" s="9">
        <v>0</v>
      </c>
      <c r="O184" s="7"/>
      <c r="P184" s="8"/>
      <c r="Q184" s="8"/>
      <c r="R184" s="8" t="s">
        <v>277</v>
      </c>
      <c r="S184" s="8"/>
      <c r="T184" s="8"/>
      <c r="U184" s="8"/>
      <c r="V184" s="8"/>
      <c r="W184" s="8"/>
      <c r="X184" s="8"/>
      <c r="Y184" s="8" t="s">
        <v>277</v>
      </c>
      <c r="Z184" s="8"/>
      <c r="AA184" s="8"/>
      <c r="AB184" s="8"/>
      <c r="AC184" s="8"/>
      <c r="AD184" s="8"/>
      <c r="AE184" s="8"/>
      <c r="AF184" s="8"/>
      <c r="AG184" s="9"/>
      <c r="AH184" s="8"/>
      <c r="AI184" s="8" t="s">
        <v>36</v>
      </c>
      <c r="AJ184" s="8"/>
      <c r="AK184" s="8"/>
      <c r="AL184" s="8"/>
      <c r="AM184" s="8"/>
      <c r="AN184" s="8" t="s">
        <v>36</v>
      </c>
      <c r="AO184" s="8"/>
      <c r="AP184" s="8"/>
      <c r="AQ184" s="8"/>
      <c r="AR184" s="8"/>
      <c r="AS184" s="8"/>
      <c r="AT184" s="8"/>
      <c r="AU184" s="8" t="s">
        <v>36</v>
      </c>
      <c r="AV184" s="7"/>
      <c r="AW184" s="8"/>
      <c r="AX184" s="8" t="s">
        <v>408</v>
      </c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 t="s">
        <v>279</v>
      </c>
      <c r="BK184" s="8"/>
      <c r="BL184" s="8"/>
      <c r="BM184" s="9"/>
    </row>
    <row r="185" spans="1:85" x14ac:dyDescent="0.25">
      <c r="A185" s="1">
        <v>185</v>
      </c>
      <c r="B185" s="1" t="s">
        <v>713</v>
      </c>
      <c r="C185" s="1" t="s">
        <v>714</v>
      </c>
      <c r="D185" s="1" t="s">
        <v>491</v>
      </c>
      <c r="E185" s="1" t="s">
        <v>238</v>
      </c>
      <c r="F185" s="7">
        <v>0</v>
      </c>
      <c r="G185" s="8">
        <v>2</v>
      </c>
      <c r="H185" s="8">
        <v>0</v>
      </c>
      <c r="I185" s="8" t="s">
        <v>989</v>
      </c>
      <c r="J185" s="8" t="s">
        <v>1158</v>
      </c>
      <c r="K185" s="8" t="s">
        <v>989</v>
      </c>
      <c r="L185" s="8">
        <v>0</v>
      </c>
      <c r="M185" s="8">
        <v>2</v>
      </c>
      <c r="N185" s="9">
        <v>0</v>
      </c>
      <c r="O185" s="7"/>
      <c r="P185" s="8"/>
      <c r="Q185" s="8"/>
      <c r="R185" s="8" t="s">
        <v>277</v>
      </c>
      <c r="S185" s="8"/>
      <c r="T185" s="8"/>
      <c r="U185" s="8"/>
      <c r="V185" s="8"/>
      <c r="W185" s="8"/>
      <c r="X185" s="8"/>
      <c r="Y185" s="8" t="s">
        <v>277</v>
      </c>
      <c r="Z185" s="8"/>
      <c r="AA185" s="8"/>
      <c r="AB185" s="8"/>
      <c r="AC185" s="8"/>
      <c r="AD185" s="8"/>
      <c r="AE185" s="8"/>
      <c r="AF185" s="8"/>
      <c r="AG185" s="9"/>
      <c r="AH185" s="8"/>
      <c r="AI185" s="8" t="s">
        <v>36</v>
      </c>
      <c r="AJ185" s="8"/>
      <c r="AK185" s="8"/>
      <c r="AL185" s="8"/>
      <c r="AM185" s="8"/>
      <c r="AN185" s="8" t="s">
        <v>36</v>
      </c>
      <c r="AO185" s="8"/>
      <c r="AP185" s="8"/>
      <c r="AQ185" s="8"/>
      <c r="AR185" s="8"/>
      <c r="AS185" s="8"/>
      <c r="AT185" s="8"/>
      <c r="AU185" s="8" t="s">
        <v>36</v>
      </c>
      <c r="AV185" s="7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 t="s">
        <v>279</v>
      </c>
      <c r="BK185" s="8"/>
      <c r="BL185" s="8"/>
      <c r="BM185" s="9"/>
    </row>
    <row r="186" spans="1:85" x14ac:dyDescent="0.25">
      <c r="A186" s="1">
        <v>193</v>
      </c>
      <c r="B186" s="1" t="s">
        <v>732</v>
      </c>
      <c r="C186" s="1" t="s">
        <v>733</v>
      </c>
      <c r="D186" s="1" t="s">
        <v>734</v>
      </c>
      <c r="E186" s="1" t="s">
        <v>467</v>
      </c>
      <c r="F186" s="7">
        <v>0</v>
      </c>
      <c r="G186" s="8">
        <v>2</v>
      </c>
      <c r="H186" s="8">
        <v>0</v>
      </c>
      <c r="I186" s="8" t="s">
        <v>989</v>
      </c>
      <c r="J186" s="8" t="s">
        <v>986</v>
      </c>
      <c r="K186" s="8" t="s">
        <v>989</v>
      </c>
      <c r="L186" s="8">
        <v>0</v>
      </c>
      <c r="M186" s="8">
        <v>2</v>
      </c>
      <c r="N186" s="9">
        <v>0</v>
      </c>
      <c r="O186" s="7"/>
      <c r="P186" s="8"/>
      <c r="Q186" s="8"/>
      <c r="R186" s="8" t="s">
        <v>277</v>
      </c>
      <c r="S186" s="8"/>
      <c r="T186" s="8"/>
      <c r="U186" s="8"/>
      <c r="V186" s="8"/>
      <c r="W186" s="8"/>
      <c r="X186" s="8"/>
      <c r="Y186" s="8" t="s">
        <v>277</v>
      </c>
      <c r="Z186" s="8"/>
      <c r="AA186" s="8"/>
      <c r="AB186" s="8"/>
      <c r="AC186" s="8"/>
      <c r="AD186" s="8"/>
      <c r="AE186" s="8"/>
      <c r="AF186" s="8"/>
      <c r="AG186" s="9"/>
      <c r="AH186" s="8"/>
      <c r="AI186" s="8" t="s">
        <v>36</v>
      </c>
      <c r="AJ186" s="8"/>
      <c r="AK186" s="8"/>
      <c r="AL186" s="8"/>
      <c r="AM186" s="8"/>
      <c r="AN186" s="8" t="s">
        <v>36</v>
      </c>
      <c r="AO186" s="8"/>
      <c r="AP186" s="8"/>
      <c r="AQ186" s="8"/>
      <c r="AR186" s="8"/>
      <c r="AS186" s="8"/>
      <c r="AT186" s="8"/>
      <c r="AU186" s="8" t="s">
        <v>36</v>
      </c>
      <c r="AV186" s="7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 t="s">
        <v>279</v>
      </c>
      <c r="BK186" s="8"/>
      <c r="BL186" s="8"/>
      <c r="BM186" s="9"/>
    </row>
    <row r="187" spans="1:85" x14ac:dyDescent="0.25">
      <c r="A187" s="1">
        <v>202</v>
      </c>
      <c r="B187" s="1" t="s">
        <v>754</v>
      </c>
      <c r="C187" s="1" t="s">
        <v>755</v>
      </c>
      <c r="D187" s="1" t="s">
        <v>109</v>
      </c>
      <c r="E187" s="1" t="s">
        <v>664</v>
      </c>
      <c r="F187" s="7">
        <v>0</v>
      </c>
      <c r="G187" s="8">
        <v>2</v>
      </c>
      <c r="H187" s="8">
        <v>0</v>
      </c>
      <c r="I187" s="8" t="s">
        <v>989</v>
      </c>
      <c r="J187" s="8" t="s">
        <v>1168</v>
      </c>
      <c r="K187" s="8" t="s">
        <v>989</v>
      </c>
      <c r="L187" s="8">
        <v>0</v>
      </c>
      <c r="M187" s="8">
        <v>2</v>
      </c>
      <c r="N187" s="9">
        <v>0</v>
      </c>
      <c r="O187" s="7"/>
      <c r="P187" s="8"/>
      <c r="Q187" s="8"/>
      <c r="R187" s="8" t="s">
        <v>756</v>
      </c>
      <c r="S187" s="8"/>
      <c r="T187" s="8"/>
      <c r="U187" s="8"/>
      <c r="V187" s="8"/>
      <c r="W187" s="8"/>
      <c r="X187" s="8"/>
      <c r="Y187" s="8" t="s">
        <v>756</v>
      </c>
      <c r="Z187" s="8"/>
      <c r="AA187" s="8"/>
      <c r="AB187" s="8"/>
      <c r="AC187" s="8"/>
      <c r="AD187" s="8"/>
      <c r="AE187" s="8"/>
      <c r="AF187" s="8"/>
      <c r="AG187" s="9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7"/>
      <c r="AW187" s="8"/>
      <c r="AX187" s="8" t="s">
        <v>130</v>
      </c>
      <c r="AY187" s="8" t="s">
        <v>757</v>
      </c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9"/>
    </row>
    <row r="188" spans="1:85" x14ac:dyDescent="0.25">
      <c r="A188" s="1">
        <v>229</v>
      </c>
      <c r="B188" s="1" t="s">
        <v>825</v>
      </c>
      <c r="C188" s="1" t="s">
        <v>1424</v>
      </c>
      <c r="D188" s="1" t="s">
        <v>106</v>
      </c>
      <c r="E188" s="1" t="s">
        <v>437</v>
      </c>
      <c r="F188" s="7">
        <v>0</v>
      </c>
      <c r="G188" s="8">
        <v>2</v>
      </c>
      <c r="H188" s="8">
        <v>0</v>
      </c>
      <c r="I188" s="8" t="s">
        <v>989</v>
      </c>
      <c r="J188" s="8" t="s">
        <v>1298</v>
      </c>
      <c r="K188" s="8" t="s">
        <v>989</v>
      </c>
      <c r="L188" s="8">
        <v>0</v>
      </c>
      <c r="M188" s="8">
        <v>2</v>
      </c>
      <c r="N188" s="9">
        <v>0</v>
      </c>
      <c r="O188" s="7"/>
      <c r="P188" s="8"/>
      <c r="Q188" s="8"/>
      <c r="R188" s="8" t="s">
        <v>277</v>
      </c>
      <c r="S188" s="8"/>
      <c r="T188" s="8"/>
      <c r="U188" s="8"/>
      <c r="V188" s="8"/>
      <c r="W188" s="8"/>
      <c r="X188" s="8"/>
      <c r="Y188" s="8" t="s">
        <v>277</v>
      </c>
      <c r="Z188" s="8"/>
      <c r="AA188" s="8"/>
      <c r="AB188" s="8"/>
      <c r="AC188" s="8"/>
      <c r="AD188" s="8"/>
      <c r="AE188" s="8"/>
      <c r="AF188" s="8"/>
      <c r="AG188" s="9"/>
      <c r="AH188" s="8"/>
      <c r="AI188" s="8" t="s">
        <v>36</v>
      </c>
      <c r="AJ188" s="8"/>
      <c r="AK188" s="8"/>
      <c r="AL188" s="8"/>
      <c r="AM188" s="8"/>
      <c r="AN188" s="8" t="s">
        <v>36</v>
      </c>
      <c r="AO188" s="8"/>
      <c r="AP188" s="8"/>
      <c r="AQ188" s="8"/>
      <c r="AR188" s="8"/>
      <c r="AS188" s="8"/>
      <c r="AT188" s="8"/>
      <c r="AU188" s="8" t="s">
        <v>36</v>
      </c>
      <c r="AV188" s="7"/>
      <c r="AW188" s="8"/>
      <c r="AX188" s="8" t="s">
        <v>767</v>
      </c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 t="s">
        <v>279</v>
      </c>
      <c r="BK188" s="8"/>
      <c r="BL188" s="8"/>
      <c r="BM188" s="9"/>
    </row>
    <row r="189" spans="1:85" x14ac:dyDescent="0.25">
      <c r="A189" s="1">
        <v>127</v>
      </c>
      <c r="B189" s="1" t="s">
        <v>539</v>
      </c>
      <c r="C189" s="1" t="s">
        <v>540</v>
      </c>
      <c r="D189" s="1" t="s">
        <v>250</v>
      </c>
      <c r="E189" s="1" t="s">
        <v>179</v>
      </c>
      <c r="F189" s="7">
        <v>5</v>
      </c>
      <c r="G189" s="8">
        <v>0</v>
      </c>
      <c r="H189" s="8">
        <v>0</v>
      </c>
      <c r="I189" s="8" t="s">
        <v>1033</v>
      </c>
      <c r="J189" s="8" t="s">
        <v>989</v>
      </c>
      <c r="K189" s="8" t="s">
        <v>989</v>
      </c>
      <c r="L189" s="8">
        <v>3</v>
      </c>
      <c r="M189" s="8">
        <v>0</v>
      </c>
      <c r="N189" s="9">
        <v>0</v>
      </c>
      <c r="O189" s="7"/>
      <c r="P189" s="8"/>
      <c r="Q189" s="8"/>
      <c r="R189" s="8" t="s">
        <v>277</v>
      </c>
      <c r="S189" s="8"/>
      <c r="T189" s="8"/>
      <c r="U189" s="8"/>
      <c r="V189" s="8"/>
      <c r="W189" s="8"/>
      <c r="X189" s="8"/>
      <c r="Y189" s="8" t="s">
        <v>277</v>
      </c>
      <c r="Z189" s="8"/>
      <c r="AA189" s="8"/>
      <c r="AB189" s="8"/>
      <c r="AC189" s="8"/>
      <c r="AD189" s="8"/>
      <c r="AE189" s="8"/>
      <c r="AF189" s="8"/>
      <c r="AG189" s="9"/>
      <c r="AH189" s="8"/>
      <c r="AI189" s="8" t="s">
        <v>36</v>
      </c>
      <c r="AJ189" s="8"/>
      <c r="AK189" s="8"/>
      <c r="AL189" s="8"/>
      <c r="AM189" s="8"/>
      <c r="AN189" s="8" t="s">
        <v>36</v>
      </c>
      <c r="AO189" s="8"/>
      <c r="AP189" s="8"/>
      <c r="AQ189" s="8"/>
      <c r="AR189" s="8"/>
      <c r="AS189" s="8"/>
      <c r="AT189" s="8"/>
      <c r="AU189" s="8" t="s">
        <v>36</v>
      </c>
      <c r="AV189" s="7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 t="s">
        <v>279</v>
      </c>
      <c r="BK189" s="8"/>
      <c r="BL189" s="8"/>
      <c r="BM189" s="9"/>
    </row>
    <row r="190" spans="1:85" x14ac:dyDescent="0.25">
      <c r="A190" s="1">
        <v>138</v>
      </c>
      <c r="B190" s="1" t="s">
        <v>571</v>
      </c>
      <c r="C190" s="1" t="s">
        <v>572</v>
      </c>
      <c r="D190" s="1" t="s">
        <v>491</v>
      </c>
      <c r="E190" s="1" t="s">
        <v>284</v>
      </c>
      <c r="F190" s="7">
        <v>4</v>
      </c>
      <c r="G190" s="8">
        <v>0</v>
      </c>
      <c r="H190" s="8">
        <v>0</v>
      </c>
      <c r="I190" s="8" t="s">
        <v>1040</v>
      </c>
      <c r="J190" s="8" t="s">
        <v>989</v>
      </c>
      <c r="K190" s="8" t="s">
        <v>989</v>
      </c>
      <c r="L190" s="8">
        <v>2</v>
      </c>
      <c r="M190" s="8">
        <v>0</v>
      </c>
      <c r="N190" s="9">
        <v>0</v>
      </c>
      <c r="O190" s="7"/>
      <c r="P190" s="8"/>
      <c r="Q190" s="8"/>
      <c r="R190" s="8" t="s">
        <v>416</v>
      </c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9"/>
      <c r="AH190" s="8"/>
      <c r="AI190" s="8"/>
      <c r="AJ190" s="8"/>
      <c r="AK190" s="8"/>
      <c r="AL190" s="8"/>
      <c r="AM190" s="8"/>
      <c r="AN190" s="8" t="s">
        <v>32</v>
      </c>
      <c r="AO190" s="8"/>
      <c r="AP190" s="8"/>
      <c r="AQ190" s="8" t="s">
        <v>32</v>
      </c>
      <c r="AR190" s="8"/>
      <c r="AS190" s="8" t="s">
        <v>417</v>
      </c>
      <c r="AT190" s="8"/>
      <c r="AU190" s="8"/>
      <c r="AV190" s="7"/>
      <c r="AW190" s="8"/>
      <c r="AX190" s="8" t="s">
        <v>150</v>
      </c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9"/>
    </row>
    <row r="191" spans="1:85" ht="18.75" x14ac:dyDescent="0.3">
      <c r="A191" s="1">
        <v>160</v>
      </c>
      <c r="B191" s="1" t="s">
        <v>643</v>
      </c>
      <c r="C191" s="1" t="s">
        <v>644</v>
      </c>
      <c r="D191" s="1" t="s">
        <v>645</v>
      </c>
      <c r="E191" s="1" t="s">
        <v>646</v>
      </c>
      <c r="F191" s="7">
        <v>4</v>
      </c>
      <c r="G191" s="8">
        <v>0</v>
      </c>
      <c r="H191" s="8">
        <v>0</v>
      </c>
      <c r="I191" s="8" t="s">
        <v>1989</v>
      </c>
      <c r="J191" s="8" t="s">
        <v>989</v>
      </c>
      <c r="K191" s="8" t="s">
        <v>989</v>
      </c>
      <c r="L191" s="8">
        <v>2</v>
      </c>
      <c r="M191" s="8">
        <v>0</v>
      </c>
      <c r="N191" s="9">
        <v>0</v>
      </c>
      <c r="O191" s="7"/>
      <c r="P191" s="8"/>
      <c r="Q191" s="8"/>
      <c r="R191" s="8" t="s">
        <v>647</v>
      </c>
      <c r="S191" s="8"/>
      <c r="T191" s="8"/>
      <c r="U191" s="8"/>
      <c r="V191" s="8"/>
      <c r="W191" s="8"/>
      <c r="X191" s="8"/>
      <c r="Y191" s="8" t="s">
        <v>647</v>
      </c>
      <c r="Z191" s="8"/>
      <c r="AA191" s="8"/>
      <c r="AB191" s="8"/>
      <c r="AC191" s="8"/>
      <c r="AD191" s="8"/>
      <c r="AE191" s="8"/>
      <c r="AF191" s="8"/>
      <c r="AG191" s="9"/>
      <c r="AH191" s="8"/>
      <c r="AI191" s="8" t="s">
        <v>24</v>
      </c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7"/>
      <c r="AW191" s="8"/>
      <c r="AX191" s="8" t="s">
        <v>648</v>
      </c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9"/>
      <c r="BN191" s="21"/>
      <c r="BO191" s="21"/>
      <c r="BP191" s="21"/>
      <c r="BQ191" s="21"/>
      <c r="BR191" s="21"/>
      <c r="BS191" s="21"/>
      <c r="BT191" s="21"/>
      <c r="BU191" s="21"/>
      <c r="BV191" s="21"/>
      <c r="BW191" s="21"/>
      <c r="BX191" s="21"/>
      <c r="BY191" s="21"/>
      <c r="BZ191" s="21"/>
      <c r="CA191" s="21"/>
      <c r="CB191" s="21"/>
      <c r="CC191" s="21"/>
      <c r="CD191" s="21"/>
      <c r="CE191" s="21"/>
      <c r="CF191" s="21"/>
      <c r="CG191" s="21"/>
    </row>
    <row r="192" spans="1:85" x14ac:dyDescent="0.25">
      <c r="A192" s="1">
        <v>198</v>
      </c>
      <c r="B192" s="1" t="s">
        <v>744</v>
      </c>
      <c r="C192" s="1" t="s">
        <v>1421</v>
      </c>
      <c r="D192" s="1" t="s">
        <v>411</v>
      </c>
      <c r="E192" s="1" t="s">
        <v>745</v>
      </c>
      <c r="F192" s="7">
        <v>4</v>
      </c>
      <c r="G192" s="8">
        <v>0</v>
      </c>
      <c r="H192" s="8">
        <v>0</v>
      </c>
      <c r="I192" s="8" t="s">
        <v>1295</v>
      </c>
      <c r="J192" s="8" t="s">
        <v>989</v>
      </c>
      <c r="K192" s="8" t="s">
        <v>989</v>
      </c>
      <c r="L192" s="8">
        <v>2</v>
      </c>
      <c r="M192" s="8">
        <v>0</v>
      </c>
      <c r="N192" s="9">
        <v>0</v>
      </c>
      <c r="O192" s="7"/>
      <c r="P192" s="8"/>
      <c r="Q192" s="8"/>
      <c r="R192" s="8" t="s">
        <v>277</v>
      </c>
      <c r="S192" s="8"/>
      <c r="T192" s="8"/>
      <c r="U192" s="8"/>
      <c r="V192" s="8"/>
      <c r="W192" s="8"/>
      <c r="X192" s="8"/>
      <c r="Y192" s="8" t="s">
        <v>277</v>
      </c>
      <c r="Z192" s="8"/>
      <c r="AA192" s="8"/>
      <c r="AB192" s="8"/>
      <c r="AC192" s="8"/>
      <c r="AD192" s="8"/>
      <c r="AE192" s="8"/>
      <c r="AF192" s="8"/>
      <c r="AG192" s="9"/>
      <c r="AH192" s="8"/>
      <c r="AI192" s="8" t="s">
        <v>36</v>
      </c>
      <c r="AJ192" s="8"/>
      <c r="AK192" s="8"/>
      <c r="AL192" s="8"/>
      <c r="AM192" s="8"/>
      <c r="AN192" s="8" t="s">
        <v>36</v>
      </c>
      <c r="AO192" s="8"/>
      <c r="AP192" s="8"/>
      <c r="AQ192" s="8"/>
      <c r="AR192" s="8"/>
      <c r="AS192" s="8"/>
      <c r="AT192" s="8"/>
      <c r="AU192" s="8" t="s">
        <v>36</v>
      </c>
      <c r="AV192" s="7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 t="s">
        <v>279</v>
      </c>
      <c r="BK192" s="8"/>
      <c r="BL192" s="8"/>
      <c r="BM192" s="9"/>
    </row>
    <row r="193" spans="1:65" x14ac:dyDescent="0.25">
      <c r="A193" s="1">
        <v>235</v>
      </c>
      <c r="B193" s="1" t="s">
        <v>841</v>
      </c>
      <c r="C193" s="1" t="s">
        <v>842</v>
      </c>
      <c r="D193" s="1" t="s">
        <v>160</v>
      </c>
      <c r="E193" s="1" t="s">
        <v>58</v>
      </c>
      <c r="F193" s="7">
        <v>4</v>
      </c>
      <c r="G193" s="8">
        <v>0</v>
      </c>
      <c r="H193" s="8">
        <v>0</v>
      </c>
      <c r="I193" s="8" t="s">
        <v>1303</v>
      </c>
      <c r="J193" s="8" t="s">
        <v>989</v>
      </c>
      <c r="K193" s="8" t="s">
        <v>989</v>
      </c>
      <c r="L193" s="8">
        <v>2</v>
      </c>
      <c r="M193" s="8">
        <v>0</v>
      </c>
      <c r="N193" s="9">
        <v>0</v>
      </c>
      <c r="O193" s="7"/>
      <c r="P193" s="8"/>
      <c r="Q193" s="8"/>
      <c r="R193" s="8" t="s">
        <v>843</v>
      </c>
      <c r="S193" s="8"/>
      <c r="T193" s="8"/>
      <c r="U193" s="8"/>
      <c r="V193" s="8"/>
      <c r="W193" s="8"/>
      <c r="X193" s="8"/>
      <c r="Y193" s="8" t="s">
        <v>843</v>
      </c>
      <c r="Z193" s="8"/>
      <c r="AA193" s="8"/>
      <c r="AB193" s="8"/>
      <c r="AC193" s="8"/>
      <c r="AD193" s="8"/>
      <c r="AE193" s="8"/>
      <c r="AF193" s="8"/>
      <c r="AG193" s="9"/>
      <c r="AH193" s="8"/>
      <c r="AI193" s="8" t="s">
        <v>143</v>
      </c>
      <c r="AJ193" s="8"/>
      <c r="AK193" s="8"/>
      <c r="AL193" s="8"/>
      <c r="AM193" s="8"/>
      <c r="AN193" s="8" t="s">
        <v>143</v>
      </c>
      <c r="AO193" s="8"/>
      <c r="AP193" s="8"/>
      <c r="AQ193" s="8"/>
      <c r="AR193" s="8"/>
      <c r="AS193" s="8"/>
      <c r="AT193" s="8"/>
      <c r="AU193" s="8"/>
      <c r="AV193" s="7"/>
      <c r="AW193" s="8"/>
      <c r="AX193" s="8" t="s">
        <v>844</v>
      </c>
      <c r="AY193" s="8" t="s">
        <v>845</v>
      </c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9"/>
    </row>
    <row r="194" spans="1:65" x14ac:dyDescent="0.25">
      <c r="A194" s="1">
        <v>132</v>
      </c>
      <c r="B194" s="1" t="s">
        <v>553</v>
      </c>
      <c r="C194" s="1" t="s">
        <v>554</v>
      </c>
      <c r="D194" s="1" t="s">
        <v>263</v>
      </c>
      <c r="E194" s="1" t="s">
        <v>178</v>
      </c>
      <c r="F194" s="7">
        <v>3</v>
      </c>
      <c r="G194" s="8">
        <v>0</v>
      </c>
      <c r="H194" s="8">
        <v>0</v>
      </c>
      <c r="I194" s="8" t="s">
        <v>1282</v>
      </c>
      <c r="J194" s="8" t="s">
        <v>989</v>
      </c>
      <c r="K194" s="8" t="s">
        <v>989</v>
      </c>
      <c r="L194" s="8">
        <v>2</v>
      </c>
      <c r="M194" s="8">
        <v>0</v>
      </c>
      <c r="N194" s="9">
        <v>0</v>
      </c>
      <c r="O194" s="7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9"/>
      <c r="AH194" s="8"/>
      <c r="AI194" s="8" t="s">
        <v>555</v>
      </c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7"/>
      <c r="AW194" s="8"/>
      <c r="AX194" s="8" t="s">
        <v>157</v>
      </c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 t="s">
        <v>157</v>
      </c>
      <c r="BM194" s="9"/>
    </row>
    <row r="195" spans="1:65" x14ac:dyDescent="0.25">
      <c r="A195" s="1">
        <v>135</v>
      </c>
      <c r="B195" s="1" t="s">
        <v>561</v>
      </c>
      <c r="C195" s="1" t="s">
        <v>562</v>
      </c>
      <c r="D195" s="1" t="s">
        <v>465</v>
      </c>
      <c r="E195" s="1" t="s">
        <v>179</v>
      </c>
      <c r="F195" s="7">
        <v>3</v>
      </c>
      <c r="G195" s="8">
        <v>0</v>
      </c>
      <c r="H195" s="8">
        <v>0</v>
      </c>
      <c r="I195" s="8" t="s">
        <v>1108</v>
      </c>
      <c r="J195" s="8" t="s">
        <v>989</v>
      </c>
      <c r="K195" s="8" t="s">
        <v>989</v>
      </c>
      <c r="L195" s="8">
        <v>2</v>
      </c>
      <c r="M195" s="8">
        <v>0</v>
      </c>
      <c r="N195" s="9">
        <v>0</v>
      </c>
      <c r="O195" s="7"/>
      <c r="P195" s="8"/>
      <c r="Q195" s="8"/>
      <c r="R195" s="8" t="s">
        <v>277</v>
      </c>
      <c r="S195" s="8"/>
      <c r="T195" s="8"/>
      <c r="U195" s="8"/>
      <c r="V195" s="8"/>
      <c r="W195" s="8"/>
      <c r="X195" s="8"/>
      <c r="Y195" s="8" t="s">
        <v>277</v>
      </c>
      <c r="Z195" s="8"/>
      <c r="AA195" s="8"/>
      <c r="AB195" s="8"/>
      <c r="AC195" s="8"/>
      <c r="AD195" s="8"/>
      <c r="AE195" s="8"/>
      <c r="AF195" s="8"/>
      <c r="AG195" s="9"/>
      <c r="AH195" s="8"/>
      <c r="AI195" s="8" t="s">
        <v>36</v>
      </c>
      <c r="AJ195" s="8"/>
      <c r="AK195" s="8"/>
      <c r="AL195" s="8"/>
      <c r="AM195" s="8"/>
      <c r="AN195" s="8" t="s">
        <v>36</v>
      </c>
      <c r="AO195" s="8"/>
      <c r="AP195" s="8"/>
      <c r="AQ195" s="8"/>
      <c r="AR195" s="8"/>
      <c r="AS195" s="8"/>
      <c r="AT195" s="8"/>
      <c r="AU195" s="8" t="s">
        <v>36</v>
      </c>
      <c r="AV195" s="7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 t="s">
        <v>279</v>
      </c>
      <c r="BK195" s="8"/>
      <c r="BL195" s="8"/>
      <c r="BM195" s="9"/>
    </row>
    <row r="196" spans="1:65" x14ac:dyDescent="0.25">
      <c r="A196" s="1">
        <v>183</v>
      </c>
      <c r="B196" s="1" t="s">
        <v>706</v>
      </c>
      <c r="C196" s="1" t="s">
        <v>707</v>
      </c>
      <c r="D196" s="1" t="s">
        <v>160</v>
      </c>
      <c r="E196" s="1" t="s">
        <v>183</v>
      </c>
      <c r="F196" s="7">
        <v>2</v>
      </c>
      <c r="G196" s="8">
        <v>0</v>
      </c>
      <c r="H196" s="8">
        <v>0</v>
      </c>
      <c r="I196" s="8" t="s">
        <v>1294</v>
      </c>
      <c r="J196" s="8" t="s">
        <v>989</v>
      </c>
      <c r="K196" s="8" t="s">
        <v>989</v>
      </c>
      <c r="L196" s="8">
        <v>2</v>
      </c>
      <c r="M196" s="8">
        <v>0</v>
      </c>
      <c r="N196" s="9">
        <v>0</v>
      </c>
      <c r="O196" s="7"/>
      <c r="P196" s="8" t="s">
        <v>330</v>
      </c>
      <c r="Q196" s="8"/>
      <c r="R196" s="8" t="s">
        <v>330</v>
      </c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9"/>
      <c r="AH196" s="8"/>
      <c r="AI196" s="8" t="s">
        <v>24</v>
      </c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7"/>
      <c r="AW196" s="8"/>
      <c r="AX196" s="8" t="s">
        <v>697</v>
      </c>
      <c r="AY196" s="8" t="s">
        <v>708</v>
      </c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9"/>
    </row>
    <row r="197" spans="1:65" x14ac:dyDescent="0.25">
      <c r="A197" s="1">
        <v>189</v>
      </c>
      <c r="B197" s="1" t="s">
        <v>721</v>
      </c>
      <c r="C197" s="1" t="s">
        <v>722</v>
      </c>
      <c r="D197" s="1" t="s">
        <v>106</v>
      </c>
      <c r="E197" s="1" t="s">
        <v>412</v>
      </c>
      <c r="F197" s="7">
        <v>2</v>
      </c>
      <c r="G197" s="8">
        <v>0</v>
      </c>
      <c r="H197" s="8">
        <v>0</v>
      </c>
      <c r="I197" s="8" t="s">
        <v>1160</v>
      </c>
      <c r="J197" s="8" t="s">
        <v>989</v>
      </c>
      <c r="K197" s="8" t="s">
        <v>989</v>
      </c>
      <c r="L197" s="8">
        <v>2</v>
      </c>
      <c r="M197" s="8">
        <v>0</v>
      </c>
      <c r="N197" s="9">
        <v>0</v>
      </c>
      <c r="O197" s="7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9"/>
      <c r="AH197" s="8"/>
      <c r="AI197" s="8" t="s">
        <v>36</v>
      </c>
      <c r="AJ197" s="8"/>
      <c r="AK197" s="8"/>
      <c r="AL197" s="8"/>
      <c r="AM197" s="8"/>
      <c r="AN197" s="8" t="s">
        <v>36</v>
      </c>
      <c r="AO197" s="8"/>
      <c r="AP197" s="8"/>
      <c r="AQ197" s="8"/>
      <c r="AR197" s="8"/>
      <c r="AS197" s="8"/>
      <c r="AT197" s="8"/>
      <c r="AU197" s="8" t="s">
        <v>36</v>
      </c>
      <c r="AV197" s="7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9"/>
    </row>
    <row r="198" spans="1:65" x14ac:dyDescent="0.25">
      <c r="A198" s="1">
        <v>196</v>
      </c>
      <c r="B198" s="1" t="s">
        <v>740</v>
      </c>
      <c r="C198" s="1" t="s">
        <v>1419</v>
      </c>
      <c r="D198" s="1" t="s">
        <v>96</v>
      </c>
      <c r="E198" s="1" t="s">
        <v>227</v>
      </c>
      <c r="F198" s="7">
        <v>2</v>
      </c>
      <c r="G198" s="8">
        <v>0</v>
      </c>
      <c r="H198" s="8">
        <v>0</v>
      </c>
      <c r="I198" s="8" t="s">
        <v>1165</v>
      </c>
      <c r="J198" s="8" t="s">
        <v>989</v>
      </c>
      <c r="K198" s="8" t="s">
        <v>989</v>
      </c>
      <c r="L198" s="8">
        <v>2</v>
      </c>
      <c r="M198" s="8">
        <v>0</v>
      </c>
      <c r="N198" s="9">
        <v>0</v>
      </c>
      <c r="O198" s="7"/>
      <c r="P198" s="8"/>
      <c r="Q198" s="8"/>
      <c r="R198" s="8" t="s">
        <v>326</v>
      </c>
      <c r="S198" s="8"/>
      <c r="T198" s="8"/>
      <c r="U198" s="8"/>
      <c r="V198" s="8"/>
      <c r="W198" s="8"/>
      <c r="X198" s="8"/>
      <c r="Y198" s="8" t="s">
        <v>326</v>
      </c>
      <c r="Z198" s="8"/>
      <c r="AA198" s="8"/>
      <c r="AB198" s="8"/>
      <c r="AC198" s="8"/>
      <c r="AD198" s="8"/>
      <c r="AE198" s="8" t="s">
        <v>129</v>
      </c>
      <c r="AF198" s="8"/>
      <c r="AG198" s="9"/>
      <c r="AH198" s="8"/>
      <c r="AI198" s="8" t="s">
        <v>31</v>
      </c>
      <c r="AJ198" s="8"/>
      <c r="AK198" s="8"/>
      <c r="AL198" s="8"/>
      <c r="AM198" s="8"/>
      <c r="AN198" s="8" t="s">
        <v>31</v>
      </c>
      <c r="AO198" s="8"/>
      <c r="AP198" s="8" t="s">
        <v>31</v>
      </c>
      <c r="AQ198" s="8"/>
      <c r="AR198" s="8"/>
      <c r="AS198" s="8"/>
      <c r="AT198" s="8"/>
      <c r="AU198" s="8"/>
      <c r="AV198" s="7"/>
      <c r="AW198" s="8"/>
      <c r="AX198" s="8" t="s">
        <v>130</v>
      </c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9"/>
    </row>
    <row r="199" spans="1:65" x14ac:dyDescent="0.25">
      <c r="A199" s="1">
        <v>200</v>
      </c>
      <c r="B199" s="1" t="s">
        <v>749</v>
      </c>
      <c r="C199" s="1" t="s">
        <v>750</v>
      </c>
      <c r="D199" s="1" t="s">
        <v>751</v>
      </c>
      <c r="E199" s="1" t="s">
        <v>437</v>
      </c>
      <c r="F199" s="7">
        <v>2</v>
      </c>
      <c r="G199" s="8">
        <v>0</v>
      </c>
      <c r="H199" s="8">
        <v>0</v>
      </c>
      <c r="I199" s="8" t="s">
        <v>1167</v>
      </c>
      <c r="J199" s="8" t="s">
        <v>989</v>
      </c>
      <c r="K199" s="8" t="s">
        <v>989</v>
      </c>
      <c r="L199" s="8">
        <v>2</v>
      </c>
      <c r="M199" s="8">
        <v>0</v>
      </c>
      <c r="N199" s="9">
        <v>0</v>
      </c>
      <c r="O199" s="7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9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7"/>
      <c r="AW199" s="8"/>
      <c r="AX199" s="8"/>
      <c r="AY199" s="8" t="s">
        <v>687</v>
      </c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9"/>
    </row>
    <row r="200" spans="1:65" x14ac:dyDescent="0.25">
      <c r="A200" s="1">
        <v>201</v>
      </c>
      <c r="B200" s="1" t="s">
        <v>752</v>
      </c>
      <c r="C200" s="1" t="s">
        <v>753</v>
      </c>
      <c r="D200" s="1" t="s">
        <v>90</v>
      </c>
      <c r="E200" s="1" t="s">
        <v>178</v>
      </c>
      <c r="F200" s="7">
        <v>2</v>
      </c>
      <c r="G200" s="8">
        <v>0</v>
      </c>
      <c r="H200" s="8">
        <v>0</v>
      </c>
      <c r="I200" s="8" t="s">
        <v>1017</v>
      </c>
      <c r="J200" s="8" t="s">
        <v>989</v>
      </c>
      <c r="K200" s="8" t="s">
        <v>989</v>
      </c>
      <c r="L200" s="8">
        <v>2</v>
      </c>
      <c r="M200" s="8">
        <v>0</v>
      </c>
      <c r="N200" s="9">
        <v>0</v>
      </c>
      <c r="O200" s="7"/>
      <c r="P200" s="8" t="s">
        <v>264</v>
      </c>
      <c r="Q200" s="8"/>
      <c r="R200" s="8" t="s">
        <v>264</v>
      </c>
      <c r="S200" s="8"/>
      <c r="T200" s="8" t="s">
        <v>376</v>
      </c>
      <c r="U200" s="8"/>
      <c r="V200" s="8"/>
      <c r="W200" s="8" t="s">
        <v>376</v>
      </c>
      <c r="X200" s="8"/>
      <c r="Y200" s="8"/>
      <c r="Z200" s="8"/>
      <c r="AA200" s="8"/>
      <c r="AB200" s="8"/>
      <c r="AC200" s="8"/>
      <c r="AD200" s="8"/>
      <c r="AE200" s="8"/>
      <c r="AF200" s="8"/>
      <c r="AG200" s="9"/>
      <c r="AH200" s="8"/>
      <c r="AI200" s="8"/>
      <c r="AJ200" s="8"/>
      <c r="AK200" s="8"/>
      <c r="AL200" s="8"/>
      <c r="AM200" s="8"/>
      <c r="AN200" s="8"/>
      <c r="AO200" s="8" t="s">
        <v>35</v>
      </c>
      <c r="AP200" s="8"/>
      <c r="AQ200" s="8"/>
      <c r="AR200" s="8"/>
      <c r="AS200" s="8"/>
      <c r="AT200" s="8" t="s">
        <v>35</v>
      </c>
      <c r="AU200" s="8"/>
      <c r="AV200" s="7"/>
      <c r="AW200" s="8"/>
      <c r="AX200" s="8" t="s">
        <v>155</v>
      </c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9"/>
    </row>
    <row r="201" spans="1:65" x14ac:dyDescent="0.25">
      <c r="A201" s="1">
        <v>232</v>
      </c>
      <c r="B201" s="1" t="s">
        <v>834</v>
      </c>
      <c r="C201" s="1" t="s">
        <v>835</v>
      </c>
      <c r="D201" s="1" t="s">
        <v>256</v>
      </c>
      <c r="E201" s="1" t="s">
        <v>538</v>
      </c>
      <c r="F201" s="7">
        <v>2</v>
      </c>
      <c r="G201" s="8">
        <v>0</v>
      </c>
      <c r="H201" s="8">
        <v>0</v>
      </c>
      <c r="I201" s="8" t="s">
        <v>1302</v>
      </c>
      <c r="J201" s="8" t="s">
        <v>989</v>
      </c>
      <c r="K201" s="8" t="s">
        <v>989</v>
      </c>
      <c r="L201" s="8">
        <v>2</v>
      </c>
      <c r="M201" s="8">
        <v>0</v>
      </c>
      <c r="N201" s="9">
        <v>0</v>
      </c>
      <c r="O201" s="7"/>
      <c r="P201" s="8"/>
      <c r="Q201" s="8"/>
      <c r="R201" s="8" t="s">
        <v>141</v>
      </c>
      <c r="S201" s="8"/>
      <c r="T201" s="8"/>
      <c r="U201" s="8"/>
      <c r="V201" s="8"/>
      <c r="W201" s="8"/>
      <c r="X201" s="8"/>
      <c r="Y201" s="8" t="s">
        <v>141</v>
      </c>
      <c r="Z201" s="8"/>
      <c r="AA201" s="8"/>
      <c r="AB201" s="8"/>
      <c r="AC201" s="8"/>
      <c r="AD201" s="8"/>
      <c r="AE201" s="8"/>
      <c r="AF201" s="8"/>
      <c r="AG201" s="9"/>
      <c r="AH201" s="8"/>
      <c r="AI201" s="8" t="s">
        <v>603</v>
      </c>
      <c r="AJ201" s="8"/>
      <c r="AK201" s="8"/>
      <c r="AL201" s="8"/>
      <c r="AM201" s="8"/>
      <c r="AN201" s="8" t="s">
        <v>603</v>
      </c>
      <c r="AO201" s="8" t="s">
        <v>603</v>
      </c>
      <c r="AP201" s="8"/>
      <c r="AQ201" s="8"/>
      <c r="AR201" s="8" t="s">
        <v>603</v>
      </c>
      <c r="AS201" s="8" t="s">
        <v>603</v>
      </c>
      <c r="AT201" s="8"/>
      <c r="AU201" s="8"/>
      <c r="AV201" s="7"/>
      <c r="AW201" s="8"/>
      <c r="AX201" s="8" t="s">
        <v>252</v>
      </c>
      <c r="AY201" s="8" t="s">
        <v>836</v>
      </c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9"/>
    </row>
    <row r="202" spans="1:65" x14ac:dyDescent="0.25">
      <c r="A202" s="1">
        <v>238</v>
      </c>
      <c r="B202" s="1" t="s">
        <v>850</v>
      </c>
      <c r="C202" s="1" t="s">
        <v>1432</v>
      </c>
      <c r="D202" s="1" t="s">
        <v>109</v>
      </c>
      <c r="E202" s="1" t="s">
        <v>404</v>
      </c>
      <c r="F202" s="7">
        <v>2</v>
      </c>
      <c r="G202" s="8">
        <v>0</v>
      </c>
      <c r="H202" s="8">
        <v>0</v>
      </c>
      <c r="I202" s="8" t="s">
        <v>1305</v>
      </c>
      <c r="J202" s="8" t="s">
        <v>989</v>
      </c>
      <c r="K202" s="8" t="s">
        <v>989</v>
      </c>
      <c r="L202" s="8">
        <v>2</v>
      </c>
      <c r="M202" s="8">
        <v>0</v>
      </c>
      <c r="N202" s="9">
        <v>0</v>
      </c>
      <c r="O202" s="7"/>
      <c r="P202" s="8"/>
      <c r="Q202" s="8"/>
      <c r="R202" s="8"/>
      <c r="S202" s="8"/>
      <c r="T202" s="8"/>
      <c r="U202" s="8"/>
      <c r="V202" s="8"/>
      <c r="W202" s="8"/>
      <c r="X202" s="8"/>
      <c r="Y202" s="8" t="s">
        <v>578</v>
      </c>
      <c r="Z202" s="8"/>
      <c r="AA202" s="8"/>
      <c r="AB202" s="8"/>
      <c r="AC202" s="8"/>
      <c r="AD202" s="8"/>
      <c r="AE202" s="8"/>
      <c r="AF202" s="8"/>
      <c r="AG202" s="9"/>
      <c r="AH202" s="8"/>
      <c r="AI202" s="10" t="s">
        <v>1433</v>
      </c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7"/>
      <c r="AW202" s="8"/>
      <c r="AX202" s="8" t="s">
        <v>130</v>
      </c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9"/>
    </row>
    <row r="203" spans="1:65" x14ac:dyDescent="0.25">
      <c r="AI203" s="8"/>
    </row>
    <row r="207" spans="1:65" x14ac:dyDescent="0.25">
      <c r="E207"/>
      <c r="L207" s="8" t="s">
        <v>2012</v>
      </c>
      <c r="M207" s="8">
        <v>33</v>
      </c>
    </row>
    <row r="208" spans="1:65" x14ac:dyDescent="0.25">
      <c r="L208" s="8" t="s">
        <v>2013</v>
      </c>
      <c r="M208" s="8">
        <v>200</v>
      </c>
    </row>
    <row r="209" spans="12:13" x14ac:dyDescent="0.25">
      <c r="L209" s="8" t="s">
        <v>2014</v>
      </c>
      <c r="M209" s="56">
        <f>M207/M208</f>
        <v>0.16500000000000001</v>
      </c>
    </row>
  </sheetData>
  <autoFilter ref="A2:CG2">
    <sortState ref="A3:CG202">
      <sortCondition descending="1" ref="H2"/>
    </sortState>
  </autoFilter>
  <mergeCells count="6">
    <mergeCell ref="AV1:BM1"/>
    <mergeCell ref="F1:H1"/>
    <mergeCell ref="I1:K1"/>
    <mergeCell ref="L1:N1"/>
    <mergeCell ref="O1:AG1"/>
    <mergeCell ref="AH1:AU1"/>
  </mergeCells>
  <conditionalFormatting sqref="C1:C1048576">
    <cfRule type="duplicateValues" dxfId="4" priority="1"/>
  </conditionalFormatting>
  <pageMargins left="0.7" right="0.7" top="0.75" bottom="0.75" header="0.3" footer="0.3"/>
  <pageSetup paperSize="9" orientation="portrait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193"/>
  <sheetViews>
    <sheetView tabSelected="1" topLeftCell="C1" workbookViewId="0">
      <pane ySplit="1" topLeftCell="A179" activePane="bottomLeft" state="frozen"/>
      <selection pane="bottomLeft" activeCell="M193" sqref="M193"/>
    </sheetView>
  </sheetViews>
  <sheetFormatPr defaultRowHeight="15" x14ac:dyDescent="0.25"/>
  <cols>
    <col min="1" max="1" width="4" style="1" bestFit="1" customWidth="1"/>
    <col min="2" max="2" width="118.42578125" style="1" bestFit="1" customWidth="1"/>
    <col min="3" max="3" width="23.42578125" style="1" bestFit="1" customWidth="1"/>
    <col min="4" max="4" width="22.85546875" style="1" bestFit="1" customWidth="1"/>
    <col min="5" max="5" width="30.140625" style="1" bestFit="1" customWidth="1"/>
    <col min="6" max="14" width="10.5703125" style="1" bestFit="1" customWidth="1"/>
    <col min="15" max="15" width="26.28515625" style="1" bestFit="1" customWidth="1"/>
    <col min="16" max="16" width="37.7109375" style="1" bestFit="1" customWidth="1"/>
    <col min="17" max="17" width="15.7109375" style="1" bestFit="1" customWidth="1"/>
    <col min="18" max="18" width="44.42578125" style="1" bestFit="1" customWidth="1"/>
    <col min="19" max="19" width="30.42578125" style="1" bestFit="1" customWidth="1"/>
    <col min="20" max="20" width="37.28515625" style="1" bestFit="1" customWidth="1"/>
    <col min="21" max="21" width="11.85546875" style="1" bestFit="1" customWidth="1"/>
    <col min="22" max="22" width="45.7109375" style="1" bestFit="1" customWidth="1"/>
    <col min="23" max="23" width="35.7109375" style="1" bestFit="1" customWidth="1"/>
    <col min="24" max="24" width="16.5703125" style="1" bestFit="1" customWidth="1"/>
    <col min="25" max="25" width="40.28515625" style="1" bestFit="1" customWidth="1"/>
    <col min="26" max="26" width="45.7109375" style="1" bestFit="1" customWidth="1"/>
    <col min="27" max="27" width="42.42578125" style="1" bestFit="1" customWidth="1"/>
    <col min="28" max="28" width="18.85546875" style="1" bestFit="1" customWidth="1"/>
    <col min="29" max="29" width="18.7109375" style="1" bestFit="1" customWidth="1"/>
    <col min="30" max="30" width="28.42578125" style="1" bestFit="1" customWidth="1"/>
    <col min="31" max="31" width="45.7109375" style="1" bestFit="1" customWidth="1"/>
    <col min="32" max="32" width="23.7109375" style="1" bestFit="1" customWidth="1"/>
    <col min="33" max="33" width="25" style="1" bestFit="1" customWidth="1"/>
    <col min="34" max="34" width="22.7109375" style="1" bestFit="1" customWidth="1"/>
    <col min="35" max="35" width="67.140625" style="1" bestFit="1" customWidth="1"/>
    <col min="36" max="36" width="18.28515625" style="1" bestFit="1" customWidth="1"/>
    <col min="37" max="37" width="30.28515625" style="1" bestFit="1" customWidth="1"/>
    <col min="38" max="38" width="15.140625" style="1" bestFit="1" customWidth="1"/>
    <col min="39" max="39" width="26.85546875" style="1" bestFit="1" customWidth="1"/>
    <col min="40" max="42" width="67.140625" style="1" bestFit="1" customWidth="1"/>
    <col min="43" max="43" width="12.28515625" style="1" bestFit="1" customWidth="1"/>
    <col min="44" max="45" width="67.140625" style="1" bestFit="1" customWidth="1"/>
    <col min="46" max="46" width="25.28515625" style="1" bestFit="1" customWidth="1"/>
    <col min="47" max="47" width="28.7109375" style="1" bestFit="1" customWidth="1"/>
    <col min="48" max="48" width="26.7109375" style="1" bestFit="1" customWidth="1"/>
    <col min="49" max="49" width="44.42578125" style="1" bestFit="1" customWidth="1"/>
    <col min="50" max="50" width="31.42578125" style="1" bestFit="1" customWidth="1"/>
    <col min="51" max="51" width="84.42578125" style="1" bestFit="1" customWidth="1"/>
    <col min="52" max="52" width="37.28515625" style="1" bestFit="1" customWidth="1"/>
    <col min="53" max="53" width="32.5703125" style="1" bestFit="1" customWidth="1"/>
    <col min="54" max="54" width="31" style="1" bestFit="1" customWidth="1"/>
    <col min="55" max="55" width="31.5703125" style="1" bestFit="1" customWidth="1"/>
    <col min="56" max="56" width="37.28515625" style="1" bestFit="1" customWidth="1"/>
    <col min="57" max="57" width="34.140625" style="1" bestFit="1" customWidth="1"/>
    <col min="58" max="58" width="38.42578125" style="1" bestFit="1" customWidth="1"/>
    <col min="59" max="59" width="20" style="1" bestFit="1" customWidth="1"/>
    <col min="60" max="60" width="33.85546875" style="1" bestFit="1" customWidth="1"/>
    <col min="61" max="61" width="16.42578125" style="1" bestFit="1" customWidth="1"/>
    <col min="62" max="62" width="35.85546875" style="1" bestFit="1" customWidth="1"/>
    <col min="63" max="63" width="40.140625" style="1" bestFit="1" customWidth="1"/>
    <col min="64" max="64" width="37.7109375" style="1" bestFit="1" customWidth="1"/>
    <col min="65" max="65" width="61.7109375" style="1" bestFit="1" customWidth="1"/>
    <col min="66" max="66" width="9.140625" style="1"/>
    <col min="67" max="67" width="16.5703125" style="1" bestFit="1" customWidth="1"/>
    <col min="68" max="68" width="17.7109375" style="1" bestFit="1" customWidth="1"/>
    <col min="69" max="69" width="14.140625" style="1" bestFit="1" customWidth="1"/>
    <col min="70" max="70" width="20.28515625" style="1" bestFit="1" customWidth="1"/>
    <col min="71" max="71" width="24.7109375" style="1" bestFit="1" customWidth="1"/>
    <col min="72" max="72" width="21.42578125" style="1" bestFit="1" customWidth="1"/>
    <col min="73" max="73" width="10.140625" style="1" bestFit="1" customWidth="1"/>
    <col min="74" max="74" width="16.140625" style="1" bestFit="1" customWidth="1"/>
    <col min="75" max="75" width="20.5703125" style="1" bestFit="1" customWidth="1"/>
    <col min="76" max="76" width="28.140625" style="1" bestFit="1" customWidth="1"/>
    <col min="77" max="77" width="11.42578125" style="1" bestFit="1" customWidth="1"/>
    <col min="78" max="78" width="18.7109375" style="1" bestFit="1" customWidth="1"/>
    <col min="79" max="79" width="18.140625" style="1" bestFit="1" customWidth="1"/>
    <col min="80" max="16384" width="9.140625" style="1"/>
  </cols>
  <sheetData>
    <row r="1" spans="1:82" ht="18.75" x14ac:dyDescent="0.3">
      <c r="A1" s="38" t="s">
        <v>0</v>
      </c>
      <c r="B1" s="38" t="s">
        <v>1429</v>
      </c>
      <c r="C1" s="38" t="s">
        <v>1</v>
      </c>
      <c r="D1" s="38" t="s">
        <v>2</v>
      </c>
      <c r="E1" s="38" t="s">
        <v>3</v>
      </c>
      <c r="F1" s="46" t="s">
        <v>1451</v>
      </c>
      <c r="G1" s="47"/>
      <c r="H1" s="47"/>
      <c r="I1" s="47" t="s">
        <v>1401</v>
      </c>
      <c r="J1" s="47" t="s">
        <v>1401</v>
      </c>
      <c r="K1" s="47" t="s">
        <v>1401</v>
      </c>
      <c r="L1" s="47" t="s">
        <v>1402</v>
      </c>
      <c r="M1" s="47" t="s">
        <v>1402</v>
      </c>
      <c r="N1" s="48" t="s">
        <v>1402</v>
      </c>
      <c r="O1" s="46" t="s">
        <v>1426</v>
      </c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50"/>
      <c r="AH1" s="46" t="s">
        <v>1427</v>
      </c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50"/>
      <c r="AV1" s="46" t="s">
        <v>1428</v>
      </c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8"/>
    </row>
    <row r="2" spans="1:82" ht="19.5" thickBot="1" x14ac:dyDescent="0.35">
      <c r="F2" s="31" t="s">
        <v>2009</v>
      </c>
      <c r="G2" s="32" t="s">
        <v>2010</v>
      </c>
      <c r="H2" s="32" t="s">
        <v>2011</v>
      </c>
      <c r="I2" s="32" t="s">
        <v>2009</v>
      </c>
      <c r="J2" s="32" t="s">
        <v>2010</v>
      </c>
      <c r="K2" s="32" t="s">
        <v>2011</v>
      </c>
      <c r="L2" s="32" t="s">
        <v>2009</v>
      </c>
      <c r="M2" s="32" t="s">
        <v>2010</v>
      </c>
      <c r="N2" s="33" t="s">
        <v>2011</v>
      </c>
      <c r="O2" s="36" t="s">
        <v>4</v>
      </c>
      <c r="P2" s="34" t="s">
        <v>5</v>
      </c>
      <c r="Q2" s="34" t="s">
        <v>6</v>
      </c>
      <c r="R2" s="34" t="s">
        <v>7</v>
      </c>
      <c r="S2" s="34" t="s">
        <v>8</v>
      </c>
      <c r="T2" s="34" t="s">
        <v>9</v>
      </c>
      <c r="U2" s="34" t="s">
        <v>10</v>
      </c>
      <c r="V2" s="34" t="s">
        <v>11</v>
      </c>
      <c r="W2" s="34" t="s">
        <v>12</v>
      </c>
      <c r="X2" s="34" t="s">
        <v>13</v>
      </c>
      <c r="Y2" s="34" t="s">
        <v>14</v>
      </c>
      <c r="Z2" s="34" t="s">
        <v>15</v>
      </c>
      <c r="AA2" s="34" t="s">
        <v>16</v>
      </c>
      <c r="AB2" s="34" t="s">
        <v>17</v>
      </c>
      <c r="AC2" s="34" t="s">
        <v>18</v>
      </c>
      <c r="AD2" s="34" t="s">
        <v>19</v>
      </c>
      <c r="AE2" s="34" t="s">
        <v>20</v>
      </c>
      <c r="AF2" s="34" t="s">
        <v>21</v>
      </c>
      <c r="AG2" s="37" t="s">
        <v>22</v>
      </c>
      <c r="AH2" s="36" t="s">
        <v>23</v>
      </c>
      <c r="AI2" s="34" t="s">
        <v>24</v>
      </c>
      <c r="AJ2" s="34" t="s">
        <v>25</v>
      </c>
      <c r="AK2" s="34" t="s">
        <v>26</v>
      </c>
      <c r="AL2" s="34" t="s">
        <v>27</v>
      </c>
      <c r="AM2" s="34" t="s">
        <v>28</v>
      </c>
      <c r="AN2" s="34" t="s">
        <v>29</v>
      </c>
      <c r="AO2" s="34" t="s">
        <v>30</v>
      </c>
      <c r="AP2" s="34" t="s">
        <v>31</v>
      </c>
      <c r="AQ2" s="34" t="s">
        <v>32</v>
      </c>
      <c r="AR2" s="34" t="s">
        <v>33</v>
      </c>
      <c r="AS2" s="34" t="s">
        <v>34</v>
      </c>
      <c r="AT2" s="34" t="s">
        <v>35</v>
      </c>
      <c r="AU2" s="37" t="s">
        <v>36</v>
      </c>
      <c r="AV2" s="36" t="s">
        <v>37</v>
      </c>
      <c r="AW2" s="34" t="s">
        <v>38</v>
      </c>
      <c r="AX2" s="34" t="s">
        <v>39</v>
      </c>
      <c r="AY2" s="34" t="s">
        <v>40</v>
      </c>
      <c r="AZ2" s="34" t="s">
        <v>41</v>
      </c>
      <c r="BA2" s="34" t="s">
        <v>42</v>
      </c>
      <c r="BB2" s="34" t="s">
        <v>43</v>
      </c>
      <c r="BC2" s="34" t="s">
        <v>44</v>
      </c>
      <c r="BD2" s="34" t="s">
        <v>45</v>
      </c>
      <c r="BE2" s="34" t="s">
        <v>46</v>
      </c>
      <c r="BF2" s="34" t="s">
        <v>47</v>
      </c>
      <c r="BG2" s="34" t="s">
        <v>48</v>
      </c>
      <c r="BH2" s="34" t="s">
        <v>49</v>
      </c>
      <c r="BI2" s="34" t="s">
        <v>50</v>
      </c>
      <c r="BJ2" s="34" t="s">
        <v>51</v>
      </c>
      <c r="BK2" s="34" t="s">
        <v>52</v>
      </c>
      <c r="BL2" s="34" t="s">
        <v>53</v>
      </c>
      <c r="BM2" s="37" t="s">
        <v>54</v>
      </c>
    </row>
    <row r="3" spans="1:82" x14ac:dyDescent="0.25">
      <c r="A3" s="1">
        <v>3</v>
      </c>
      <c r="B3" s="1" t="s">
        <v>62</v>
      </c>
      <c r="C3" s="1" t="s">
        <v>63</v>
      </c>
      <c r="D3" s="1" t="s">
        <v>64</v>
      </c>
      <c r="E3" s="1" t="s">
        <v>58</v>
      </c>
      <c r="F3" s="7">
        <v>1279</v>
      </c>
      <c r="G3" s="8">
        <v>1213</v>
      </c>
      <c r="H3" s="8">
        <v>1245</v>
      </c>
      <c r="I3" s="8" t="s">
        <v>877</v>
      </c>
      <c r="J3" s="8" t="s">
        <v>876</v>
      </c>
      <c r="K3" s="8" t="s">
        <v>1312</v>
      </c>
      <c r="L3" s="8">
        <v>48</v>
      </c>
      <c r="M3" s="8">
        <v>47</v>
      </c>
      <c r="N3" s="9">
        <v>48</v>
      </c>
      <c r="O3" s="7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"/>
      <c r="AH3" s="7"/>
      <c r="AI3" s="8" t="s">
        <v>65</v>
      </c>
      <c r="AJ3" s="8"/>
      <c r="AK3" s="8"/>
      <c r="AL3" s="8"/>
      <c r="AM3" s="8"/>
      <c r="AN3" s="8" t="s">
        <v>66</v>
      </c>
      <c r="AO3" s="8"/>
      <c r="AP3" s="8"/>
      <c r="AQ3" s="8"/>
      <c r="AR3" s="8"/>
      <c r="AS3" s="8"/>
      <c r="AT3" s="8"/>
      <c r="AU3" s="9"/>
      <c r="AV3" s="7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 t="s">
        <v>49</v>
      </c>
      <c r="BI3" s="8"/>
      <c r="BJ3" s="8"/>
      <c r="BK3" s="8"/>
      <c r="BL3" s="8"/>
      <c r="BM3" s="9"/>
    </row>
    <row r="4" spans="1:82" x14ac:dyDescent="0.25">
      <c r="A4" s="1">
        <v>1</v>
      </c>
      <c r="B4" s="1" t="s">
        <v>55</v>
      </c>
      <c r="C4" s="1" t="s">
        <v>56</v>
      </c>
      <c r="D4" s="1" t="s">
        <v>57</v>
      </c>
      <c r="E4" s="1" t="s">
        <v>58</v>
      </c>
      <c r="F4" s="7">
        <v>1243</v>
      </c>
      <c r="G4" s="8">
        <v>1145</v>
      </c>
      <c r="H4" s="8">
        <v>1127</v>
      </c>
      <c r="I4" s="8" t="s">
        <v>1306</v>
      </c>
      <c r="J4" s="8" t="s">
        <v>1307</v>
      </c>
      <c r="K4" s="8" t="s">
        <v>1308</v>
      </c>
      <c r="L4" s="8">
        <v>42</v>
      </c>
      <c r="M4" s="8">
        <v>42</v>
      </c>
      <c r="N4" s="9">
        <v>41</v>
      </c>
      <c r="O4" s="7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9"/>
      <c r="AH4" s="7" t="s">
        <v>2007</v>
      </c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9"/>
      <c r="AV4" s="7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49</v>
      </c>
      <c r="BI4" s="8"/>
      <c r="BJ4" s="8"/>
      <c r="BK4" s="8"/>
      <c r="BL4" s="8"/>
      <c r="BM4" s="9"/>
      <c r="BO4" s="1" t="s">
        <v>1454</v>
      </c>
    </row>
    <row r="5" spans="1:82" x14ac:dyDescent="0.25">
      <c r="A5" s="1">
        <v>4</v>
      </c>
      <c r="B5" s="1" t="s">
        <v>67</v>
      </c>
      <c r="C5" s="1" t="s">
        <v>68</v>
      </c>
      <c r="D5" s="1" t="s">
        <v>69</v>
      </c>
      <c r="E5" s="1" t="s">
        <v>58</v>
      </c>
      <c r="F5" s="7">
        <v>1246</v>
      </c>
      <c r="G5" s="8">
        <v>1145</v>
      </c>
      <c r="H5" s="8">
        <v>1109</v>
      </c>
      <c r="I5" s="8" t="s">
        <v>1313</v>
      </c>
      <c r="J5" s="8" t="s">
        <v>1314</v>
      </c>
      <c r="K5" s="8" t="s">
        <v>1315</v>
      </c>
      <c r="L5" s="8">
        <v>31</v>
      </c>
      <c r="M5" s="8">
        <v>27</v>
      </c>
      <c r="N5" s="9">
        <v>28</v>
      </c>
      <c r="O5" s="7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9"/>
      <c r="AH5" s="7" t="s">
        <v>2007</v>
      </c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9"/>
      <c r="AV5" s="7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 t="s">
        <v>49</v>
      </c>
      <c r="BI5" s="8"/>
      <c r="BJ5" s="8"/>
      <c r="BK5" s="8"/>
      <c r="BL5" s="8"/>
      <c r="BM5" s="9"/>
      <c r="BP5" s="1" t="s">
        <v>5</v>
      </c>
      <c r="BQ5" s="1" t="s">
        <v>7</v>
      </c>
      <c r="BR5" s="1" t="s">
        <v>8</v>
      </c>
      <c r="BS5" s="1" t="s">
        <v>9</v>
      </c>
      <c r="BT5" s="1" t="s">
        <v>11</v>
      </c>
      <c r="BU5" s="1" t="s">
        <v>12</v>
      </c>
      <c r="BV5" s="1" t="s">
        <v>14</v>
      </c>
      <c r="BW5" s="1" t="s">
        <v>15</v>
      </c>
      <c r="BX5" s="1" t="s">
        <v>16</v>
      </c>
      <c r="BY5" s="1" t="s">
        <v>18</v>
      </c>
      <c r="BZ5" s="1" t="s">
        <v>19</v>
      </c>
      <c r="CA5" s="1" t="s">
        <v>20</v>
      </c>
      <c r="CB5" s="1" t="s">
        <v>846</v>
      </c>
    </row>
    <row r="6" spans="1:82" x14ac:dyDescent="0.25">
      <c r="A6" s="1">
        <v>2</v>
      </c>
      <c r="B6" s="1" t="s">
        <v>59</v>
      </c>
      <c r="C6" s="1" t="s">
        <v>60</v>
      </c>
      <c r="D6" s="1" t="s">
        <v>61</v>
      </c>
      <c r="E6" s="1" t="s">
        <v>58</v>
      </c>
      <c r="F6" s="7">
        <v>1183</v>
      </c>
      <c r="G6" s="8">
        <v>1033</v>
      </c>
      <c r="H6" s="8">
        <v>992</v>
      </c>
      <c r="I6" s="8" t="s">
        <v>1309</v>
      </c>
      <c r="J6" s="8" t="s">
        <v>1310</v>
      </c>
      <c r="K6" s="8" t="s">
        <v>1311</v>
      </c>
      <c r="L6" s="8">
        <v>39</v>
      </c>
      <c r="M6" s="8">
        <v>39</v>
      </c>
      <c r="N6" s="9">
        <v>39</v>
      </c>
      <c r="O6" s="7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9"/>
      <c r="AH6" s="7" t="s">
        <v>2007</v>
      </c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9"/>
      <c r="AV6" s="7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 t="s">
        <v>49</v>
      </c>
      <c r="BI6" s="8"/>
      <c r="BJ6" s="8"/>
      <c r="BK6" s="8"/>
      <c r="BL6" s="8"/>
      <c r="BM6" s="9"/>
      <c r="BP6" s="1">
        <f>COUNTIF(P3:P202,"*")</f>
        <v>9</v>
      </c>
      <c r="BQ6" s="1">
        <f>COUNTIF(R3:R202,"*")</f>
        <v>116</v>
      </c>
      <c r="BR6" s="1">
        <f>COUNTIF(S3:S202,"*")</f>
        <v>3</v>
      </c>
      <c r="BS6" s="1">
        <f>COUNTIF(T3:T202,"*")</f>
        <v>10</v>
      </c>
      <c r="BT6" s="1">
        <f>COUNTIF(V3:V202,"*")</f>
        <v>1</v>
      </c>
      <c r="BU6" s="1">
        <f>COUNTIF(W3:W202,"*")</f>
        <v>10</v>
      </c>
      <c r="BV6" s="1">
        <f>COUNTIF(Y3:Y202,"*")</f>
        <v>107</v>
      </c>
      <c r="BW6" s="1">
        <f>COUNTIF(Z3:Z202,"*")</f>
        <v>2</v>
      </c>
      <c r="BX6" s="1">
        <f>COUNTIF(AA3:AA202,"*")</f>
        <v>3</v>
      </c>
      <c r="BY6" s="1">
        <f>COUNTIF(AC3:AC202,"*")</f>
        <v>1</v>
      </c>
      <c r="BZ6" s="1">
        <f>COUNTIF(AD3:AD202,"*")</f>
        <v>1</v>
      </c>
      <c r="CA6" s="1">
        <f>COUNTIF(AE3:AE202,"*")</f>
        <v>26</v>
      </c>
      <c r="CB6" s="1">
        <v>27.3224043715847</v>
      </c>
    </row>
    <row r="7" spans="1:82" x14ac:dyDescent="0.25">
      <c r="A7" s="1">
        <v>5</v>
      </c>
      <c r="B7" s="1" t="s">
        <v>70</v>
      </c>
      <c r="C7" s="1" t="s">
        <v>71</v>
      </c>
      <c r="D7" s="1" t="s">
        <v>72</v>
      </c>
      <c r="E7" s="1" t="s">
        <v>58</v>
      </c>
      <c r="F7" s="7">
        <v>916</v>
      </c>
      <c r="G7" s="8">
        <v>877</v>
      </c>
      <c r="H7" s="8">
        <v>909</v>
      </c>
      <c r="I7" s="8" t="s">
        <v>1316</v>
      </c>
      <c r="J7" s="8" t="s">
        <v>1317</v>
      </c>
      <c r="K7" s="8" t="s">
        <v>1223</v>
      </c>
      <c r="L7" s="8">
        <v>35</v>
      </c>
      <c r="M7" s="8">
        <v>36</v>
      </c>
      <c r="N7" s="9">
        <v>31</v>
      </c>
      <c r="O7" s="7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9"/>
      <c r="AH7" s="7"/>
      <c r="AI7" s="8" t="s">
        <v>65</v>
      </c>
      <c r="AJ7" s="8"/>
      <c r="AK7" s="8"/>
      <c r="AL7" s="8"/>
      <c r="AM7" s="8"/>
      <c r="AN7" s="8" t="s">
        <v>66</v>
      </c>
      <c r="AO7" s="8"/>
      <c r="AP7" s="8"/>
      <c r="AQ7" s="8"/>
      <c r="AR7" s="8"/>
      <c r="AS7" s="8"/>
      <c r="AT7" s="8"/>
      <c r="AU7" s="9"/>
      <c r="AV7" s="7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 t="s">
        <v>49</v>
      </c>
      <c r="BI7" s="8"/>
      <c r="BJ7" s="8"/>
      <c r="BK7" s="8"/>
      <c r="BL7" s="8"/>
      <c r="BM7" s="9"/>
    </row>
    <row r="8" spans="1:82" x14ac:dyDescent="0.25">
      <c r="A8" s="1">
        <v>9</v>
      </c>
      <c r="B8" s="1" t="s">
        <v>85</v>
      </c>
      <c r="C8" s="1" t="s">
        <v>86</v>
      </c>
      <c r="D8" s="1" t="s">
        <v>87</v>
      </c>
      <c r="E8" s="1" t="s">
        <v>58</v>
      </c>
      <c r="F8" s="7">
        <v>782</v>
      </c>
      <c r="G8" s="8">
        <v>729</v>
      </c>
      <c r="H8" s="8">
        <v>715</v>
      </c>
      <c r="I8" s="8" t="s">
        <v>1324</v>
      </c>
      <c r="J8" s="8" t="s">
        <v>1325</v>
      </c>
      <c r="K8" s="8" t="s">
        <v>1242</v>
      </c>
      <c r="L8" s="8">
        <v>15</v>
      </c>
      <c r="M8" s="8">
        <v>15</v>
      </c>
      <c r="N8" s="9">
        <v>17</v>
      </c>
      <c r="O8" s="7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9"/>
      <c r="AH8" s="7"/>
      <c r="AI8" s="8" t="s">
        <v>65</v>
      </c>
      <c r="AJ8" s="8"/>
      <c r="AK8" s="8"/>
      <c r="AL8" s="8"/>
      <c r="AM8" s="8"/>
      <c r="AN8" s="8" t="s">
        <v>66</v>
      </c>
      <c r="AO8" s="8"/>
      <c r="AP8" s="8"/>
      <c r="AQ8" s="8"/>
      <c r="AR8" s="8"/>
      <c r="AS8" s="8"/>
      <c r="AT8" s="8"/>
      <c r="AU8" s="9"/>
      <c r="AV8" s="7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 t="s">
        <v>49</v>
      </c>
      <c r="BI8" s="8"/>
      <c r="BJ8" s="8"/>
      <c r="BK8" s="8"/>
      <c r="BL8" s="8"/>
      <c r="BM8" s="9"/>
      <c r="BO8" s="8" t="s">
        <v>1455</v>
      </c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</row>
    <row r="9" spans="1:82" x14ac:dyDescent="0.25">
      <c r="A9" s="1">
        <v>7</v>
      </c>
      <c r="B9" s="1" t="s">
        <v>79</v>
      </c>
      <c r="C9" s="1" t="s">
        <v>80</v>
      </c>
      <c r="D9" s="1" t="s">
        <v>81</v>
      </c>
      <c r="E9" s="1" t="s">
        <v>58</v>
      </c>
      <c r="F9" s="7">
        <v>452</v>
      </c>
      <c r="G9" s="8">
        <v>423</v>
      </c>
      <c r="H9" s="8">
        <v>423</v>
      </c>
      <c r="I9" s="8" t="s">
        <v>889</v>
      </c>
      <c r="J9" s="8" t="s">
        <v>889</v>
      </c>
      <c r="K9" s="8" t="s">
        <v>889</v>
      </c>
      <c r="L9" s="8">
        <v>28</v>
      </c>
      <c r="M9" s="8">
        <v>27</v>
      </c>
      <c r="N9" s="9">
        <v>28</v>
      </c>
      <c r="O9" s="7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9"/>
      <c r="AH9" s="7"/>
      <c r="AI9" s="8" t="s">
        <v>65</v>
      </c>
      <c r="AJ9" s="8"/>
      <c r="AK9" s="8"/>
      <c r="AL9" s="8"/>
      <c r="AM9" s="8"/>
      <c r="AN9" s="8" t="s">
        <v>66</v>
      </c>
      <c r="AO9" s="8"/>
      <c r="AP9" s="8"/>
      <c r="AQ9" s="8"/>
      <c r="AR9" s="8"/>
      <c r="AS9" s="8"/>
      <c r="AT9" s="8"/>
      <c r="AU9" s="9"/>
      <c r="AV9" s="7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 t="s">
        <v>49</v>
      </c>
      <c r="BI9" s="8"/>
      <c r="BJ9" s="8"/>
      <c r="BK9" s="8"/>
      <c r="BL9" s="8"/>
      <c r="BM9" s="9"/>
      <c r="BO9" s="8"/>
      <c r="BP9" s="8" t="s">
        <v>23</v>
      </c>
      <c r="BQ9" s="8" t="s">
        <v>24</v>
      </c>
      <c r="BR9" s="8" t="s">
        <v>25</v>
      </c>
      <c r="BS9" s="8" t="s">
        <v>26</v>
      </c>
      <c r="BT9" s="8" t="s">
        <v>27</v>
      </c>
      <c r="BU9" s="8" t="s">
        <v>28</v>
      </c>
      <c r="BV9" s="8" t="s">
        <v>29</v>
      </c>
      <c r="BW9" s="8" t="s">
        <v>30</v>
      </c>
      <c r="BX9" s="8" t="s">
        <v>31</v>
      </c>
      <c r="BY9" s="8" t="s">
        <v>32</v>
      </c>
      <c r="BZ9" s="8" t="s">
        <v>33</v>
      </c>
      <c r="CA9" s="8" t="s">
        <v>34</v>
      </c>
      <c r="CB9" s="8" t="s">
        <v>35</v>
      </c>
      <c r="CC9" s="8" t="s">
        <v>36</v>
      </c>
      <c r="CD9" s="1" t="s">
        <v>846</v>
      </c>
    </row>
    <row r="10" spans="1:82" x14ac:dyDescent="0.25">
      <c r="A10" s="1">
        <v>14</v>
      </c>
      <c r="B10" s="1" t="s">
        <v>102</v>
      </c>
      <c r="C10" s="1" t="s">
        <v>103</v>
      </c>
      <c r="D10" s="1" t="s">
        <v>69</v>
      </c>
      <c r="E10" s="1" t="s">
        <v>58</v>
      </c>
      <c r="F10" s="7">
        <v>520</v>
      </c>
      <c r="G10" s="8">
        <v>466</v>
      </c>
      <c r="H10" s="8">
        <v>415</v>
      </c>
      <c r="I10" s="8" t="s">
        <v>1333</v>
      </c>
      <c r="J10" s="8" t="s">
        <v>1334</v>
      </c>
      <c r="K10" s="8" t="s">
        <v>1335</v>
      </c>
      <c r="L10" s="8">
        <v>21</v>
      </c>
      <c r="M10" s="8">
        <v>20</v>
      </c>
      <c r="N10" s="9">
        <v>19</v>
      </c>
      <c r="O10" s="7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9"/>
      <c r="AH10" s="7" t="s">
        <v>2007</v>
      </c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9"/>
      <c r="AV10" s="7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 t="s">
        <v>49</v>
      </c>
      <c r="BI10" s="8"/>
      <c r="BJ10" s="8"/>
      <c r="BK10" s="8"/>
      <c r="BL10" s="8"/>
      <c r="BM10" s="9"/>
      <c r="BO10" s="8"/>
      <c r="BP10" s="8">
        <f t="shared" ref="BP10:CC10" si="0">COUNTIF(AH3:AH211,"*")/183*100</f>
        <v>24.043715846994534</v>
      </c>
      <c r="BQ10" s="8">
        <f t="shared" si="0"/>
        <v>63.387978142076506</v>
      </c>
      <c r="BR10" s="8">
        <f t="shared" si="0"/>
        <v>3.8251366120218582</v>
      </c>
      <c r="BS10" s="8">
        <f t="shared" si="0"/>
        <v>1.639344262295082</v>
      </c>
      <c r="BT10" s="8">
        <f t="shared" si="0"/>
        <v>0</v>
      </c>
      <c r="BU10" s="8">
        <f t="shared" si="0"/>
        <v>3.278688524590164</v>
      </c>
      <c r="BV10" s="8">
        <f t="shared" si="0"/>
        <v>49.72677595628415</v>
      </c>
      <c r="BW10" s="8">
        <f t="shared" si="0"/>
        <v>10.928961748633879</v>
      </c>
      <c r="BX10" s="8">
        <f t="shared" si="0"/>
        <v>5.4644808743169397</v>
      </c>
      <c r="BY10" s="8">
        <f t="shared" si="0"/>
        <v>8.7431693989071047</v>
      </c>
      <c r="BZ10" s="8">
        <f t="shared" si="0"/>
        <v>3.8251366120218582</v>
      </c>
      <c r="CA10" s="8">
        <f t="shared" si="0"/>
        <v>16.393442622950818</v>
      </c>
      <c r="CB10" s="8">
        <f t="shared" si="0"/>
        <v>6.0109289617486334</v>
      </c>
      <c r="CC10" s="8">
        <f t="shared" si="0"/>
        <v>15.300546448087433</v>
      </c>
      <c r="CD10" s="1">
        <v>21.857923497267759</v>
      </c>
    </row>
    <row r="11" spans="1:82" x14ac:dyDescent="0.25">
      <c r="A11" s="1">
        <v>8</v>
      </c>
      <c r="B11" s="1" t="s">
        <v>82</v>
      </c>
      <c r="C11" s="1" t="s">
        <v>83</v>
      </c>
      <c r="D11" s="1" t="s">
        <v>84</v>
      </c>
      <c r="E11" s="1" t="s">
        <v>58</v>
      </c>
      <c r="F11" s="7">
        <v>422</v>
      </c>
      <c r="G11" s="8">
        <v>405</v>
      </c>
      <c r="H11" s="8">
        <v>398</v>
      </c>
      <c r="I11" s="8" t="s">
        <v>1321</v>
      </c>
      <c r="J11" s="8" t="s">
        <v>1322</v>
      </c>
      <c r="K11" s="8" t="s">
        <v>1323</v>
      </c>
      <c r="L11" s="8">
        <v>52</v>
      </c>
      <c r="M11" s="8">
        <v>51</v>
      </c>
      <c r="N11" s="9">
        <v>50</v>
      </c>
      <c r="O11" s="7"/>
      <c r="P11" s="8"/>
      <c r="Q11" s="8"/>
      <c r="R11" s="8" t="s">
        <v>76</v>
      </c>
      <c r="S11" s="8"/>
      <c r="T11" s="8"/>
      <c r="U11" s="8"/>
      <c r="V11" s="8"/>
      <c r="W11" s="8"/>
      <c r="X11" s="8"/>
      <c r="Y11" s="8" t="s">
        <v>76</v>
      </c>
      <c r="Z11" s="8"/>
      <c r="AA11" s="8"/>
      <c r="AB11" s="8"/>
      <c r="AC11" s="8"/>
      <c r="AD11" s="8"/>
      <c r="AE11" s="8"/>
      <c r="AF11" s="8"/>
      <c r="AG11" s="9"/>
      <c r="AH11" s="7"/>
      <c r="AI11" s="8" t="s">
        <v>24</v>
      </c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9"/>
      <c r="AV11" s="7"/>
      <c r="AW11" s="8"/>
      <c r="AX11" s="8" t="s">
        <v>77</v>
      </c>
      <c r="AY11" s="8" t="s">
        <v>78</v>
      </c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9"/>
      <c r="BO11" s="8" t="s">
        <v>1456</v>
      </c>
      <c r="BP11" s="8"/>
      <c r="BQ11" s="8"/>
      <c r="BR11" s="8"/>
      <c r="BS11" s="8"/>
      <c r="BT11" s="8"/>
      <c r="BU11" s="8"/>
      <c r="BV11" s="8"/>
      <c r="BW11" s="8"/>
      <c r="BX11" s="8"/>
    </row>
    <row r="12" spans="1:82" x14ac:dyDescent="0.25">
      <c r="A12" s="1">
        <v>6</v>
      </c>
      <c r="B12" s="1" t="s">
        <v>73</v>
      </c>
      <c r="C12" s="1" t="s">
        <v>74</v>
      </c>
      <c r="D12" s="1" t="s">
        <v>75</v>
      </c>
      <c r="E12" s="1" t="s">
        <v>58</v>
      </c>
      <c r="F12" s="7">
        <v>422</v>
      </c>
      <c r="G12" s="8">
        <v>410</v>
      </c>
      <c r="H12" s="8">
        <v>391</v>
      </c>
      <c r="I12" s="8" t="s">
        <v>1318</v>
      </c>
      <c r="J12" s="8" t="s">
        <v>1319</v>
      </c>
      <c r="K12" s="8" t="s">
        <v>1320</v>
      </c>
      <c r="L12" s="8">
        <v>59</v>
      </c>
      <c r="M12" s="8">
        <v>60</v>
      </c>
      <c r="N12" s="9">
        <v>60</v>
      </c>
      <c r="O12" s="7"/>
      <c r="P12" s="8"/>
      <c r="Q12" s="8"/>
      <c r="R12" s="8" t="s">
        <v>76</v>
      </c>
      <c r="S12" s="8"/>
      <c r="T12" s="8"/>
      <c r="U12" s="8"/>
      <c r="V12" s="8"/>
      <c r="W12" s="8"/>
      <c r="X12" s="8"/>
      <c r="Y12" s="8" t="s">
        <v>76</v>
      </c>
      <c r="Z12" s="8"/>
      <c r="AA12" s="8"/>
      <c r="AB12" s="8"/>
      <c r="AC12" s="8"/>
      <c r="AD12" s="8"/>
      <c r="AE12" s="8"/>
      <c r="AF12" s="8"/>
      <c r="AG12" s="9"/>
      <c r="AH12" s="7"/>
      <c r="AI12" s="8" t="s">
        <v>24</v>
      </c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9"/>
      <c r="AV12" s="7"/>
      <c r="AW12" s="8"/>
      <c r="AX12" s="8" t="s">
        <v>77</v>
      </c>
      <c r="AY12" s="8" t="s">
        <v>78</v>
      </c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9"/>
      <c r="BO12" s="8"/>
      <c r="BP12" s="8" t="s">
        <v>37</v>
      </c>
      <c r="BQ12" s="8" t="s">
        <v>39</v>
      </c>
      <c r="BR12" s="8" t="s">
        <v>40</v>
      </c>
      <c r="BS12" s="8" t="s">
        <v>44</v>
      </c>
      <c r="BT12" s="8" t="s">
        <v>45</v>
      </c>
      <c r="BU12" s="8" t="s">
        <v>49</v>
      </c>
      <c r="BV12" s="8" t="s">
        <v>51</v>
      </c>
      <c r="BW12" s="8" t="s">
        <v>53</v>
      </c>
      <c r="BX12" s="8" t="s">
        <v>54</v>
      </c>
      <c r="BY12" s="1" t="s">
        <v>846</v>
      </c>
    </row>
    <row r="13" spans="1:82" x14ac:dyDescent="0.25">
      <c r="A13" s="1">
        <v>11</v>
      </c>
      <c r="B13" s="1" t="s">
        <v>92</v>
      </c>
      <c r="C13" s="1" t="s">
        <v>93</v>
      </c>
      <c r="D13" s="1" t="s">
        <v>75</v>
      </c>
      <c r="E13" s="1" t="s">
        <v>58</v>
      </c>
      <c r="F13" s="7">
        <v>328</v>
      </c>
      <c r="G13" s="8">
        <v>313</v>
      </c>
      <c r="H13" s="8">
        <v>336</v>
      </c>
      <c r="I13" s="8" t="s">
        <v>1328</v>
      </c>
      <c r="J13" s="8" t="s">
        <v>1329</v>
      </c>
      <c r="K13" s="8" t="s">
        <v>1330</v>
      </c>
      <c r="L13" s="8">
        <v>56</v>
      </c>
      <c r="M13" s="8">
        <v>56</v>
      </c>
      <c r="N13" s="9">
        <v>58</v>
      </c>
      <c r="O13" s="7"/>
      <c r="P13" s="8"/>
      <c r="Q13" s="8"/>
      <c r="R13" s="8" t="s">
        <v>76</v>
      </c>
      <c r="S13" s="8"/>
      <c r="T13" s="8"/>
      <c r="U13" s="8"/>
      <c r="V13" s="8"/>
      <c r="W13" s="8"/>
      <c r="X13" s="8"/>
      <c r="Y13" s="8" t="s">
        <v>76</v>
      </c>
      <c r="Z13" s="8"/>
      <c r="AA13" s="8"/>
      <c r="AB13" s="8"/>
      <c r="AC13" s="8"/>
      <c r="AD13" s="8"/>
      <c r="AE13" s="8"/>
      <c r="AF13" s="8"/>
      <c r="AG13" s="9"/>
      <c r="AH13" s="7"/>
      <c r="AI13" s="8" t="s">
        <v>24</v>
      </c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9"/>
      <c r="AV13" s="7"/>
      <c r="AW13" s="8"/>
      <c r="AX13" s="8" t="s">
        <v>77</v>
      </c>
      <c r="AY13" s="8" t="s">
        <v>78</v>
      </c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9"/>
      <c r="BO13" s="8"/>
      <c r="BP13" s="8">
        <f>COUNTIF(AV3:AV211,"*")/183*100</f>
        <v>1.639344262295082</v>
      </c>
      <c r="BQ13" s="8">
        <f>COUNTIF(AX3:AX211,"*")/183*100</f>
        <v>53.551912568306015</v>
      </c>
      <c r="BR13" s="8">
        <f>COUNTIF(AY3:AY211,"*")/183*100</f>
        <v>46.448087431693992</v>
      </c>
      <c r="BS13" s="8">
        <f>COUNTIF(BC3:BC211,"*")/183*100</f>
        <v>0</v>
      </c>
      <c r="BT13" s="8">
        <f>COUNTIF(BD3:BD211,"*")/183*100</f>
        <v>3.8251366120218582</v>
      </c>
      <c r="BU13" s="8">
        <f>COUNTIF(BH3:BH211,"*")/183*100</f>
        <v>7.1038251366120218</v>
      </c>
      <c r="BV13" s="8">
        <f>COUNTIF(BJ3:BJ211,"*")/183*100</f>
        <v>16.393442622950818</v>
      </c>
      <c r="BW13" s="8">
        <f>COUNTIF(BL3:BL211,"*")/183*100</f>
        <v>4.918032786885246</v>
      </c>
      <c r="BX13" s="8">
        <f>COUNTIF(BM3:BM211,"*")/183*100</f>
        <v>2.1857923497267762</v>
      </c>
      <c r="BY13" s="1">
        <v>11.475409836065573</v>
      </c>
    </row>
    <row r="14" spans="1:82" x14ac:dyDescent="0.25">
      <c r="A14" s="1">
        <v>10</v>
      </c>
      <c r="B14" s="1" t="s">
        <v>88</v>
      </c>
      <c r="C14" s="1" t="s">
        <v>89</v>
      </c>
      <c r="D14" s="1" t="s">
        <v>90</v>
      </c>
      <c r="E14" s="1" t="s">
        <v>58</v>
      </c>
      <c r="F14" s="7">
        <v>272</v>
      </c>
      <c r="G14" s="8">
        <v>239</v>
      </c>
      <c r="H14" s="8">
        <v>249</v>
      </c>
      <c r="I14" s="8" t="s">
        <v>878</v>
      </c>
      <c r="J14" s="8" t="s">
        <v>1326</v>
      </c>
      <c r="K14" s="8" t="s">
        <v>1327</v>
      </c>
      <c r="L14" s="8">
        <v>16</v>
      </c>
      <c r="M14" s="8">
        <v>19</v>
      </c>
      <c r="N14" s="9">
        <v>18</v>
      </c>
      <c r="O14" s="7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9"/>
      <c r="AH14" s="7" t="s">
        <v>2007</v>
      </c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9"/>
      <c r="AV14" s="7"/>
      <c r="AW14" s="8"/>
      <c r="AX14" s="8"/>
      <c r="AY14" s="8"/>
      <c r="AZ14" s="8"/>
      <c r="BA14" s="8"/>
      <c r="BB14" s="8"/>
      <c r="BC14" s="8"/>
      <c r="BD14" s="8" t="s">
        <v>91</v>
      </c>
      <c r="BE14" s="8"/>
      <c r="BF14" s="8"/>
      <c r="BG14" s="8"/>
      <c r="BH14" s="8"/>
      <c r="BI14" s="8"/>
      <c r="BJ14" s="8"/>
      <c r="BK14" s="8"/>
      <c r="BL14" s="8"/>
      <c r="BM14" s="9"/>
    </row>
    <row r="15" spans="1:82" x14ac:dyDescent="0.25">
      <c r="A15" s="1">
        <v>12</v>
      </c>
      <c r="B15" s="1" t="s">
        <v>94</v>
      </c>
      <c r="C15" s="1" t="s">
        <v>95</v>
      </c>
      <c r="D15" s="1" t="s">
        <v>96</v>
      </c>
      <c r="E15" s="1" t="s">
        <v>58</v>
      </c>
      <c r="F15" s="7">
        <v>198</v>
      </c>
      <c r="G15" s="8">
        <v>203</v>
      </c>
      <c r="H15" s="8">
        <v>208</v>
      </c>
      <c r="I15" s="8" t="s">
        <v>1331</v>
      </c>
      <c r="J15" s="8" t="s">
        <v>1183</v>
      </c>
      <c r="K15" s="8" t="s">
        <v>902</v>
      </c>
      <c r="L15" s="8">
        <v>30</v>
      </c>
      <c r="M15" s="8">
        <v>30</v>
      </c>
      <c r="N15" s="9">
        <v>32</v>
      </c>
      <c r="O15" s="7"/>
      <c r="P15" s="8"/>
      <c r="Q15" s="8"/>
      <c r="R15" s="8"/>
      <c r="S15" s="8"/>
      <c r="T15" s="8" t="s">
        <v>97</v>
      </c>
      <c r="U15" s="8"/>
      <c r="V15" s="8"/>
      <c r="W15" s="8" t="s">
        <v>97</v>
      </c>
      <c r="X15" s="8"/>
      <c r="Y15" s="8"/>
      <c r="Z15" s="8"/>
      <c r="AA15" s="8"/>
      <c r="AB15" s="8"/>
      <c r="AC15" s="8"/>
      <c r="AD15" s="8"/>
      <c r="AE15" s="8"/>
      <c r="AF15" s="8"/>
      <c r="AG15" s="9"/>
      <c r="AH15" s="7"/>
      <c r="AI15" s="8"/>
      <c r="AJ15" s="8"/>
      <c r="AK15" s="8"/>
      <c r="AL15" s="8"/>
      <c r="AM15" s="8"/>
      <c r="AN15" s="8"/>
      <c r="AO15" s="8" t="s">
        <v>30</v>
      </c>
      <c r="AP15" s="8"/>
      <c r="AQ15" s="8"/>
      <c r="AR15" s="8"/>
      <c r="AS15" s="8"/>
      <c r="AT15" s="8"/>
      <c r="AU15" s="9"/>
      <c r="AV15" s="7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 t="s">
        <v>49</v>
      </c>
      <c r="BI15" s="8"/>
      <c r="BJ15" s="8"/>
      <c r="BK15" s="8"/>
      <c r="BL15" s="8"/>
      <c r="BM15" s="9"/>
    </row>
    <row r="16" spans="1:82" x14ac:dyDescent="0.25">
      <c r="A16" s="1">
        <v>13</v>
      </c>
      <c r="B16" s="1" t="s">
        <v>98</v>
      </c>
      <c r="C16" s="1" t="s">
        <v>99</v>
      </c>
      <c r="D16" s="1" t="s">
        <v>100</v>
      </c>
      <c r="E16" s="1" t="s">
        <v>58</v>
      </c>
      <c r="F16" s="7">
        <v>165</v>
      </c>
      <c r="G16" s="8">
        <v>150</v>
      </c>
      <c r="H16" s="8">
        <v>146</v>
      </c>
      <c r="I16" s="8" t="s">
        <v>903</v>
      </c>
      <c r="J16" s="8" t="s">
        <v>1332</v>
      </c>
      <c r="K16" s="8" t="s">
        <v>903</v>
      </c>
      <c r="L16" s="8">
        <v>13</v>
      </c>
      <c r="M16" s="8">
        <v>11</v>
      </c>
      <c r="N16" s="9">
        <v>13</v>
      </c>
      <c r="O16" s="7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9"/>
      <c r="AH16" s="7" t="s">
        <v>2007</v>
      </c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9"/>
      <c r="AV16" s="7"/>
      <c r="AW16" s="8"/>
      <c r="AX16" s="8" t="s">
        <v>101</v>
      </c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9"/>
    </row>
    <row r="17" spans="1:65" x14ac:dyDescent="0.25">
      <c r="A17" s="1">
        <v>15</v>
      </c>
      <c r="B17" s="1" t="s">
        <v>104</v>
      </c>
      <c r="C17" s="1" t="s">
        <v>105</v>
      </c>
      <c r="D17" s="1" t="s">
        <v>106</v>
      </c>
      <c r="E17" s="1" t="s">
        <v>58</v>
      </c>
      <c r="F17" s="7">
        <v>140</v>
      </c>
      <c r="G17" s="8">
        <v>126</v>
      </c>
      <c r="H17" s="8">
        <v>139</v>
      </c>
      <c r="I17" s="8" t="s">
        <v>909</v>
      </c>
      <c r="J17" s="8" t="s">
        <v>908</v>
      </c>
      <c r="K17" s="8" t="s">
        <v>1213</v>
      </c>
      <c r="L17" s="8">
        <v>13</v>
      </c>
      <c r="M17" s="8">
        <v>13</v>
      </c>
      <c r="N17" s="9">
        <v>11</v>
      </c>
      <c r="O17" s="7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9"/>
      <c r="AH17" s="7" t="s">
        <v>2007</v>
      </c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9"/>
      <c r="AV17" s="7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 t="s">
        <v>49</v>
      </c>
      <c r="BI17" s="8"/>
      <c r="BJ17" s="8"/>
      <c r="BK17" s="8"/>
      <c r="BL17" s="8"/>
      <c r="BM17" s="9"/>
    </row>
    <row r="18" spans="1:65" x14ac:dyDescent="0.25">
      <c r="A18" s="1">
        <v>16</v>
      </c>
      <c r="B18" s="1" t="s">
        <v>107</v>
      </c>
      <c r="C18" s="1" t="s">
        <v>108</v>
      </c>
      <c r="D18" s="1" t="s">
        <v>109</v>
      </c>
      <c r="E18" s="1" t="s">
        <v>58</v>
      </c>
      <c r="F18" s="7">
        <v>117</v>
      </c>
      <c r="G18" s="8">
        <v>122</v>
      </c>
      <c r="H18" s="8">
        <v>118</v>
      </c>
      <c r="I18" s="8" t="s">
        <v>1336</v>
      </c>
      <c r="J18" s="8" t="s">
        <v>1337</v>
      </c>
      <c r="K18" s="8" t="s">
        <v>1338</v>
      </c>
      <c r="L18" s="8">
        <v>33</v>
      </c>
      <c r="M18" s="8">
        <v>33</v>
      </c>
      <c r="N18" s="9">
        <v>31</v>
      </c>
      <c r="O18" s="7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9"/>
      <c r="AH18" s="7" t="s">
        <v>2007</v>
      </c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9"/>
      <c r="AV18" s="7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9"/>
    </row>
    <row r="19" spans="1:65" x14ac:dyDescent="0.25">
      <c r="A19" s="1">
        <v>17</v>
      </c>
      <c r="B19" s="1" t="s">
        <v>110</v>
      </c>
      <c r="C19" s="1" t="s">
        <v>111</v>
      </c>
      <c r="D19" s="1" t="s">
        <v>61</v>
      </c>
      <c r="E19" s="1" t="s">
        <v>58</v>
      </c>
      <c r="F19" s="7">
        <v>88</v>
      </c>
      <c r="G19" s="8">
        <v>98</v>
      </c>
      <c r="H19" s="8">
        <v>82</v>
      </c>
      <c r="I19" s="8" t="s">
        <v>876</v>
      </c>
      <c r="J19" s="8" t="s">
        <v>1992</v>
      </c>
      <c r="K19" s="8" t="s">
        <v>1993</v>
      </c>
      <c r="L19" s="8">
        <v>22</v>
      </c>
      <c r="M19" s="8">
        <v>25</v>
      </c>
      <c r="N19" s="9">
        <v>20</v>
      </c>
      <c r="O19" s="7"/>
      <c r="P19" s="8"/>
      <c r="Q19" s="8"/>
      <c r="R19" s="8"/>
      <c r="S19" s="8"/>
      <c r="T19" s="8"/>
      <c r="U19" s="8"/>
      <c r="V19" s="8"/>
      <c r="W19" s="8"/>
      <c r="X19" s="8"/>
      <c r="Y19" s="8" t="s">
        <v>112</v>
      </c>
      <c r="Z19" s="8"/>
      <c r="AA19" s="8"/>
      <c r="AB19" s="8"/>
      <c r="AC19" s="8"/>
      <c r="AD19" s="8"/>
      <c r="AE19" s="8"/>
      <c r="AF19" s="8"/>
      <c r="AG19" s="9"/>
      <c r="AH19" s="7" t="s">
        <v>2007</v>
      </c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9"/>
      <c r="AV19" s="7"/>
      <c r="AW19" s="8"/>
      <c r="AX19" s="8"/>
      <c r="AY19" s="8" t="s">
        <v>113</v>
      </c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9"/>
    </row>
    <row r="20" spans="1:65" x14ac:dyDescent="0.25">
      <c r="A20" s="1">
        <v>27</v>
      </c>
      <c r="B20" s="1" t="s">
        <v>158</v>
      </c>
      <c r="C20" s="1" t="s">
        <v>159</v>
      </c>
      <c r="D20" s="1" t="s">
        <v>160</v>
      </c>
      <c r="E20" s="1" t="s">
        <v>58</v>
      </c>
      <c r="F20" s="7">
        <v>71</v>
      </c>
      <c r="G20" s="8">
        <v>66</v>
      </c>
      <c r="H20" s="8">
        <v>59</v>
      </c>
      <c r="I20" s="8" t="s">
        <v>1344</v>
      </c>
      <c r="J20" s="8" t="s">
        <v>1345</v>
      </c>
      <c r="K20" s="8" t="s">
        <v>1345</v>
      </c>
      <c r="L20" s="8">
        <v>5</v>
      </c>
      <c r="M20" s="8">
        <v>4</v>
      </c>
      <c r="N20" s="9">
        <v>4</v>
      </c>
      <c r="O20" s="7"/>
      <c r="P20" s="8"/>
      <c r="Q20" s="8"/>
      <c r="R20" s="8" t="s">
        <v>117</v>
      </c>
      <c r="S20" s="8"/>
      <c r="T20" s="8"/>
      <c r="U20" s="8"/>
      <c r="V20" s="8"/>
      <c r="W20" s="8"/>
      <c r="X20" s="8"/>
      <c r="Y20" s="8" t="s">
        <v>117</v>
      </c>
      <c r="Z20" s="8"/>
      <c r="AA20" s="8"/>
      <c r="AB20" s="8"/>
      <c r="AC20" s="8"/>
      <c r="AD20" s="8"/>
      <c r="AE20" s="8"/>
      <c r="AF20" s="8"/>
      <c r="AG20" s="9"/>
      <c r="AH20" s="7" t="s">
        <v>2007</v>
      </c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9"/>
      <c r="AV20" s="7"/>
      <c r="AW20" s="8"/>
      <c r="AX20" s="8"/>
      <c r="AY20" s="8" t="s">
        <v>122</v>
      </c>
      <c r="AZ20" s="8"/>
      <c r="BA20" s="8"/>
      <c r="BB20" s="8"/>
      <c r="BC20" s="8"/>
      <c r="BD20" s="8"/>
      <c r="BE20" s="8"/>
      <c r="BF20" s="8"/>
      <c r="BG20" s="8"/>
      <c r="BH20" s="8" t="s">
        <v>49</v>
      </c>
      <c r="BI20" s="8"/>
      <c r="BJ20" s="8"/>
      <c r="BK20" s="8"/>
      <c r="BL20" s="8"/>
      <c r="BM20" s="9"/>
    </row>
    <row r="21" spans="1:65" x14ac:dyDescent="0.25">
      <c r="A21" s="1">
        <v>19</v>
      </c>
      <c r="B21" s="1" t="s">
        <v>119</v>
      </c>
      <c r="C21" s="1" t="s">
        <v>120</v>
      </c>
      <c r="D21" s="1" t="s">
        <v>121</v>
      </c>
      <c r="E21" s="1" t="s">
        <v>58</v>
      </c>
      <c r="F21" s="7">
        <v>53</v>
      </c>
      <c r="G21" s="8">
        <v>58</v>
      </c>
      <c r="H21" s="8">
        <v>52</v>
      </c>
      <c r="I21" s="8" t="s">
        <v>1212</v>
      </c>
      <c r="J21" s="8" t="s">
        <v>1212</v>
      </c>
      <c r="K21" s="8" t="s">
        <v>1340</v>
      </c>
      <c r="L21" s="8">
        <v>11</v>
      </c>
      <c r="M21" s="8">
        <v>11</v>
      </c>
      <c r="N21" s="9">
        <v>11</v>
      </c>
      <c r="O21" s="7"/>
      <c r="P21" s="8"/>
      <c r="Q21" s="8"/>
      <c r="R21" s="8" t="s">
        <v>117</v>
      </c>
      <c r="S21" s="8"/>
      <c r="T21" s="8"/>
      <c r="U21" s="8"/>
      <c r="V21" s="8"/>
      <c r="W21" s="8"/>
      <c r="X21" s="8"/>
      <c r="Y21" s="8" t="s">
        <v>117</v>
      </c>
      <c r="Z21" s="8"/>
      <c r="AA21" s="8"/>
      <c r="AB21" s="8"/>
      <c r="AC21" s="8"/>
      <c r="AD21" s="8"/>
      <c r="AE21" s="8"/>
      <c r="AF21" s="8"/>
      <c r="AG21" s="9"/>
      <c r="AH21" s="7" t="s">
        <v>2007</v>
      </c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9"/>
      <c r="AV21" s="7"/>
      <c r="AW21" s="8"/>
      <c r="AX21" s="8"/>
      <c r="AY21" s="8" t="s">
        <v>122</v>
      </c>
      <c r="AZ21" s="8"/>
      <c r="BA21" s="8"/>
      <c r="BB21" s="8"/>
      <c r="BC21" s="8"/>
      <c r="BD21" s="8"/>
      <c r="BE21" s="8"/>
      <c r="BF21" s="8"/>
      <c r="BG21" s="8"/>
      <c r="BH21" s="8" t="s">
        <v>49</v>
      </c>
      <c r="BI21" s="8"/>
      <c r="BJ21" s="8"/>
      <c r="BK21" s="8"/>
      <c r="BL21" s="8"/>
      <c r="BM21" s="9"/>
    </row>
    <row r="22" spans="1:65" x14ac:dyDescent="0.25">
      <c r="A22" s="1">
        <v>21</v>
      </c>
      <c r="B22" s="1" t="s">
        <v>126</v>
      </c>
      <c r="C22" s="1" t="s">
        <v>127</v>
      </c>
      <c r="D22" s="1" t="s">
        <v>128</v>
      </c>
      <c r="E22" s="1" t="s">
        <v>58</v>
      </c>
      <c r="F22" s="7">
        <v>53</v>
      </c>
      <c r="G22" s="8">
        <v>58</v>
      </c>
      <c r="H22" s="8">
        <v>52</v>
      </c>
      <c r="I22" s="8" t="s">
        <v>1212</v>
      </c>
      <c r="J22" s="8" t="s">
        <v>1212</v>
      </c>
      <c r="K22" s="8" t="s">
        <v>1340</v>
      </c>
      <c r="L22" s="8">
        <v>11</v>
      </c>
      <c r="M22" s="8">
        <v>11</v>
      </c>
      <c r="N22" s="9">
        <v>11</v>
      </c>
      <c r="O22" s="7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 t="s">
        <v>129</v>
      </c>
      <c r="AF22" s="8"/>
      <c r="AG22" s="9"/>
      <c r="AH22" s="7" t="s">
        <v>2007</v>
      </c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9"/>
      <c r="AV22" s="7"/>
      <c r="AW22" s="8"/>
      <c r="AX22" s="8" t="s">
        <v>130</v>
      </c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9"/>
    </row>
    <row r="23" spans="1:65" x14ac:dyDescent="0.25">
      <c r="A23" s="1">
        <v>22</v>
      </c>
      <c r="B23" s="1" t="s">
        <v>131</v>
      </c>
      <c r="C23" s="1" t="s">
        <v>132</v>
      </c>
      <c r="D23" s="1" t="s">
        <v>133</v>
      </c>
      <c r="E23" s="1" t="s">
        <v>58</v>
      </c>
      <c r="F23" s="7">
        <v>51</v>
      </c>
      <c r="G23" s="8">
        <v>60</v>
      </c>
      <c r="H23" s="8">
        <v>50</v>
      </c>
      <c r="I23" s="8" t="s">
        <v>925</v>
      </c>
      <c r="J23" s="8" t="s">
        <v>925</v>
      </c>
      <c r="K23" s="8" t="s">
        <v>1341</v>
      </c>
      <c r="L23" s="8">
        <v>9</v>
      </c>
      <c r="M23" s="8">
        <v>10</v>
      </c>
      <c r="N23" s="9">
        <v>8</v>
      </c>
      <c r="O23" s="7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9"/>
      <c r="AH23" s="7"/>
      <c r="AI23" s="8" t="s">
        <v>134</v>
      </c>
      <c r="AJ23" s="8"/>
      <c r="AK23" s="8"/>
      <c r="AL23" s="8"/>
      <c r="AM23" s="8"/>
      <c r="AN23" s="8" t="s">
        <v>134</v>
      </c>
      <c r="AO23" s="8" t="s">
        <v>135</v>
      </c>
      <c r="AP23" s="8"/>
      <c r="AQ23" s="8"/>
      <c r="AR23" s="8"/>
      <c r="AS23" s="8"/>
      <c r="AT23" s="8"/>
      <c r="AU23" s="9"/>
      <c r="AV23" s="7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9"/>
    </row>
    <row r="24" spans="1:65" x14ac:dyDescent="0.25">
      <c r="A24" s="1">
        <v>18</v>
      </c>
      <c r="B24" s="1" t="s">
        <v>114</v>
      </c>
      <c r="C24" s="1" t="s">
        <v>115</v>
      </c>
      <c r="D24" s="1" t="s">
        <v>116</v>
      </c>
      <c r="E24" s="1" t="s">
        <v>58</v>
      </c>
      <c r="F24" s="7">
        <v>59</v>
      </c>
      <c r="G24" s="8">
        <v>57</v>
      </c>
      <c r="H24" s="8">
        <v>50</v>
      </c>
      <c r="I24" s="8" t="s">
        <v>915</v>
      </c>
      <c r="J24" s="8" t="s">
        <v>915</v>
      </c>
      <c r="K24" s="8" t="s">
        <v>1339</v>
      </c>
      <c r="L24" s="8">
        <v>10</v>
      </c>
      <c r="M24" s="8">
        <v>10</v>
      </c>
      <c r="N24" s="9">
        <v>11</v>
      </c>
      <c r="O24" s="7"/>
      <c r="P24" s="8"/>
      <c r="Q24" s="8"/>
      <c r="R24" s="8" t="s">
        <v>117</v>
      </c>
      <c r="S24" s="8"/>
      <c r="T24" s="8"/>
      <c r="U24" s="8"/>
      <c r="V24" s="8"/>
      <c r="W24" s="8"/>
      <c r="X24" s="8"/>
      <c r="Y24" s="8" t="s">
        <v>117</v>
      </c>
      <c r="Z24" s="8"/>
      <c r="AA24" s="8"/>
      <c r="AB24" s="8"/>
      <c r="AC24" s="8"/>
      <c r="AD24" s="8"/>
      <c r="AE24" s="8"/>
      <c r="AF24" s="8"/>
      <c r="AG24" s="9"/>
      <c r="AH24" s="7"/>
      <c r="AI24" s="8" t="s">
        <v>66</v>
      </c>
      <c r="AJ24" s="8"/>
      <c r="AK24" s="8"/>
      <c r="AL24" s="8"/>
      <c r="AM24" s="8"/>
      <c r="AN24" s="8" t="s">
        <v>66</v>
      </c>
      <c r="AO24" s="8"/>
      <c r="AP24" s="8"/>
      <c r="AQ24" s="8"/>
      <c r="AR24" s="8"/>
      <c r="AS24" s="8"/>
      <c r="AT24" s="8"/>
      <c r="AU24" s="9"/>
      <c r="AV24" s="7"/>
      <c r="AW24" s="8"/>
      <c r="AX24" s="8"/>
      <c r="AY24" s="8" t="s">
        <v>118</v>
      </c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9"/>
    </row>
    <row r="25" spans="1:65" x14ac:dyDescent="0.25">
      <c r="A25" s="1">
        <v>23</v>
      </c>
      <c r="B25" s="1" t="s">
        <v>136</v>
      </c>
      <c r="C25" s="1" t="s">
        <v>137</v>
      </c>
      <c r="D25" s="1" t="s">
        <v>133</v>
      </c>
      <c r="E25" s="1" t="s">
        <v>58</v>
      </c>
      <c r="F25" s="7">
        <v>49</v>
      </c>
      <c r="G25" s="8">
        <v>47</v>
      </c>
      <c r="H25" s="8">
        <v>50</v>
      </c>
      <c r="I25" s="8" t="s">
        <v>926</v>
      </c>
      <c r="J25" s="8" t="s">
        <v>926</v>
      </c>
      <c r="K25" s="8" t="s">
        <v>926</v>
      </c>
      <c r="L25" s="8">
        <v>10</v>
      </c>
      <c r="M25" s="8">
        <v>10</v>
      </c>
      <c r="N25" s="9">
        <v>10</v>
      </c>
      <c r="O25" s="7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9"/>
      <c r="AH25" s="7" t="s">
        <v>2007</v>
      </c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9"/>
      <c r="AV25" s="7"/>
      <c r="AW25" s="8"/>
      <c r="AX25" s="8"/>
      <c r="AY25" s="8"/>
      <c r="AZ25" s="8"/>
      <c r="BA25" s="8"/>
      <c r="BB25" s="8"/>
      <c r="BC25" s="8"/>
      <c r="BD25" s="8" t="s">
        <v>91</v>
      </c>
      <c r="BE25" s="8"/>
      <c r="BF25" s="8"/>
      <c r="BG25" s="8"/>
      <c r="BH25" s="8"/>
      <c r="BI25" s="8"/>
      <c r="BJ25" s="8"/>
      <c r="BK25" s="8"/>
      <c r="BL25" s="8"/>
      <c r="BM25" s="9"/>
    </row>
    <row r="26" spans="1:65" x14ac:dyDescent="0.25">
      <c r="A26" s="1">
        <v>20</v>
      </c>
      <c r="B26" s="1" t="s">
        <v>123</v>
      </c>
      <c r="C26" s="1" t="s">
        <v>124</v>
      </c>
      <c r="D26" s="1" t="s">
        <v>125</v>
      </c>
      <c r="E26" s="1" t="s">
        <v>58</v>
      </c>
      <c r="F26" s="7">
        <v>66</v>
      </c>
      <c r="G26" s="8">
        <v>56</v>
      </c>
      <c r="H26" s="8">
        <v>49</v>
      </c>
      <c r="I26" s="8" t="s">
        <v>919</v>
      </c>
      <c r="J26" s="8" t="s">
        <v>919</v>
      </c>
      <c r="K26" s="8" t="s">
        <v>919</v>
      </c>
      <c r="L26" s="8">
        <v>3</v>
      </c>
      <c r="M26" s="8">
        <v>3</v>
      </c>
      <c r="N26" s="9">
        <v>3</v>
      </c>
      <c r="O26" s="7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9"/>
      <c r="AH26" s="7"/>
      <c r="AI26" s="8"/>
      <c r="AJ26" s="8"/>
      <c r="AK26" s="8"/>
      <c r="AL26" s="8"/>
      <c r="AM26" s="8" t="s">
        <v>28</v>
      </c>
      <c r="AN26" s="8"/>
      <c r="AO26" s="8"/>
      <c r="AP26" s="8"/>
      <c r="AQ26" s="8"/>
      <c r="AR26" s="8"/>
      <c r="AS26" s="8"/>
      <c r="AT26" s="8"/>
      <c r="AU26" s="9"/>
      <c r="AV26" s="7"/>
      <c r="AW26" s="8"/>
      <c r="AX26" s="8"/>
      <c r="AY26" s="8"/>
      <c r="AZ26" s="8"/>
      <c r="BA26" s="8"/>
      <c r="BB26" s="8"/>
      <c r="BC26" s="8"/>
      <c r="BD26" s="8" t="s">
        <v>91</v>
      </c>
      <c r="BE26" s="8"/>
      <c r="BF26" s="8"/>
      <c r="BG26" s="8"/>
      <c r="BH26" s="8"/>
      <c r="BI26" s="8"/>
      <c r="BJ26" s="8"/>
      <c r="BK26" s="8"/>
      <c r="BL26" s="8"/>
      <c r="BM26" s="9"/>
    </row>
    <row r="27" spans="1:65" x14ac:dyDescent="0.25">
      <c r="A27" s="1">
        <v>24</v>
      </c>
      <c r="B27" s="1" t="s">
        <v>138</v>
      </c>
      <c r="C27" s="1" t="s">
        <v>139</v>
      </c>
      <c r="D27" s="1" t="s">
        <v>140</v>
      </c>
      <c r="E27" s="1" t="s">
        <v>58</v>
      </c>
      <c r="F27" s="7">
        <v>45</v>
      </c>
      <c r="G27" s="8">
        <v>40</v>
      </c>
      <c r="H27" s="8">
        <v>45</v>
      </c>
      <c r="I27" s="8" t="s">
        <v>1342</v>
      </c>
      <c r="J27" s="8" t="s">
        <v>1343</v>
      </c>
      <c r="K27" s="8" t="s">
        <v>1215</v>
      </c>
      <c r="L27" s="8">
        <v>15</v>
      </c>
      <c r="M27" s="8">
        <v>16</v>
      </c>
      <c r="N27" s="9">
        <v>14</v>
      </c>
      <c r="O27" s="7"/>
      <c r="P27" s="8"/>
      <c r="Q27" s="8"/>
      <c r="R27" s="8" t="s">
        <v>141</v>
      </c>
      <c r="S27" s="8"/>
      <c r="T27" s="8"/>
      <c r="U27" s="8"/>
      <c r="V27" s="8"/>
      <c r="W27" s="8"/>
      <c r="X27" s="8"/>
      <c r="Y27" s="8" t="s">
        <v>142</v>
      </c>
      <c r="Z27" s="8"/>
      <c r="AA27" s="8"/>
      <c r="AB27" s="8"/>
      <c r="AC27" s="8"/>
      <c r="AD27" s="8"/>
      <c r="AE27" s="8"/>
      <c r="AF27" s="8"/>
      <c r="AG27" s="9"/>
      <c r="AH27" s="7"/>
      <c r="AI27" s="8" t="s">
        <v>143</v>
      </c>
      <c r="AJ27" s="8"/>
      <c r="AK27" s="8"/>
      <c r="AL27" s="8"/>
      <c r="AM27" s="8"/>
      <c r="AN27" s="8" t="s">
        <v>143</v>
      </c>
      <c r="AO27" s="8"/>
      <c r="AP27" s="8"/>
      <c r="AQ27" s="8"/>
      <c r="AR27" s="8"/>
      <c r="AS27" s="8"/>
      <c r="AT27" s="8"/>
      <c r="AU27" s="9"/>
      <c r="AV27" s="7"/>
      <c r="AW27" s="8"/>
      <c r="AX27" s="8" t="s">
        <v>144</v>
      </c>
      <c r="AY27" s="8" t="s">
        <v>145</v>
      </c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9"/>
    </row>
    <row r="28" spans="1:65" x14ac:dyDescent="0.25">
      <c r="A28" s="1">
        <v>131</v>
      </c>
      <c r="B28" s="1" t="s">
        <v>551</v>
      </c>
      <c r="C28" s="1" t="s">
        <v>552</v>
      </c>
      <c r="D28" s="1" t="s">
        <v>128</v>
      </c>
      <c r="E28" s="1" t="s">
        <v>227</v>
      </c>
      <c r="F28" s="7">
        <v>36</v>
      </c>
      <c r="G28" s="8">
        <v>37</v>
      </c>
      <c r="H28" s="8">
        <v>44</v>
      </c>
      <c r="I28" s="8" t="s">
        <v>998</v>
      </c>
      <c r="J28" s="8" t="s">
        <v>971</v>
      </c>
      <c r="K28" s="8" t="s">
        <v>927</v>
      </c>
      <c r="L28" s="8">
        <v>3</v>
      </c>
      <c r="M28" s="8">
        <v>3</v>
      </c>
      <c r="N28" s="9">
        <v>3</v>
      </c>
      <c r="O28" s="7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 t="s">
        <v>129</v>
      </c>
      <c r="AF28" s="8"/>
      <c r="AG28" s="9"/>
      <c r="AH28" s="7" t="s">
        <v>2007</v>
      </c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9"/>
      <c r="AV28" s="7"/>
      <c r="AW28" s="8"/>
      <c r="AX28" s="8" t="s">
        <v>130</v>
      </c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9"/>
    </row>
    <row r="29" spans="1:65" x14ac:dyDescent="0.25">
      <c r="A29" s="1">
        <v>30</v>
      </c>
      <c r="B29" s="1" t="s">
        <v>173</v>
      </c>
      <c r="C29" s="1" t="s">
        <v>174</v>
      </c>
      <c r="D29" s="1" t="s">
        <v>175</v>
      </c>
      <c r="E29" s="1" t="s">
        <v>58</v>
      </c>
      <c r="F29" s="7">
        <v>29</v>
      </c>
      <c r="G29" s="8">
        <v>31</v>
      </c>
      <c r="H29" s="8">
        <v>44</v>
      </c>
      <c r="I29" s="8" t="s">
        <v>1214</v>
      </c>
      <c r="J29" s="8" t="s">
        <v>1347</v>
      </c>
      <c r="K29" s="8" t="s">
        <v>1348</v>
      </c>
      <c r="L29" s="8">
        <v>11</v>
      </c>
      <c r="M29" s="8">
        <v>11</v>
      </c>
      <c r="N29" s="9">
        <v>14</v>
      </c>
      <c r="O29" s="7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9"/>
      <c r="AH29" s="7" t="s">
        <v>2007</v>
      </c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9"/>
      <c r="AV29" s="7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9"/>
    </row>
    <row r="30" spans="1:65" x14ac:dyDescent="0.25">
      <c r="A30" s="1">
        <v>32</v>
      </c>
      <c r="B30" s="1" t="s">
        <v>1462</v>
      </c>
      <c r="C30" s="1" t="s">
        <v>1463</v>
      </c>
      <c r="D30" s="1" t="s">
        <v>128</v>
      </c>
      <c r="E30" s="1" t="s">
        <v>58</v>
      </c>
      <c r="F30" s="7">
        <v>33</v>
      </c>
      <c r="G30" s="8">
        <v>41</v>
      </c>
      <c r="H30" s="8">
        <v>42</v>
      </c>
      <c r="I30" s="8" t="s">
        <v>957</v>
      </c>
      <c r="J30" s="8" t="s">
        <v>1119</v>
      </c>
      <c r="K30" s="8" t="s">
        <v>956</v>
      </c>
      <c r="L30" s="8">
        <v>7</v>
      </c>
      <c r="M30" s="8">
        <v>10</v>
      </c>
      <c r="N30" s="9">
        <v>9</v>
      </c>
      <c r="O30" s="7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 t="s">
        <v>129</v>
      </c>
      <c r="AF30" s="8"/>
      <c r="AG30" s="9"/>
      <c r="AH30" s="7" t="s">
        <v>2007</v>
      </c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9"/>
      <c r="AV30" s="7"/>
      <c r="AW30" s="8"/>
      <c r="AX30" s="8" t="s">
        <v>130</v>
      </c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9"/>
    </row>
    <row r="31" spans="1:65" x14ac:dyDescent="0.25">
      <c r="A31" s="1">
        <v>29</v>
      </c>
      <c r="B31" s="1" t="s">
        <v>168</v>
      </c>
      <c r="C31" s="1" t="s">
        <v>169</v>
      </c>
      <c r="D31" s="1" t="s">
        <v>106</v>
      </c>
      <c r="E31" s="1" t="s">
        <v>58</v>
      </c>
      <c r="F31" s="7">
        <v>33</v>
      </c>
      <c r="G31" s="8">
        <v>35</v>
      </c>
      <c r="H31" s="8">
        <v>40</v>
      </c>
      <c r="I31" s="8" t="s">
        <v>939</v>
      </c>
      <c r="J31" s="8" t="s">
        <v>940</v>
      </c>
      <c r="K31" s="8" t="s">
        <v>940</v>
      </c>
      <c r="L31" s="8">
        <v>8</v>
      </c>
      <c r="M31" s="8">
        <v>8</v>
      </c>
      <c r="N31" s="9">
        <v>9</v>
      </c>
      <c r="O31" s="7"/>
      <c r="P31" s="8"/>
      <c r="Q31" s="8"/>
      <c r="R31" s="8" t="s">
        <v>170</v>
      </c>
      <c r="S31" s="8"/>
      <c r="T31" s="8"/>
      <c r="U31" s="8"/>
      <c r="V31" s="8"/>
      <c r="W31" s="8"/>
      <c r="X31" s="8"/>
      <c r="Y31" s="8" t="s">
        <v>170</v>
      </c>
      <c r="Z31" s="8"/>
      <c r="AA31" s="8"/>
      <c r="AB31" s="8"/>
      <c r="AC31" s="8"/>
      <c r="AD31" s="8"/>
      <c r="AE31" s="8"/>
      <c r="AF31" s="8"/>
      <c r="AG31" s="9"/>
      <c r="AH31" s="7"/>
      <c r="AI31" s="8" t="s">
        <v>24</v>
      </c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9"/>
      <c r="AV31" s="7"/>
      <c r="AW31" s="8"/>
      <c r="AX31" s="8" t="s">
        <v>171</v>
      </c>
      <c r="AY31" s="8" t="s">
        <v>172</v>
      </c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9"/>
    </row>
    <row r="32" spans="1:65" x14ac:dyDescent="0.25">
      <c r="A32" s="1">
        <v>25</v>
      </c>
      <c r="B32" s="1" t="s">
        <v>146</v>
      </c>
      <c r="C32" s="1" t="s">
        <v>147</v>
      </c>
      <c r="D32" s="1" t="s">
        <v>148</v>
      </c>
      <c r="E32" s="1" t="s">
        <v>58</v>
      </c>
      <c r="F32" s="7">
        <v>47</v>
      </c>
      <c r="G32" s="8">
        <v>47</v>
      </c>
      <c r="H32" s="8">
        <v>38</v>
      </c>
      <c r="I32" s="8" t="s">
        <v>1040</v>
      </c>
      <c r="J32" s="8" t="s">
        <v>1064</v>
      </c>
      <c r="K32" s="8" t="s">
        <v>1034</v>
      </c>
      <c r="L32" s="8">
        <v>16</v>
      </c>
      <c r="M32" s="8">
        <v>17</v>
      </c>
      <c r="N32" s="9">
        <v>12</v>
      </c>
      <c r="O32" s="7"/>
      <c r="P32" s="8"/>
      <c r="Q32" s="8"/>
      <c r="R32" s="8" t="s">
        <v>149</v>
      </c>
      <c r="S32" s="8"/>
      <c r="T32" s="8"/>
      <c r="U32" s="8"/>
      <c r="V32" s="8"/>
      <c r="W32" s="8"/>
      <c r="X32" s="8"/>
      <c r="Y32" s="8" t="s">
        <v>149</v>
      </c>
      <c r="Z32" s="8"/>
      <c r="AA32" s="8"/>
      <c r="AB32" s="8"/>
      <c r="AC32" s="8"/>
      <c r="AD32" s="8"/>
      <c r="AE32" s="8"/>
      <c r="AF32" s="8"/>
      <c r="AG32" s="9"/>
      <c r="AH32" s="7"/>
      <c r="AI32" s="8"/>
      <c r="AJ32" s="8"/>
      <c r="AK32" s="8"/>
      <c r="AL32" s="8"/>
      <c r="AM32" s="8"/>
      <c r="AN32" s="8" t="s">
        <v>32</v>
      </c>
      <c r="AO32" s="8"/>
      <c r="AP32" s="8"/>
      <c r="AQ32" s="8" t="s">
        <v>32</v>
      </c>
      <c r="AR32" s="8"/>
      <c r="AS32" s="8"/>
      <c r="AT32" s="8"/>
      <c r="AU32" s="9"/>
      <c r="AV32" s="7"/>
      <c r="AW32" s="8"/>
      <c r="AX32" s="8" t="s">
        <v>150</v>
      </c>
      <c r="AY32" s="8" t="s">
        <v>151</v>
      </c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9"/>
    </row>
    <row r="33" spans="1:65" x14ac:dyDescent="0.25">
      <c r="A33" s="1">
        <v>31</v>
      </c>
      <c r="B33" s="1" t="s">
        <v>176</v>
      </c>
      <c r="C33" s="1" t="s">
        <v>177</v>
      </c>
      <c r="D33" s="1" t="s">
        <v>84</v>
      </c>
      <c r="E33" s="1" t="s">
        <v>178</v>
      </c>
      <c r="F33" s="7">
        <v>40</v>
      </c>
      <c r="G33" s="8">
        <v>40</v>
      </c>
      <c r="H33" s="8">
        <v>36</v>
      </c>
      <c r="I33" s="8" t="s">
        <v>964</v>
      </c>
      <c r="J33" s="8" t="s">
        <v>945</v>
      </c>
      <c r="K33" s="8" t="s">
        <v>1238</v>
      </c>
      <c r="L33" s="8">
        <v>17</v>
      </c>
      <c r="M33" s="8">
        <v>14</v>
      </c>
      <c r="N33" s="9">
        <v>14</v>
      </c>
      <c r="O33" s="7"/>
      <c r="P33" s="8"/>
      <c r="Q33" s="8"/>
      <c r="R33" s="8" t="s">
        <v>154</v>
      </c>
      <c r="S33" s="8"/>
      <c r="T33" s="8"/>
      <c r="U33" s="8"/>
      <c r="V33" s="8"/>
      <c r="W33" s="8"/>
      <c r="X33" s="8"/>
      <c r="Y33" s="8" t="s">
        <v>154</v>
      </c>
      <c r="Z33" s="8"/>
      <c r="AA33" s="8"/>
      <c r="AB33" s="8"/>
      <c r="AC33" s="8"/>
      <c r="AD33" s="8"/>
      <c r="AE33" s="8"/>
      <c r="AF33" s="8"/>
      <c r="AG33" s="9"/>
      <c r="AH33" s="7"/>
      <c r="AI33" s="8" t="s">
        <v>24</v>
      </c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9"/>
      <c r="AV33" s="7"/>
      <c r="AW33" s="8"/>
      <c r="AX33" s="8" t="s">
        <v>155</v>
      </c>
      <c r="AY33" s="8" t="s">
        <v>156</v>
      </c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 t="s">
        <v>157</v>
      </c>
      <c r="BM33" s="9"/>
    </row>
    <row r="34" spans="1:65" x14ac:dyDescent="0.25">
      <c r="A34" s="1">
        <v>26</v>
      </c>
      <c r="B34" s="1" t="s">
        <v>1443</v>
      </c>
      <c r="C34" s="1" t="s">
        <v>1444</v>
      </c>
      <c r="D34" s="1" t="s">
        <v>152</v>
      </c>
      <c r="E34" s="1" t="s">
        <v>58</v>
      </c>
      <c r="F34" s="7">
        <v>46</v>
      </c>
      <c r="G34" s="8">
        <v>32</v>
      </c>
      <c r="H34" s="8">
        <v>36</v>
      </c>
      <c r="I34" s="8" t="s">
        <v>1994</v>
      </c>
      <c r="J34" s="8" t="s">
        <v>1995</v>
      </c>
      <c r="K34" s="8" t="s">
        <v>1075</v>
      </c>
      <c r="L34" s="8">
        <v>15</v>
      </c>
      <c r="M34" s="8">
        <v>10</v>
      </c>
      <c r="N34" s="9">
        <v>12</v>
      </c>
      <c r="O34" s="7"/>
      <c r="P34" s="8"/>
      <c r="Q34" s="8"/>
      <c r="R34" s="8" t="s">
        <v>154</v>
      </c>
      <c r="S34" s="8"/>
      <c r="T34" s="8"/>
      <c r="U34" s="8"/>
      <c r="V34" s="8"/>
      <c r="W34" s="8"/>
      <c r="X34" s="8"/>
      <c r="Y34" s="8" t="s">
        <v>154</v>
      </c>
      <c r="Z34" s="8"/>
      <c r="AA34" s="8"/>
      <c r="AB34" s="8"/>
      <c r="AC34" s="8"/>
      <c r="AD34" s="8"/>
      <c r="AE34" s="8"/>
      <c r="AF34" s="8"/>
      <c r="AG34" s="9"/>
      <c r="AH34" s="7"/>
      <c r="AI34" s="8" t="s">
        <v>24</v>
      </c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9"/>
      <c r="AV34" s="7"/>
      <c r="AW34" s="8"/>
      <c r="AX34" s="8" t="s">
        <v>155</v>
      </c>
      <c r="AY34" s="8" t="s">
        <v>156</v>
      </c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 t="s">
        <v>157</v>
      </c>
      <c r="BM34" s="9"/>
    </row>
    <row r="35" spans="1:65" x14ac:dyDescent="0.25">
      <c r="A35" s="1">
        <v>99</v>
      </c>
      <c r="B35" s="1" t="s">
        <v>459</v>
      </c>
      <c r="C35" s="1" t="s">
        <v>460</v>
      </c>
      <c r="D35" s="1" t="s">
        <v>152</v>
      </c>
      <c r="E35" s="1" t="s">
        <v>227</v>
      </c>
      <c r="F35" s="7">
        <v>0</v>
      </c>
      <c r="G35" s="8">
        <v>10</v>
      </c>
      <c r="H35" s="8">
        <v>35</v>
      </c>
      <c r="I35" s="8" t="s">
        <v>989</v>
      </c>
      <c r="J35" s="8" t="s">
        <v>1382</v>
      </c>
      <c r="K35" s="8" t="s">
        <v>996</v>
      </c>
      <c r="L35" s="8">
        <v>0</v>
      </c>
      <c r="M35" s="8">
        <v>2</v>
      </c>
      <c r="N35" s="9">
        <v>2</v>
      </c>
      <c r="O35" s="7"/>
      <c r="P35" s="8"/>
      <c r="Q35" s="8"/>
      <c r="R35" s="8" t="s">
        <v>154</v>
      </c>
      <c r="S35" s="8"/>
      <c r="T35" s="8"/>
      <c r="U35" s="8"/>
      <c r="V35" s="8"/>
      <c r="W35" s="8"/>
      <c r="X35" s="8"/>
      <c r="Y35" s="8" t="s">
        <v>154</v>
      </c>
      <c r="Z35" s="8"/>
      <c r="AA35" s="8"/>
      <c r="AB35" s="8"/>
      <c r="AC35" s="8"/>
      <c r="AD35" s="8"/>
      <c r="AE35" s="8" t="s">
        <v>341</v>
      </c>
      <c r="AF35" s="8"/>
      <c r="AG35" s="9"/>
      <c r="AH35" s="7"/>
      <c r="AI35" s="8" t="s">
        <v>31</v>
      </c>
      <c r="AJ35" s="8"/>
      <c r="AK35" s="8"/>
      <c r="AL35" s="8"/>
      <c r="AM35" s="8"/>
      <c r="AN35" s="8" t="s">
        <v>338</v>
      </c>
      <c r="AO35" s="8" t="s">
        <v>35</v>
      </c>
      <c r="AP35" s="8" t="s">
        <v>31</v>
      </c>
      <c r="AQ35" s="8" t="s">
        <v>338</v>
      </c>
      <c r="AR35" s="8"/>
      <c r="AS35" s="8" t="s">
        <v>338</v>
      </c>
      <c r="AT35" s="8" t="s">
        <v>35</v>
      </c>
      <c r="AU35" s="9"/>
      <c r="AV35" s="7"/>
      <c r="AW35" s="8"/>
      <c r="AX35" s="8" t="s">
        <v>155</v>
      </c>
      <c r="AY35" s="8" t="s">
        <v>156</v>
      </c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 t="s">
        <v>157</v>
      </c>
      <c r="BM35" s="9"/>
    </row>
    <row r="36" spans="1:65" x14ac:dyDescent="0.25">
      <c r="A36" s="1">
        <v>28</v>
      </c>
      <c r="B36" s="1" t="s">
        <v>161</v>
      </c>
      <c r="C36" s="1" t="s">
        <v>162</v>
      </c>
      <c r="D36" s="1" t="s">
        <v>163</v>
      </c>
      <c r="E36" s="1" t="s">
        <v>164</v>
      </c>
      <c r="F36" s="7">
        <v>33</v>
      </c>
      <c r="G36" s="8">
        <v>38</v>
      </c>
      <c r="H36" s="8">
        <v>33</v>
      </c>
      <c r="I36" s="8" t="s">
        <v>1346</v>
      </c>
      <c r="J36" s="8" t="s">
        <v>1346</v>
      </c>
      <c r="K36" s="8" t="s">
        <v>1071</v>
      </c>
      <c r="L36" s="8">
        <v>9</v>
      </c>
      <c r="M36" s="8">
        <v>10</v>
      </c>
      <c r="N36" s="9">
        <v>10</v>
      </c>
      <c r="O36" s="7"/>
      <c r="P36" s="8"/>
      <c r="Q36" s="8"/>
      <c r="R36" s="8" t="s">
        <v>165</v>
      </c>
      <c r="S36" s="8"/>
      <c r="T36" s="8"/>
      <c r="U36" s="8"/>
      <c r="V36" s="8"/>
      <c r="W36" s="8"/>
      <c r="X36" s="8"/>
      <c r="Y36" s="8" t="s">
        <v>165</v>
      </c>
      <c r="Z36" s="8"/>
      <c r="AA36" s="8"/>
      <c r="AB36" s="8"/>
      <c r="AC36" s="8"/>
      <c r="AD36" s="8"/>
      <c r="AE36" s="8"/>
      <c r="AF36" s="8"/>
      <c r="AG36" s="9"/>
      <c r="AH36" s="7"/>
      <c r="AI36" s="8" t="s">
        <v>24</v>
      </c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9"/>
      <c r="AV36" s="7"/>
      <c r="AW36" s="8"/>
      <c r="AX36" s="8" t="s">
        <v>166</v>
      </c>
      <c r="AY36" s="8" t="s">
        <v>167</v>
      </c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9"/>
    </row>
    <row r="37" spans="1:65" x14ac:dyDescent="0.25">
      <c r="A37" s="1">
        <v>52</v>
      </c>
      <c r="B37" s="1" t="s">
        <v>280</v>
      </c>
      <c r="C37" s="1" t="s">
        <v>281</v>
      </c>
      <c r="D37" s="1" t="s">
        <v>220</v>
      </c>
      <c r="E37" s="1" t="s">
        <v>58</v>
      </c>
      <c r="F37" s="7">
        <v>65</v>
      </c>
      <c r="G37" s="8">
        <v>16</v>
      </c>
      <c r="H37" s="8">
        <v>31</v>
      </c>
      <c r="I37" s="8" t="s">
        <v>908</v>
      </c>
      <c r="J37" s="8" t="s">
        <v>1355</v>
      </c>
      <c r="K37" s="8" t="s">
        <v>1355</v>
      </c>
      <c r="L37" s="8">
        <v>3</v>
      </c>
      <c r="M37" s="8">
        <v>2</v>
      </c>
      <c r="N37" s="9">
        <v>2</v>
      </c>
      <c r="O37" s="7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9"/>
      <c r="AH37" s="7" t="s">
        <v>2007</v>
      </c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9"/>
      <c r="AV37" s="7"/>
      <c r="AW37" s="8"/>
      <c r="AX37" s="8"/>
      <c r="AY37" s="8"/>
      <c r="AZ37" s="8"/>
      <c r="BA37" s="8"/>
      <c r="BB37" s="8"/>
      <c r="BC37" s="8"/>
      <c r="BD37" s="8" t="s">
        <v>91</v>
      </c>
      <c r="BE37" s="8"/>
      <c r="BF37" s="8"/>
      <c r="BG37" s="8"/>
      <c r="BH37" s="8"/>
      <c r="BI37" s="8"/>
      <c r="BJ37" s="8"/>
      <c r="BK37" s="8"/>
      <c r="BL37" s="8"/>
      <c r="BM37" s="9"/>
    </row>
    <row r="38" spans="1:65" x14ac:dyDescent="0.25">
      <c r="A38" s="1">
        <v>44</v>
      </c>
      <c r="B38" s="1" t="s">
        <v>236</v>
      </c>
      <c r="C38" s="1" t="s">
        <v>237</v>
      </c>
      <c r="D38" s="1" t="s">
        <v>182</v>
      </c>
      <c r="E38" s="1" t="s">
        <v>238</v>
      </c>
      <c r="F38" s="7">
        <v>22</v>
      </c>
      <c r="G38" s="8">
        <v>24</v>
      </c>
      <c r="H38" s="8">
        <v>30</v>
      </c>
      <c r="I38" s="8" t="s">
        <v>1350</v>
      </c>
      <c r="J38" s="8" t="s">
        <v>1296</v>
      </c>
      <c r="K38" s="8" t="s">
        <v>1011</v>
      </c>
      <c r="L38" s="8">
        <v>5</v>
      </c>
      <c r="M38" s="8">
        <v>5</v>
      </c>
      <c r="N38" s="9">
        <v>5</v>
      </c>
      <c r="O38" s="7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9"/>
      <c r="AH38" s="7"/>
      <c r="AI38" s="8" t="s">
        <v>31</v>
      </c>
      <c r="AJ38" s="8"/>
      <c r="AK38" s="8"/>
      <c r="AL38" s="8"/>
      <c r="AM38" s="8"/>
      <c r="AN38" s="8" t="s">
        <v>31</v>
      </c>
      <c r="AO38" s="8"/>
      <c r="AP38" s="8" t="s">
        <v>31</v>
      </c>
      <c r="AQ38" s="8"/>
      <c r="AR38" s="8"/>
      <c r="AS38" s="8"/>
      <c r="AT38" s="8"/>
      <c r="AU38" s="9"/>
      <c r="AV38" s="7"/>
      <c r="AW38" s="8"/>
      <c r="AX38" s="8" t="s">
        <v>239</v>
      </c>
      <c r="AY38" s="8" t="s">
        <v>240</v>
      </c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9"/>
    </row>
    <row r="39" spans="1:65" x14ac:dyDescent="0.25">
      <c r="A39" s="1">
        <v>74</v>
      </c>
      <c r="B39" s="1" t="s">
        <v>370</v>
      </c>
      <c r="C39" s="1" t="s">
        <v>371</v>
      </c>
      <c r="D39" s="1" t="s">
        <v>231</v>
      </c>
      <c r="E39" s="1" t="s">
        <v>227</v>
      </c>
      <c r="F39" s="7">
        <v>25</v>
      </c>
      <c r="G39" s="8">
        <v>26</v>
      </c>
      <c r="H39" s="8">
        <v>28</v>
      </c>
      <c r="I39" s="8" t="s">
        <v>971</v>
      </c>
      <c r="J39" s="8" t="s">
        <v>1354</v>
      </c>
      <c r="K39" s="8" t="s">
        <v>1368</v>
      </c>
      <c r="L39" s="8">
        <v>4</v>
      </c>
      <c r="M39" s="8">
        <v>3</v>
      </c>
      <c r="N39" s="9">
        <v>3</v>
      </c>
      <c r="O39" s="7"/>
      <c r="P39" s="8"/>
      <c r="Q39" s="8"/>
      <c r="R39" s="8" t="s">
        <v>165</v>
      </c>
      <c r="S39" s="8"/>
      <c r="T39" s="8"/>
      <c r="U39" s="8"/>
      <c r="V39" s="8"/>
      <c r="W39" s="8"/>
      <c r="X39" s="8"/>
      <c r="Y39" s="8" t="s">
        <v>165</v>
      </c>
      <c r="Z39" s="8"/>
      <c r="AA39" s="8"/>
      <c r="AB39" s="8"/>
      <c r="AC39" s="8"/>
      <c r="AD39" s="8"/>
      <c r="AE39" s="8"/>
      <c r="AF39" s="8"/>
      <c r="AG39" s="9"/>
      <c r="AH39" s="7"/>
      <c r="AI39" s="8" t="s">
        <v>24</v>
      </c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9"/>
      <c r="AV39" s="7"/>
      <c r="AW39" s="8"/>
      <c r="AX39" s="8" t="s">
        <v>166</v>
      </c>
      <c r="AY39" s="8" t="s">
        <v>167</v>
      </c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9"/>
    </row>
    <row r="40" spans="1:65" x14ac:dyDescent="0.25">
      <c r="A40" s="1">
        <v>45</v>
      </c>
      <c r="B40" s="1" t="s">
        <v>241</v>
      </c>
      <c r="C40" s="1" t="s">
        <v>242</v>
      </c>
      <c r="D40" s="1" t="s">
        <v>243</v>
      </c>
      <c r="E40" s="1" t="s">
        <v>244</v>
      </c>
      <c r="F40" s="7">
        <v>30</v>
      </c>
      <c r="G40" s="8">
        <v>25</v>
      </c>
      <c r="H40" s="8">
        <v>26</v>
      </c>
      <c r="I40" s="8" t="s">
        <v>1127</v>
      </c>
      <c r="J40" s="8" t="s">
        <v>1127</v>
      </c>
      <c r="K40" s="8" t="s">
        <v>1267</v>
      </c>
      <c r="L40" s="8">
        <v>7</v>
      </c>
      <c r="M40" s="8">
        <v>7</v>
      </c>
      <c r="N40" s="9">
        <v>6</v>
      </c>
      <c r="O40" s="7"/>
      <c r="P40" s="8"/>
      <c r="Q40" s="8"/>
      <c r="R40" s="8" t="s">
        <v>245</v>
      </c>
      <c r="S40" s="8"/>
      <c r="T40" s="8"/>
      <c r="U40" s="8"/>
      <c r="V40" s="8"/>
      <c r="W40" s="8"/>
      <c r="X40" s="8"/>
      <c r="Y40" s="8" t="s">
        <v>245</v>
      </c>
      <c r="Z40" s="8"/>
      <c r="AA40" s="8"/>
      <c r="AB40" s="8"/>
      <c r="AC40" s="8"/>
      <c r="AD40" s="8"/>
      <c r="AE40" s="8"/>
      <c r="AF40" s="8"/>
      <c r="AG40" s="9"/>
      <c r="AH40" s="7" t="s">
        <v>2007</v>
      </c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9"/>
      <c r="AV40" s="7"/>
      <c r="AW40" s="8"/>
      <c r="AX40" s="8" t="s">
        <v>246</v>
      </c>
      <c r="AY40" s="8" t="s">
        <v>247</v>
      </c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9"/>
    </row>
    <row r="41" spans="1:65" x14ac:dyDescent="0.25">
      <c r="A41" s="1">
        <v>35</v>
      </c>
      <c r="B41" s="1" t="s">
        <v>189</v>
      </c>
      <c r="C41" s="1" t="s">
        <v>190</v>
      </c>
      <c r="D41" s="1" t="s">
        <v>191</v>
      </c>
      <c r="E41" s="1" t="s">
        <v>192</v>
      </c>
      <c r="F41" s="7">
        <v>24</v>
      </c>
      <c r="G41" s="8">
        <v>27</v>
      </c>
      <c r="H41" s="8">
        <v>25</v>
      </c>
      <c r="I41" s="8" t="s">
        <v>1108</v>
      </c>
      <c r="J41" s="8" t="s">
        <v>1108</v>
      </c>
      <c r="K41" s="8" t="s">
        <v>1108</v>
      </c>
      <c r="L41" s="8">
        <v>9</v>
      </c>
      <c r="M41" s="8">
        <v>9</v>
      </c>
      <c r="N41" s="9">
        <v>9</v>
      </c>
      <c r="O41" s="7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9"/>
      <c r="AH41" s="7"/>
      <c r="AI41" s="8" t="s">
        <v>24</v>
      </c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9"/>
      <c r="AV41" s="7"/>
      <c r="AW41" s="8"/>
      <c r="AX41" s="8"/>
      <c r="AY41" s="8" t="s">
        <v>193</v>
      </c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9"/>
    </row>
    <row r="42" spans="1:65" x14ac:dyDescent="0.25">
      <c r="A42" s="1">
        <v>120</v>
      </c>
      <c r="B42" s="1" t="s">
        <v>524</v>
      </c>
      <c r="C42" s="1" t="s">
        <v>525</v>
      </c>
      <c r="D42" s="1" t="s">
        <v>182</v>
      </c>
      <c r="E42" s="1" t="s">
        <v>153</v>
      </c>
      <c r="F42" s="7">
        <v>25</v>
      </c>
      <c r="G42" s="8">
        <v>25</v>
      </c>
      <c r="H42" s="8">
        <v>24</v>
      </c>
      <c r="I42" s="8" t="s">
        <v>991</v>
      </c>
      <c r="J42" s="8" t="s">
        <v>1276</v>
      </c>
      <c r="K42" s="8" t="s">
        <v>995</v>
      </c>
      <c r="L42" s="8">
        <v>3</v>
      </c>
      <c r="M42" s="8">
        <v>3</v>
      </c>
      <c r="N42" s="9">
        <v>3</v>
      </c>
      <c r="O42" s="7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9"/>
      <c r="AH42" s="7"/>
      <c r="AI42" s="8" t="s">
        <v>24</v>
      </c>
      <c r="AJ42" s="8" t="s">
        <v>25</v>
      </c>
      <c r="AK42" s="8"/>
      <c r="AL42" s="8"/>
      <c r="AM42" s="8"/>
      <c r="AN42" s="8" t="s">
        <v>25</v>
      </c>
      <c r="AO42" s="8"/>
      <c r="AP42" s="8"/>
      <c r="AQ42" s="8"/>
      <c r="AR42" s="8"/>
      <c r="AS42" s="8"/>
      <c r="AT42" s="8"/>
      <c r="AU42" s="9"/>
      <c r="AV42" s="7"/>
      <c r="AW42" s="8"/>
      <c r="AX42" s="8" t="s">
        <v>130</v>
      </c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9"/>
    </row>
    <row r="43" spans="1:65" x14ac:dyDescent="0.25">
      <c r="A43" s="1">
        <v>33</v>
      </c>
      <c r="B43" s="1" t="s">
        <v>180</v>
      </c>
      <c r="C43" s="1" t="s">
        <v>181</v>
      </c>
      <c r="D43" s="1" t="s">
        <v>182</v>
      </c>
      <c r="E43" s="1" t="s">
        <v>183</v>
      </c>
      <c r="F43" s="7">
        <v>19</v>
      </c>
      <c r="G43" s="8">
        <v>21</v>
      </c>
      <c r="H43" s="8">
        <v>24</v>
      </c>
      <c r="I43" s="8" t="s">
        <v>1349</v>
      </c>
      <c r="J43" s="8" t="s">
        <v>1040</v>
      </c>
      <c r="K43" s="8" t="s">
        <v>950</v>
      </c>
      <c r="L43" s="8">
        <v>7</v>
      </c>
      <c r="M43" s="8">
        <v>8</v>
      </c>
      <c r="N43" s="9">
        <v>9</v>
      </c>
      <c r="O43" s="7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9"/>
      <c r="AH43" s="7"/>
      <c r="AI43" s="8" t="s">
        <v>24</v>
      </c>
      <c r="AJ43" s="8" t="s">
        <v>25</v>
      </c>
      <c r="AK43" s="8"/>
      <c r="AL43" s="8"/>
      <c r="AM43" s="8"/>
      <c r="AN43" s="8" t="s">
        <v>25</v>
      </c>
      <c r="AO43" s="8"/>
      <c r="AP43" s="8"/>
      <c r="AQ43" s="8"/>
      <c r="AR43" s="8"/>
      <c r="AS43" s="8"/>
      <c r="AT43" s="8"/>
      <c r="AU43" s="9"/>
      <c r="AV43" s="7"/>
      <c r="AW43" s="8"/>
      <c r="AX43" s="8" t="s">
        <v>130</v>
      </c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9"/>
    </row>
    <row r="44" spans="1:65" x14ac:dyDescent="0.25">
      <c r="A44" s="1">
        <v>46</v>
      </c>
      <c r="B44" s="1" t="s">
        <v>248</v>
      </c>
      <c r="C44" s="1" t="s">
        <v>249</v>
      </c>
      <c r="D44" s="1" t="s">
        <v>250</v>
      </c>
      <c r="E44" s="1" t="s">
        <v>58</v>
      </c>
      <c r="F44" s="7">
        <v>22</v>
      </c>
      <c r="G44" s="8">
        <v>18</v>
      </c>
      <c r="H44" s="8">
        <v>24</v>
      </c>
      <c r="I44" s="8" t="s">
        <v>943</v>
      </c>
      <c r="J44" s="8" t="s">
        <v>1351</v>
      </c>
      <c r="K44" s="8" t="s">
        <v>943</v>
      </c>
      <c r="L44" s="8">
        <v>7</v>
      </c>
      <c r="M44" s="8">
        <v>7</v>
      </c>
      <c r="N44" s="9">
        <v>7</v>
      </c>
      <c r="O44" s="7"/>
      <c r="P44" s="8"/>
      <c r="Q44" s="8"/>
      <c r="R44" s="8" t="s">
        <v>251</v>
      </c>
      <c r="S44" s="8"/>
      <c r="T44" s="8"/>
      <c r="U44" s="8"/>
      <c r="V44" s="8"/>
      <c r="W44" s="8"/>
      <c r="X44" s="8"/>
      <c r="Y44" s="8" t="s">
        <v>251</v>
      </c>
      <c r="Z44" s="8"/>
      <c r="AA44" s="8"/>
      <c r="AB44" s="8"/>
      <c r="AC44" s="8"/>
      <c r="AD44" s="8"/>
      <c r="AE44" s="8"/>
      <c r="AF44" s="8"/>
      <c r="AG44" s="9"/>
      <c r="AH44" s="7" t="s">
        <v>2007</v>
      </c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9"/>
      <c r="AV44" s="7"/>
      <c r="AW44" s="8"/>
      <c r="AX44" s="8" t="s">
        <v>252</v>
      </c>
      <c r="AY44" s="8" t="s">
        <v>253</v>
      </c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9"/>
    </row>
    <row r="45" spans="1:65" x14ac:dyDescent="0.25">
      <c r="A45" s="1">
        <v>62</v>
      </c>
      <c r="B45" s="1" t="s">
        <v>320</v>
      </c>
      <c r="C45" s="1" t="s">
        <v>321</v>
      </c>
      <c r="D45" s="1" t="s">
        <v>72</v>
      </c>
      <c r="E45" s="1" t="s">
        <v>153</v>
      </c>
      <c r="F45" s="7">
        <v>20</v>
      </c>
      <c r="G45" s="8">
        <v>28</v>
      </c>
      <c r="H45" s="8">
        <v>23</v>
      </c>
      <c r="I45" s="8" t="s">
        <v>1079</v>
      </c>
      <c r="J45" s="8" t="s">
        <v>1023</v>
      </c>
      <c r="K45" s="8" t="s">
        <v>952</v>
      </c>
      <c r="L45" s="8">
        <v>6</v>
      </c>
      <c r="M45" s="8">
        <v>8</v>
      </c>
      <c r="N45" s="9">
        <v>6</v>
      </c>
      <c r="O45" s="7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9"/>
      <c r="AH45" s="7"/>
      <c r="AI45" s="8"/>
      <c r="AJ45" s="8"/>
      <c r="AK45" s="8"/>
      <c r="AL45" s="8"/>
      <c r="AM45" s="8"/>
      <c r="AN45" s="8" t="s">
        <v>322</v>
      </c>
      <c r="AO45" s="8"/>
      <c r="AP45" s="8"/>
      <c r="AQ45" s="8"/>
      <c r="AR45" s="8"/>
      <c r="AS45" s="8" t="s">
        <v>322</v>
      </c>
      <c r="AT45" s="8"/>
      <c r="AU45" s="9"/>
      <c r="AV45" s="7"/>
      <c r="AW45" s="8"/>
      <c r="AX45" s="8" t="s">
        <v>130</v>
      </c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9"/>
    </row>
    <row r="46" spans="1:65" x14ac:dyDescent="0.25">
      <c r="A46" s="1">
        <v>48</v>
      </c>
      <c r="B46" s="1" t="s">
        <v>257</v>
      </c>
      <c r="C46" s="1" t="s">
        <v>258</v>
      </c>
      <c r="D46" s="1" t="s">
        <v>106</v>
      </c>
      <c r="E46" s="1" t="s">
        <v>58</v>
      </c>
      <c r="F46" s="7">
        <v>23</v>
      </c>
      <c r="G46" s="8">
        <v>23</v>
      </c>
      <c r="H46" s="8">
        <v>22</v>
      </c>
      <c r="I46" s="8" t="s">
        <v>980</v>
      </c>
      <c r="J46" s="8" t="s">
        <v>980</v>
      </c>
      <c r="K46" s="8" t="s">
        <v>980</v>
      </c>
      <c r="L46" s="8">
        <v>5</v>
      </c>
      <c r="M46" s="8">
        <v>6</v>
      </c>
      <c r="N46" s="9">
        <v>5</v>
      </c>
      <c r="O46" s="7"/>
      <c r="P46" s="8"/>
      <c r="Q46" s="8"/>
      <c r="R46" s="8"/>
      <c r="S46" s="8" t="s">
        <v>259</v>
      </c>
      <c r="T46" s="8"/>
      <c r="U46" s="8"/>
      <c r="V46" s="8"/>
      <c r="W46" s="8"/>
      <c r="X46" s="8"/>
      <c r="Y46" s="8"/>
      <c r="Z46" s="8"/>
      <c r="AA46" s="8" t="s">
        <v>260</v>
      </c>
      <c r="AB46" s="8"/>
      <c r="AC46" s="8" t="s">
        <v>259</v>
      </c>
      <c r="AD46" s="8" t="s">
        <v>259</v>
      </c>
      <c r="AE46" s="8" t="s">
        <v>261</v>
      </c>
      <c r="AF46" s="8"/>
      <c r="AG46" s="9"/>
      <c r="AH46" s="7" t="s">
        <v>2007</v>
      </c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9"/>
      <c r="AV46" s="7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9"/>
    </row>
    <row r="47" spans="1:65" x14ac:dyDescent="0.25">
      <c r="A47" s="1">
        <v>43</v>
      </c>
      <c r="B47" s="1" t="s">
        <v>232</v>
      </c>
      <c r="C47" s="1" t="s">
        <v>233</v>
      </c>
      <c r="D47" s="1" t="s">
        <v>234</v>
      </c>
      <c r="E47" s="1" t="s">
        <v>153</v>
      </c>
      <c r="F47" s="7">
        <v>27</v>
      </c>
      <c r="G47" s="8">
        <v>22</v>
      </c>
      <c r="H47" s="8">
        <v>22</v>
      </c>
      <c r="I47" s="8" t="s">
        <v>1077</v>
      </c>
      <c r="J47" s="8" t="s">
        <v>1110</v>
      </c>
      <c r="K47" s="8" t="s">
        <v>971</v>
      </c>
      <c r="L47" s="8">
        <v>7</v>
      </c>
      <c r="M47" s="8">
        <v>8</v>
      </c>
      <c r="N47" s="9">
        <v>8</v>
      </c>
      <c r="O47" s="7"/>
      <c r="P47" s="8"/>
      <c r="Q47" s="8"/>
      <c r="R47" s="8" t="s">
        <v>141</v>
      </c>
      <c r="S47" s="8"/>
      <c r="T47" s="8"/>
      <c r="U47" s="8"/>
      <c r="V47" s="8"/>
      <c r="W47" s="8"/>
      <c r="X47" s="8"/>
      <c r="Y47" s="8" t="s">
        <v>165</v>
      </c>
      <c r="Z47" s="8"/>
      <c r="AA47" s="8"/>
      <c r="AB47" s="8"/>
      <c r="AC47" s="8"/>
      <c r="AD47" s="8"/>
      <c r="AE47" s="8"/>
      <c r="AF47" s="8"/>
      <c r="AG47" s="9"/>
      <c r="AH47" s="7"/>
      <c r="AI47" s="8" t="s">
        <v>143</v>
      </c>
      <c r="AJ47" s="8"/>
      <c r="AK47" s="8"/>
      <c r="AL47" s="8"/>
      <c r="AM47" s="8"/>
      <c r="AN47" s="8" t="s">
        <v>143</v>
      </c>
      <c r="AO47" s="8"/>
      <c r="AP47" s="8"/>
      <c r="AQ47" s="8"/>
      <c r="AR47" s="8"/>
      <c r="AS47" s="8"/>
      <c r="AT47" s="8"/>
      <c r="AU47" s="9"/>
      <c r="AV47" s="7"/>
      <c r="AW47" s="8"/>
      <c r="AX47" s="8" t="s">
        <v>130</v>
      </c>
      <c r="AY47" s="8" t="s">
        <v>235</v>
      </c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9"/>
    </row>
    <row r="48" spans="1:65" x14ac:dyDescent="0.25">
      <c r="A48" s="1">
        <v>38</v>
      </c>
      <c r="B48" s="1" t="s">
        <v>202</v>
      </c>
      <c r="C48" s="1" t="s">
        <v>203</v>
      </c>
      <c r="D48" s="1" t="s">
        <v>204</v>
      </c>
      <c r="E48" s="1" t="s">
        <v>205</v>
      </c>
      <c r="F48" s="7">
        <v>24</v>
      </c>
      <c r="G48" s="8">
        <v>22</v>
      </c>
      <c r="H48" s="8">
        <v>22</v>
      </c>
      <c r="I48" s="8" t="s">
        <v>1027</v>
      </c>
      <c r="J48" s="8" t="s">
        <v>1017</v>
      </c>
      <c r="K48" s="8" t="s">
        <v>1009</v>
      </c>
      <c r="L48" s="8">
        <v>10</v>
      </c>
      <c r="M48" s="8">
        <v>9</v>
      </c>
      <c r="N48" s="9">
        <v>9</v>
      </c>
      <c r="O48" s="7"/>
      <c r="P48" s="8"/>
      <c r="Q48" s="8"/>
      <c r="R48" s="8" t="s">
        <v>206</v>
      </c>
      <c r="S48" s="8"/>
      <c r="T48" s="8"/>
      <c r="U48" s="8"/>
      <c r="V48" s="8"/>
      <c r="W48" s="8"/>
      <c r="X48" s="8"/>
      <c r="Y48" s="8" t="s">
        <v>206</v>
      </c>
      <c r="Z48" s="8"/>
      <c r="AA48" s="8"/>
      <c r="AB48" s="8"/>
      <c r="AC48" s="8"/>
      <c r="AD48" s="8"/>
      <c r="AE48" s="8"/>
      <c r="AF48" s="8"/>
      <c r="AG48" s="9"/>
      <c r="AH48" s="7"/>
      <c r="AI48" s="8" t="s">
        <v>24</v>
      </c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9"/>
      <c r="AV48" s="7"/>
      <c r="AW48" s="8"/>
      <c r="AX48" s="8" t="s">
        <v>197</v>
      </c>
      <c r="AY48" s="8" t="s">
        <v>207</v>
      </c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9"/>
    </row>
    <row r="49" spans="1:65" x14ac:dyDescent="0.25">
      <c r="A49" s="1">
        <v>93</v>
      </c>
      <c r="B49" s="1" t="s">
        <v>438</v>
      </c>
      <c r="C49" s="1" t="s">
        <v>439</v>
      </c>
      <c r="D49" s="1" t="s">
        <v>163</v>
      </c>
      <c r="E49" s="1" t="s">
        <v>440</v>
      </c>
      <c r="F49" s="7">
        <v>21</v>
      </c>
      <c r="G49" s="8">
        <v>27</v>
      </c>
      <c r="H49" s="8">
        <v>21</v>
      </c>
      <c r="I49" s="8" t="s">
        <v>1342</v>
      </c>
      <c r="J49" s="8" t="s">
        <v>1047</v>
      </c>
      <c r="K49" s="8" t="s">
        <v>978</v>
      </c>
      <c r="L49" s="8">
        <v>4</v>
      </c>
      <c r="M49" s="8">
        <v>2</v>
      </c>
      <c r="N49" s="9">
        <v>2</v>
      </c>
      <c r="O49" s="7"/>
      <c r="P49" s="8"/>
      <c r="Q49" s="8"/>
      <c r="R49" s="8" t="s">
        <v>165</v>
      </c>
      <c r="S49" s="8"/>
      <c r="T49" s="8"/>
      <c r="U49" s="8"/>
      <c r="V49" s="8"/>
      <c r="W49" s="8"/>
      <c r="X49" s="8"/>
      <c r="Y49" s="8" t="s">
        <v>165</v>
      </c>
      <c r="Z49" s="8"/>
      <c r="AA49" s="8"/>
      <c r="AB49" s="8"/>
      <c r="AC49" s="8"/>
      <c r="AD49" s="8"/>
      <c r="AE49" s="8"/>
      <c r="AF49" s="8"/>
      <c r="AG49" s="9"/>
      <c r="AH49" s="7"/>
      <c r="AI49" s="8" t="s">
        <v>24</v>
      </c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9"/>
      <c r="AV49" s="7"/>
      <c r="AW49" s="8"/>
      <c r="AX49" s="8" t="s">
        <v>166</v>
      </c>
      <c r="AY49" s="8" t="s">
        <v>167</v>
      </c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9"/>
    </row>
    <row r="50" spans="1:65" x14ac:dyDescent="0.25">
      <c r="A50" s="1">
        <v>116</v>
      </c>
      <c r="B50" s="1" t="s">
        <v>508</v>
      </c>
      <c r="C50" s="1" t="s">
        <v>509</v>
      </c>
      <c r="D50" s="1" t="s">
        <v>163</v>
      </c>
      <c r="E50" s="1" t="s">
        <v>510</v>
      </c>
      <c r="F50" s="7">
        <v>8</v>
      </c>
      <c r="G50" s="8">
        <v>22</v>
      </c>
      <c r="H50" s="8">
        <v>21</v>
      </c>
      <c r="I50" s="8" t="s">
        <v>930</v>
      </c>
      <c r="J50" s="8" t="s">
        <v>1357</v>
      </c>
      <c r="K50" s="8" t="s">
        <v>1071</v>
      </c>
      <c r="L50" s="8">
        <v>2</v>
      </c>
      <c r="M50" s="8">
        <v>2</v>
      </c>
      <c r="N50" s="9">
        <v>3</v>
      </c>
      <c r="O50" s="7"/>
      <c r="P50" s="8"/>
      <c r="Q50" s="8"/>
      <c r="R50" s="8" t="s">
        <v>165</v>
      </c>
      <c r="S50" s="8"/>
      <c r="T50" s="8"/>
      <c r="U50" s="8"/>
      <c r="V50" s="8"/>
      <c r="W50" s="8"/>
      <c r="X50" s="8"/>
      <c r="Y50" s="8" t="s">
        <v>165</v>
      </c>
      <c r="Z50" s="8"/>
      <c r="AA50" s="8"/>
      <c r="AB50" s="8"/>
      <c r="AC50" s="8"/>
      <c r="AD50" s="8"/>
      <c r="AE50" s="8"/>
      <c r="AF50" s="8"/>
      <c r="AG50" s="9"/>
      <c r="AH50" s="7"/>
      <c r="AI50" s="8" t="s">
        <v>24</v>
      </c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9"/>
      <c r="AV50" s="7"/>
      <c r="AW50" s="8"/>
      <c r="AX50" s="8" t="s">
        <v>166</v>
      </c>
      <c r="AY50" s="8" t="s">
        <v>167</v>
      </c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9"/>
    </row>
    <row r="51" spans="1:65" x14ac:dyDescent="0.25">
      <c r="A51" s="1">
        <v>36</v>
      </c>
      <c r="B51" s="1" t="s">
        <v>194</v>
      </c>
      <c r="C51" s="1" t="s">
        <v>195</v>
      </c>
      <c r="D51" s="1" t="s">
        <v>196</v>
      </c>
      <c r="E51" s="1" t="s">
        <v>183</v>
      </c>
      <c r="F51" s="7">
        <v>27</v>
      </c>
      <c r="G51" s="8">
        <v>25</v>
      </c>
      <c r="H51" s="8">
        <v>20</v>
      </c>
      <c r="I51" s="8" t="s">
        <v>1003</v>
      </c>
      <c r="J51" s="8" t="s">
        <v>932</v>
      </c>
      <c r="K51" s="8" t="s">
        <v>1096</v>
      </c>
      <c r="L51" s="8">
        <v>9</v>
      </c>
      <c r="M51" s="8">
        <v>8</v>
      </c>
      <c r="N51" s="9">
        <v>7</v>
      </c>
      <c r="O51" s="7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9"/>
      <c r="AH51" s="7"/>
      <c r="AI51" s="8" t="s">
        <v>24</v>
      </c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9"/>
      <c r="AV51" s="7"/>
      <c r="AW51" s="8"/>
      <c r="AX51" s="8" t="s">
        <v>197</v>
      </c>
      <c r="AY51" s="8" t="s">
        <v>198</v>
      </c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9"/>
    </row>
    <row r="52" spans="1:65" x14ac:dyDescent="0.25">
      <c r="A52" s="1">
        <v>47</v>
      </c>
      <c r="B52" s="1" t="s">
        <v>254</v>
      </c>
      <c r="C52" s="1" t="s">
        <v>255</v>
      </c>
      <c r="D52" s="1" t="s">
        <v>256</v>
      </c>
      <c r="E52" s="1" t="s">
        <v>179</v>
      </c>
      <c r="F52" s="7">
        <v>24</v>
      </c>
      <c r="G52" s="8">
        <v>22</v>
      </c>
      <c r="H52" s="8">
        <v>19</v>
      </c>
      <c r="I52" s="8" t="s">
        <v>954</v>
      </c>
      <c r="J52" s="8" t="s">
        <v>1260</v>
      </c>
      <c r="K52" s="8" t="s">
        <v>1255</v>
      </c>
      <c r="L52" s="8">
        <v>9</v>
      </c>
      <c r="M52" s="8">
        <v>6</v>
      </c>
      <c r="N52" s="9">
        <v>6</v>
      </c>
      <c r="O52" s="7"/>
      <c r="P52" s="8"/>
      <c r="Q52" s="8"/>
      <c r="R52" s="8" t="s">
        <v>170</v>
      </c>
      <c r="S52" s="8"/>
      <c r="T52" s="8"/>
      <c r="U52" s="8"/>
      <c r="V52" s="8"/>
      <c r="W52" s="8"/>
      <c r="X52" s="8"/>
      <c r="Y52" s="8" t="s">
        <v>170</v>
      </c>
      <c r="Z52" s="8"/>
      <c r="AA52" s="8"/>
      <c r="AB52" s="8"/>
      <c r="AC52" s="8"/>
      <c r="AD52" s="8"/>
      <c r="AE52" s="8" t="s">
        <v>129</v>
      </c>
      <c r="AF52" s="8"/>
      <c r="AG52" s="9"/>
      <c r="AH52" s="7"/>
      <c r="AI52" s="8" t="s">
        <v>24</v>
      </c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9"/>
      <c r="AV52" s="7"/>
      <c r="AW52" s="8"/>
      <c r="AX52" s="8" t="s">
        <v>130</v>
      </c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9"/>
    </row>
    <row r="53" spans="1:65" x14ac:dyDescent="0.25">
      <c r="A53" s="1">
        <v>41</v>
      </c>
      <c r="B53" s="1" t="s">
        <v>224</v>
      </c>
      <c r="C53" s="1" t="s">
        <v>225</v>
      </c>
      <c r="D53" s="1" t="s">
        <v>226</v>
      </c>
      <c r="E53" s="1" t="s">
        <v>227</v>
      </c>
      <c r="F53" s="7">
        <v>19</v>
      </c>
      <c r="G53" s="8">
        <v>23</v>
      </c>
      <c r="H53" s="8">
        <v>17</v>
      </c>
      <c r="I53" s="8" t="s">
        <v>1153</v>
      </c>
      <c r="J53" s="8" t="s">
        <v>985</v>
      </c>
      <c r="K53" s="8" t="s">
        <v>1158</v>
      </c>
      <c r="L53" s="8">
        <v>7</v>
      </c>
      <c r="M53" s="8">
        <v>7</v>
      </c>
      <c r="N53" s="9">
        <v>7</v>
      </c>
      <c r="O53" s="7"/>
      <c r="P53" s="8"/>
      <c r="Q53" s="8"/>
      <c r="R53" s="8" t="s">
        <v>211</v>
      </c>
      <c r="S53" s="8"/>
      <c r="T53" s="8" t="s">
        <v>212</v>
      </c>
      <c r="U53" s="8"/>
      <c r="V53" s="8"/>
      <c r="W53" s="8" t="s">
        <v>212</v>
      </c>
      <c r="X53" s="8"/>
      <c r="Y53" s="8" t="s">
        <v>211</v>
      </c>
      <c r="Z53" s="8"/>
      <c r="AA53" s="8"/>
      <c r="AB53" s="8"/>
      <c r="AC53" s="8"/>
      <c r="AD53" s="8"/>
      <c r="AE53" s="8"/>
      <c r="AF53" s="8"/>
      <c r="AG53" s="9"/>
      <c r="AH53" s="7"/>
      <c r="AI53" s="8" t="s">
        <v>228</v>
      </c>
      <c r="AJ53" s="8"/>
      <c r="AK53" s="8"/>
      <c r="AL53" s="8"/>
      <c r="AM53" s="8"/>
      <c r="AN53" s="8" t="s">
        <v>228</v>
      </c>
      <c r="AO53" s="8" t="s">
        <v>228</v>
      </c>
      <c r="AP53" s="8" t="s">
        <v>228</v>
      </c>
      <c r="AQ53" s="8"/>
      <c r="AR53" s="8" t="s">
        <v>228</v>
      </c>
      <c r="AS53" s="8" t="s">
        <v>228</v>
      </c>
      <c r="AT53" s="8"/>
      <c r="AU53" s="9"/>
      <c r="AV53" s="7"/>
      <c r="AW53" s="8"/>
      <c r="AX53" s="8" t="s">
        <v>130</v>
      </c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9" t="s">
        <v>217</v>
      </c>
    </row>
    <row r="54" spans="1:65" x14ac:dyDescent="0.25">
      <c r="A54" s="1">
        <v>42</v>
      </c>
      <c r="B54" s="1" t="s">
        <v>229</v>
      </c>
      <c r="C54" s="1" t="s">
        <v>230</v>
      </c>
      <c r="D54" s="1" t="s">
        <v>231</v>
      </c>
      <c r="E54" s="1" t="s">
        <v>58</v>
      </c>
      <c r="F54" s="7">
        <v>22</v>
      </c>
      <c r="G54" s="8">
        <v>20</v>
      </c>
      <c r="H54" s="8">
        <v>17</v>
      </c>
      <c r="I54" s="8" t="s">
        <v>970</v>
      </c>
      <c r="J54" s="8" t="s">
        <v>1996</v>
      </c>
      <c r="K54" s="8" t="s">
        <v>1346</v>
      </c>
      <c r="L54" s="8">
        <v>8</v>
      </c>
      <c r="M54" s="8">
        <v>9</v>
      </c>
      <c r="N54" s="9">
        <v>7</v>
      </c>
      <c r="O54" s="7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9"/>
      <c r="AH54" s="7" t="s">
        <v>2007</v>
      </c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9"/>
      <c r="AV54" s="7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9"/>
    </row>
    <row r="55" spans="1:65" x14ac:dyDescent="0.25">
      <c r="A55" s="1">
        <v>53</v>
      </c>
      <c r="B55" s="1" t="s">
        <v>282</v>
      </c>
      <c r="C55" s="1" t="s">
        <v>283</v>
      </c>
      <c r="D55" s="1" t="s">
        <v>231</v>
      </c>
      <c r="E55" s="1" t="s">
        <v>284</v>
      </c>
      <c r="F55" s="7">
        <v>14</v>
      </c>
      <c r="G55" s="8">
        <v>20</v>
      </c>
      <c r="H55" s="8">
        <v>17</v>
      </c>
      <c r="I55" s="8" t="s">
        <v>971</v>
      </c>
      <c r="J55" s="8" t="s">
        <v>971</v>
      </c>
      <c r="K55" s="8" t="s">
        <v>1108</v>
      </c>
      <c r="L55" s="8">
        <v>5</v>
      </c>
      <c r="M55" s="8">
        <v>6</v>
      </c>
      <c r="N55" s="9">
        <v>5</v>
      </c>
      <c r="O55" s="7"/>
      <c r="P55" s="8"/>
      <c r="Q55" s="8"/>
      <c r="R55" s="8" t="s">
        <v>285</v>
      </c>
      <c r="S55" s="8"/>
      <c r="T55" s="8"/>
      <c r="U55" s="8"/>
      <c r="V55" s="8"/>
      <c r="W55" s="8"/>
      <c r="X55" s="8"/>
      <c r="Y55" s="8" t="s">
        <v>286</v>
      </c>
      <c r="Z55" s="8"/>
      <c r="AA55" s="8"/>
      <c r="AB55" s="8"/>
      <c r="AC55" s="8"/>
      <c r="AD55" s="8"/>
      <c r="AE55" s="8"/>
      <c r="AF55" s="8"/>
      <c r="AG55" s="9"/>
      <c r="AH55" s="7"/>
      <c r="AI55" s="8" t="s">
        <v>24</v>
      </c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9"/>
      <c r="AV55" s="7"/>
      <c r="AW55" s="8"/>
      <c r="AX55" s="8"/>
      <c r="AY55" s="8" t="s">
        <v>287</v>
      </c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9"/>
    </row>
    <row r="56" spans="1:65" x14ac:dyDescent="0.25">
      <c r="A56" s="1">
        <v>39</v>
      </c>
      <c r="B56" s="1" t="s">
        <v>208</v>
      </c>
      <c r="C56" s="1" t="s">
        <v>209</v>
      </c>
      <c r="D56" s="1" t="s">
        <v>210</v>
      </c>
      <c r="E56" s="1" t="s">
        <v>58</v>
      </c>
      <c r="F56" s="7">
        <v>19</v>
      </c>
      <c r="G56" s="8">
        <v>16</v>
      </c>
      <c r="H56" s="8">
        <v>17</v>
      </c>
      <c r="I56" s="8" t="s">
        <v>998</v>
      </c>
      <c r="J56" s="8" t="s">
        <v>1077</v>
      </c>
      <c r="K56" s="8" t="s">
        <v>998</v>
      </c>
      <c r="L56" s="8">
        <v>7</v>
      </c>
      <c r="M56" s="8">
        <v>8</v>
      </c>
      <c r="N56" s="9">
        <v>6</v>
      </c>
      <c r="O56" s="7"/>
      <c r="P56" s="8"/>
      <c r="Q56" s="8"/>
      <c r="R56" s="8" t="s">
        <v>211</v>
      </c>
      <c r="S56" s="8"/>
      <c r="T56" s="8" t="s">
        <v>212</v>
      </c>
      <c r="U56" s="8"/>
      <c r="V56" s="8"/>
      <c r="W56" s="8" t="s">
        <v>212</v>
      </c>
      <c r="X56" s="8"/>
      <c r="Y56" s="8" t="s">
        <v>213</v>
      </c>
      <c r="Z56" s="8"/>
      <c r="AA56" s="8"/>
      <c r="AB56" s="8"/>
      <c r="AC56" s="8"/>
      <c r="AD56" s="8"/>
      <c r="AE56" s="8"/>
      <c r="AF56" s="8"/>
      <c r="AG56" s="9"/>
      <c r="AH56" s="7"/>
      <c r="AI56" s="8" t="s">
        <v>214</v>
      </c>
      <c r="AJ56" s="8"/>
      <c r="AK56" s="8"/>
      <c r="AL56" s="8"/>
      <c r="AM56" s="8"/>
      <c r="AN56" s="8" t="s">
        <v>214</v>
      </c>
      <c r="AO56" s="8" t="s">
        <v>215</v>
      </c>
      <c r="AP56" s="8" t="s">
        <v>214</v>
      </c>
      <c r="AQ56" s="8"/>
      <c r="AR56" s="8" t="s">
        <v>214</v>
      </c>
      <c r="AS56" s="8" t="s">
        <v>214</v>
      </c>
      <c r="AT56" s="8"/>
      <c r="AU56" s="9"/>
      <c r="AV56" s="7"/>
      <c r="AW56" s="8"/>
      <c r="AX56" s="8" t="s">
        <v>130</v>
      </c>
      <c r="AY56" s="8" t="s">
        <v>216</v>
      </c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9" t="s">
        <v>217</v>
      </c>
    </row>
    <row r="57" spans="1:65" x14ac:dyDescent="0.25">
      <c r="A57" s="1">
        <v>49</v>
      </c>
      <c r="B57" s="1" t="s">
        <v>262</v>
      </c>
      <c r="C57" s="1" t="s">
        <v>1403</v>
      </c>
      <c r="D57" s="1" t="s">
        <v>263</v>
      </c>
      <c r="E57" s="1" t="s">
        <v>179</v>
      </c>
      <c r="F57" s="7">
        <v>10</v>
      </c>
      <c r="G57" s="8">
        <v>16</v>
      </c>
      <c r="H57" s="8">
        <v>17</v>
      </c>
      <c r="I57" s="8" t="s">
        <v>1352</v>
      </c>
      <c r="J57" s="8" t="s">
        <v>1353</v>
      </c>
      <c r="K57" s="8" t="s">
        <v>1354</v>
      </c>
      <c r="L57" s="8">
        <v>5</v>
      </c>
      <c r="M57" s="8">
        <v>6</v>
      </c>
      <c r="N57" s="9">
        <v>6</v>
      </c>
      <c r="O57" s="7"/>
      <c r="P57" s="8" t="s">
        <v>264</v>
      </c>
      <c r="Q57" s="8"/>
      <c r="R57" s="8" t="s">
        <v>265</v>
      </c>
      <c r="S57" s="8"/>
      <c r="T57" s="8" t="s">
        <v>266</v>
      </c>
      <c r="U57" s="8"/>
      <c r="V57" s="8"/>
      <c r="W57" s="8" t="s">
        <v>266</v>
      </c>
      <c r="X57" s="8"/>
      <c r="Y57" s="8"/>
      <c r="Z57" s="8"/>
      <c r="AA57" s="8"/>
      <c r="AB57" s="8"/>
      <c r="AC57" s="8"/>
      <c r="AD57" s="8"/>
      <c r="AE57" s="8"/>
      <c r="AF57" s="8"/>
      <c r="AG57" s="9"/>
      <c r="AH57" s="7"/>
      <c r="AI57" s="8"/>
      <c r="AJ57" s="8"/>
      <c r="AK57" s="8"/>
      <c r="AL57" s="8"/>
      <c r="AM57" s="8"/>
      <c r="AN57" s="8" t="s">
        <v>32</v>
      </c>
      <c r="AO57" s="8"/>
      <c r="AP57" s="8"/>
      <c r="AQ57" s="8" t="s">
        <v>32</v>
      </c>
      <c r="AR57" s="8"/>
      <c r="AS57" s="8"/>
      <c r="AT57" s="8"/>
      <c r="AU57" s="9"/>
      <c r="AV57" s="7"/>
      <c r="AW57" s="8"/>
      <c r="AX57" s="8" t="s">
        <v>155</v>
      </c>
      <c r="AY57" s="8" t="s">
        <v>156</v>
      </c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9"/>
    </row>
    <row r="58" spans="1:65" x14ac:dyDescent="0.25">
      <c r="A58" s="1">
        <v>50</v>
      </c>
      <c r="B58" s="1" t="s">
        <v>267</v>
      </c>
      <c r="C58" s="1" t="s">
        <v>268</v>
      </c>
      <c r="D58" s="1" t="s">
        <v>269</v>
      </c>
      <c r="E58" s="1" t="s">
        <v>58</v>
      </c>
      <c r="F58" s="7">
        <v>19</v>
      </c>
      <c r="G58" s="8">
        <v>20</v>
      </c>
      <c r="H58" s="8">
        <v>16</v>
      </c>
      <c r="I58" s="8" t="s">
        <v>957</v>
      </c>
      <c r="J58" s="8" t="s">
        <v>948</v>
      </c>
      <c r="K58" s="8" t="s">
        <v>1296</v>
      </c>
      <c r="L58" s="8">
        <v>8</v>
      </c>
      <c r="M58" s="8">
        <v>8</v>
      </c>
      <c r="N58" s="9">
        <v>7</v>
      </c>
      <c r="O58" s="7"/>
      <c r="P58" s="8"/>
      <c r="Q58" s="8"/>
      <c r="R58" s="8" t="s">
        <v>270</v>
      </c>
      <c r="S58" s="8"/>
      <c r="T58" s="8"/>
      <c r="U58" s="8"/>
      <c r="V58" s="8"/>
      <c r="W58" s="8"/>
      <c r="X58" s="8"/>
      <c r="Y58" s="8" t="s">
        <v>270</v>
      </c>
      <c r="Z58" s="8"/>
      <c r="AA58" s="8"/>
      <c r="AB58" s="8"/>
      <c r="AC58" s="8"/>
      <c r="AD58" s="8"/>
      <c r="AE58" s="8"/>
      <c r="AF58" s="8"/>
      <c r="AG58" s="9"/>
      <c r="AH58" s="7"/>
      <c r="AI58" s="8"/>
      <c r="AJ58" s="8"/>
      <c r="AK58" s="8"/>
      <c r="AL58" s="8"/>
      <c r="AM58" s="8" t="s">
        <v>271</v>
      </c>
      <c r="AN58" s="8"/>
      <c r="AO58" s="8"/>
      <c r="AP58" s="8"/>
      <c r="AQ58" s="8"/>
      <c r="AR58" s="8"/>
      <c r="AS58" s="8"/>
      <c r="AT58" s="8"/>
      <c r="AU58" s="9"/>
      <c r="AV58" s="7"/>
      <c r="AW58" s="8"/>
      <c r="AX58" s="8"/>
      <c r="AY58" s="8" t="s">
        <v>272</v>
      </c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9"/>
    </row>
    <row r="59" spans="1:65" x14ac:dyDescent="0.25">
      <c r="A59" s="1">
        <v>57</v>
      </c>
      <c r="B59" s="1" t="s">
        <v>298</v>
      </c>
      <c r="C59" s="1" t="s">
        <v>299</v>
      </c>
      <c r="D59" s="1" t="s">
        <v>160</v>
      </c>
      <c r="E59" s="1" t="s">
        <v>153</v>
      </c>
      <c r="F59" s="7">
        <v>16</v>
      </c>
      <c r="G59" s="8">
        <v>18</v>
      </c>
      <c r="H59" s="8">
        <v>16</v>
      </c>
      <c r="I59" s="8" t="s">
        <v>990</v>
      </c>
      <c r="J59" s="8" t="s">
        <v>1356</v>
      </c>
      <c r="K59" s="8" t="s">
        <v>957</v>
      </c>
      <c r="L59" s="8">
        <v>6</v>
      </c>
      <c r="M59" s="8">
        <v>6</v>
      </c>
      <c r="N59" s="9">
        <v>6</v>
      </c>
      <c r="O59" s="7"/>
      <c r="P59" s="8"/>
      <c r="Q59" s="8"/>
      <c r="R59" s="8" t="s">
        <v>213</v>
      </c>
      <c r="S59" s="8"/>
      <c r="T59" s="8"/>
      <c r="U59" s="8"/>
      <c r="V59" s="8"/>
      <c r="W59" s="8"/>
      <c r="X59" s="8"/>
      <c r="Y59" s="8" t="s">
        <v>213</v>
      </c>
      <c r="Z59" s="8"/>
      <c r="AA59" s="8"/>
      <c r="AB59" s="8"/>
      <c r="AC59" s="8"/>
      <c r="AD59" s="8"/>
      <c r="AE59" s="8"/>
      <c r="AF59" s="8"/>
      <c r="AG59" s="9"/>
      <c r="AH59" s="7" t="s">
        <v>2007</v>
      </c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9"/>
      <c r="AV59" s="7"/>
      <c r="AW59" s="8"/>
      <c r="AX59" s="8" t="s">
        <v>300</v>
      </c>
      <c r="AY59" s="8" t="s">
        <v>301</v>
      </c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 t="s">
        <v>300</v>
      </c>
      <c r="BM59" s="9"/>
    </row>
    <row r="60" spans="1:65" x14ac:dyDescent="0.25">
      <c r="A60" s="1">
        <v>63</v>
      </c>
      <c r="B60" s="1" t="s">
        <v>323</v>
      </c>
      <c r="C60" s="1" t="s">
        <v>324</v>
      </c>
      <c r="D60" s="1" t="s">
        <v>191</v>
      </c>
      <c r="E60" s="1" t="s">
        <v>325</v>
      </c>
      <c r="F60" s="7">
        <v>13</v>
      </c>
      <c r="G60" s="8">
        <v>14</v>
      </c>
      <c r="H60" s="8">
        <v>16</v>
      </c>
      <c r="I60" s="8" t="s">
        <v>1031</v>
      </c>
      <c r="J60" s="8" t="s">
        <v>1049</v>
      </c>
      <c r="K60" s="8" t="s">
        <v>944</v>
      </c>
      <c r="L60" s="8">
        <v>6</v>
      </c>
      <c r="M60" s="8">
        <v>4</v>
      </c>
      <c r="N60" s="9">
        <v>6</v>
      </c>
      <c r="O60" s="7"/>
      <c r="P60" s="8"/>
      <c r="Q60" s="8"/>
      <c r="R60" s="8" t="s">
        <v>326</v>
      </c>
      <c r="S60" s="8"/>
      <c r="T60" s="8"/>
      <c r="U60" s="8"/>
      <c r="V60" s="8"/>
      <c r="W60" s="8"/>
      <c r="X60" s="8"/>
      <c r="Y60" s="8" t="s">
        <v>326</v>
      </c>
      <c r="Z60" s="8"/>
      <c r="AA60" s="8"/>
      <c r="AB60" s="8"/>
      <c r="AC60" s="8"/>
      <c r="AD60" s="8"/>
      <c r="AE60" s="8"/>
      <c r="AF60" s="8"/>
      <c r="AG60" s="9"/>
      <c r="AH60" s="7"/>
      <c r="AI60" s="8" t="s">
        <v>143</v>
      </c>
      <c r="AJ60" s="8"/>
      <c r="AK60" s="8"/>
      <c r="AL60" s="8"/>
      <c r="AM60" s="8"/>
      <c r="AN60" s="8" t="s">
        <v>143</v>
      </c>
      <c r="AO60" s="8"/>
      <c r="AP60" s="8"/>
      <c r="AQ60" s="8"/>
      <c r="AR60" s="8"/>
      <c r="AS60" s="8"/>
      <c r="AT60" s="8"/>
      <c r="AU60" s="9"/>
      <c r="AV60" s="7"/>
      <c r="AW60" s="8"/>
      <c r="AX60" s="8" t="s">
        <v>130</v>
      </c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9"/>
    </row>
    <row r="61" spans="1:65" x14ac:dyDescent="0.25">
      <c r="A61" s="1">
        <v>98</v>
      </c>
      <c r="B61" s="1" t="s">
        <v>457</v>
      </c>
      <c r="C61" s="1" t="s">
        <v>458</v>
      </c>
      <c r="D61" s="1" t="s">
        <v>152</v>
      </c>
      <c r="E61" s="1" t="s">
        <v>58</v>
      </c>
      <c r="F61" s="7">
        <v>47</v>
      </c>
      <c r="G61" s="8">
        <v>33</v>
      </c>
      <c r="H61" s="8">
        <v>15</v>
      </c>
      <c r="I61" s="8" t="s">
        <v>1273</v>
      </c>
      <c r="J61" s="8" t="s">
        <v>937</v>
      </c>
      <c r="K61" s="8" t="s">
        <v>1071</v>
      </c>
      <c r="L61" s="8">
        <v>3</v>
      </c>
      <c r="M61" s="8">
        <v>2</v>
      </c>
      <c r="N61" s="9">
        <v>2</v>
      </c>
      <c r="O61" s="7"/>
      <c r="P61" s="8"/>
      <c r="Q61" s="8"/>
      <c r="R61" s="8" t="s">
        <v>154</v>
      </c>
      <c r="S61" s="8"/>
      <c r="T61" s="8"/>
      <c r="U61" s="8"/>
      <c r="V61" s="8"/>
      <c r="W61" s="8"/>
      <c r="X61" s="8"/>
      <c r="Y61" s="8" t="s">
        <v>154</v>
      </c>
      <c r="Z61" s="8"/>
      <c r="AA61" s="8"/>
      <c r="AB61" s="8"/>
      <c r="AC61" s="8"/>
      <c r="AD61" s="8"/>
      <c r="AE61" s="8" t="s">
        <v>341</v>
      </c>
      <c r="AF61" s="8"/>
      <c r="AG61" s="9"/>
      <c r="AH61" s="7"/>
      <c r="AI61" s="8" t="s">
        <v>31</v>
      </c>
      <c r="AJ61" s="8"/>
      <c r="AK61" s="8"/>
      <c r="AL61" s="8"/>
      <c r="AM61" s="8"/>
      <c r="AN61" s="8" t="s">
        <v>338</v>
      </c>
      <c r="AO61" s="8" t="s">
        <v>343</v>
      </c>
      <c r="AP61" s="8" t="s">
        <v>31</v>
      </c>
      <c r="AQ61" s="8" t="s">
        <v>338</v>
      </c>
      <c r="AR61" s="8" t="s">
        <v>344</v>
      </c>
      <c r="AS61" s="8" t="s">
        <v>338</v>
      </c>
      <c r="AT61" s="8" t="s">
        <v>343</v>
      </c>
      <c r="AU61" s="9"/>
      <c r="AV61" s="7"/>
      <c r="AW61" s="8"/>
      <c r="AX61" s="8" t="s">
        <v>155</v>
      </c>
      <c r="AY61" s="8" t="s">
        <v>156</v>
      </c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 t="s">
        <v>157</v>
      </c>
      <c r="BM61" s="9"/>
    </row>
    <row r="62" spans="1:65" x14ac:dyDescent="0.25">
      <c r="A62" s="1">
        <v>61</v>
      </c>
      <c r="B62" s="1" t="s">
        <v>316</v>
      </c>
      <c r="C62" s="1" t="s">
        <v>317</v>
      </c>
      <c r="D62" s="1" t="s">
        <v>140</v>
      </c>
      <c r="E62" s="1" t="s">
        <v>205</v>
      </c>
      <c r="F62" s="7">
        <v>13</v>
      </c>
      <c r="G62" s="8">
        <v>19</v>
      </c>
      <c r="H62" s="8">
        <v>15</v>
      </c>
      <c r="I62" s="8" t="s">
        <v>963</v>
      </c>
      <c r="J62" s="8" t="s">
        <v>1008</v>
      </c>
      <c r="K62" s="8" t="s">
        <v>1260</v>
      </c>
      <c r="L62" s="8">
        <v>5</v>
      </c>
      <c r="M62" s="8">
        <v>6</v>
      </c>
      <c r="N62" s="9">
        <v>4</v>
      </c>
      <c r="O62" s="7"/>
      <c r="P62" s="8"/>
      <c r="Q62" s="8"/>
      <c r="R62" s="8" t="s">
        <v>318</v>
      </c>
      <c r="S62" s="8"/>
      <c r="T62" s="8"/>
      <c r="U62" s="8"/>
      <c r="V62" s="8"/>
      <c r="W62" s="8"/>
      <c r="X62" s="8"/>
      <c r="Y62" s="8" t="s">
        <v>318</v>
      </c>
      <c r="Z62" s="8"/>
      <c r="AA62" s="8"/>
      <c r="AB62" s="8"/>
      <c r="AC62" s="8"/>
      <c r="AD62" s="8"/>
      <c r="AE62" s="8"/>
      <c r="AF62" s="8"/>
      <c r="AG62" s="9"/>
      <c r="AH62" s="7" t="s">
        <v>2007</v>
      </c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9"/>
      <c r="AV62" s="7"/>
      <c r="AW62" s="8"/>
      <c r="AX62" s="8"/>
      <c r="AY62" s="8" t="s">
        <v>319</v>
      </c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9"/>
    </row>
    <row r="63" spans="1:65" x14ac:dyDescent="0.25">
      <c r="A63" s="1">
        <v>70</v>
      </c>
      <c r="B63" s="1" t="s">
        <v>355</v>
      </c>
      <c r="C63" s="1" t="s">
        <v>1405</v>
      </c>
      <c r="D63" s="1" t="s">
        <v>269</v>
      </c>
      <c r="E63" s="1" t="s">
        <v>183</v>
      </c>
      <c r="F63" s="7">
        <v>16</v>
      </c>
      <c r="G63" s="8">
        <v>14</v>
      </c>
      <c r="H63" s="8">
        <v>15</v>
      </c>
      <c r="I63" s="8" t="s">
        <v>1008</v>
      </c>
      <c r="J63" s="8" t="s">
        <v>1027</v>
      </c>
      <c r="K63" s="8" t="s">
        <v>1008</v>
      </c>
      <c r="L63" s="8">
        <v>7</v>
      </c>
      <c r="M63" s="8">
        <v>6</v>
      </c>
      <c r="N63" s="9">
        <v>6</v>
      </c>
      <c r="O63" s="7"/>
      <c r="P63" s="8"/>
      <c r="Q63" s="8"/>
      <c r="R63" s="8" t="s">
        <v>165</v>
      </c>
      <c r="S63" s="8"/>
      <c r="T63" s="8"/>
      <c r="U63" s="8"/>
      <c r="V63" s="8"/>
      <c r="W63" s="8"/>
      <c r="X63" s="8"/>
      <c r="Y63" s="8" t="s">
        <v>165</v>
      </c>
      <c r="Z63" s="8"/>
      <c r="AA63" s="8"/>
      <c r="AB63" s="8"/>
      <c r="AC63" s="8"/>
      <c r="AD63" s="8"/>
      <c r="AE63" s="8"/>
      <c r="AF63" s="8"/>
      <c r="AG63" s="9"/>
      <c r="AH63" s="7"/>
      <c r="AI63" s="8" t="s">
        <v>24</v>
      </c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9"/>
      <c r="AV63" s="7"/>
      <c r="AW63" s="8"/>
      <c r="AX63" s="8"/>
      <c r="AY63" s="8" t="s">
        <v>356</v>
      </c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9"/>
    </row>
    <row r="64" spans="1:65" x14ac:dyDescent="0.25">
      <c r="A64" s="1">
        <v>69</v>
      </c>
      <c r="B64" s="1" t="s">
        <v>350</v>
      </c>
      <c r="C64" s="1" t="s">
        <v>351</v>
      </c>
      <c r="D64" s="1" t="s">
        <v>352</v>
      </c>
      <c r="E64" s="1" t="s">
        <v>325</v>
      </c>
      <c r="F64" s="7">
        <v>12</v>
      </c>
      <c r="G64" s="8">
        <v>13</v>
      </c>
      <c r="H64" s="8">
        <v>15</v>
      </c>
      <c r="I64" s="8" t="s">
        <v>1128</v>
      </c>
      <c r="J64" s="8" t="s">
        <v>1025</v>
      </c>
      <c r="K64" s="8" t="s">
        <v>1025</v>
      </c>
      <c r="L64" s="8">
        <v>5</v>
      </c>
      <c r="M64" s="8">
        <v>5</v>
      </c>
      <c r="N64" s="9">
        <v>6</v>
      </c>
      <c r="O64" s="7"/>
      <c r="P64" s="8"/>
      <c r="Q64" s="8"/>
      <c r="R64" s="8" t="s">
        <v>165</v>
      </c>
      <c r="S64" s="8"/>
      <c r="T64" s="8"/>
      <c r="U64" s="8"/>
      <c r="V64" s="8"/>
      <c r="W64" s="8"/>
      <c r="X64" s="8"/>
      <c r="Y64" s="8" t="s">
        <v>165</v>
      </c>
      <c r="Z64" s="8"/>
      <c r="AA64" s="8"/>
      <c r="AB64" s="8"/>
      <c r="AC64" s="8"/>
      <c r="AD64" s="8"/>
      <c r="AE64" s="8"/>
      <c r="AF64" s="8"/>
      <c r="AG64" s="9"/>
      <c r="AH64" s="7"/>
      <c r="AI64" s="8" t="s">
        <v>353</v>
      </c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9"/>
      <c r="AV64" s="7"/>
      <c r="AW64" s="8"/>
      <c r="AX64" s="8" t="s">
        <v>144</v>
      </c>
      <c r="AY64" s="8" t="s">
        <v>354</v>
      </c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9"/>
    </row>
    <row r="65" spans="1:65" x14ac:dyDescent="0.25">
      <c r="A65" s="1">
        <v>34</v>
      </c>
      <c r="B65" s="1" t="s">
        <v>184</v>
      </c>
      <c r="C65" s="1" t="s">
        <v>185</v>
      </c>
      <c r="D65" s="1" t="s">
        <v>186</v>
      </c>
      <c r="E65" s="1" t="s">
        <v>58</v>
      </c>
      <c r="F65" s="7">
        <v>21</v>
      </c>
      <c r="G65" s="8">
        <v>20</v>
      </c>
      <c r="H65" s="8">
        <v>14</v>
      </c>
      <c r="I65" s="8" t="s">
        <v>1024</v>
      </c>
      <c r="J65" s="8" t="s">
        <v>1024</v>
      </c>
      <c r="K65" s="8" t="s">
        <v>1138</v>
      </c>
      <c r="L65" s="8">
        <v>10</v>
      </c>
      <c r="M65" s="8">
        <v>8</v>
      </c>
      <c r="N65" s="9">
        <v>7</v>
      </c>
      <c r="O65" s="7"/>
      <c r="P65" s="8"/>
      <c r="Q65" s="8"/>
      <c r="R65" s="8" t="s">
        <v>187</v>
      </c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9"/>
      <c r="AH65" s="7"/>
      <c r="AI65" s="8"/>
      <c r="AJ65" s="8"/>
      <c r="AK65" s="8"/>
      <c r="AL65" s="8"/>
      <c r="AM65" s="8"/>
      <c r="AN65" s="8"/>
      <c r="AO65" s="8" t="s">
        <v>35</v>
      </c>
      <c r="AP65" s="8"/>
      <c r="AQ65" s="8"/>
      <c r="AR65" s="8"/>
      <c r="AS65" s="8"/>
      <c r="AT65" s="8" t="s">
        <v>35</v>
      </c>
      <c r="AU65" s="9"/>
      <c r="AV65" s="7"/>
      <c r="AW65" s="8"/>
      <c r="AX65" s="8" t="s">
        <v>130</v>
      </c>
      <c r="AY65" s="8" t="s">
        <v>188</v>
      </c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9"/>
    </row>
    <row r="66" spans="1:65" x14ac:dyDescent="0.25">
      <c r="A66" s="1">
        <v>40</v>
      </c>
      <c r="B66" s="1" t="s">
        <v>218</v>
      </c>
      <c r="C66" s="1" t="s">
        <v>219</v>
      </c>
      <c r="D66" s="1" t="s">
        <v>220</v>
      </c>
      <c r="E66" s="1" t="s">
        <v>58</v>
      </c>
      <c r="F66" s="7">
        <v>19</v>
      </c>
      <c r="G66" s="8">
        <v>20</v>
      </c>
      <c r="H66" s="8">
        <v>14</v>
      </c>
      <c r="I66" s="8" t="s">
        <v>965</v>
      </c>
      <c r="J66" s="8" t="s">
        <v>965</v>
      </c>
      <c r="K66" s="8" t="s">
        <v>965</v>
      </c>
      <c r="L66" s="8">
        <v>5</v>
      </c>
      <c r="M66" s="8">
        <v>6</v>
      </c>
      <c r="N66" s="9">
        <v>6</v>
      </c>
      <c r="O66" s="7"/>
      <c r="P66" s="8"/>
      <c r="Q66" s="8"/>
      <c r="R66" s="8" t="s">
        <v>141</v>
      </c>
      <c r="S66" s="8"/>
      <c r="T66" s="8"/>
      <c r="U66" s="8"/>
      <c r="V66" s="8"/>
      <c r="W66" s="8"/>
      <c r="X66" s="8"/>
      <c r="Y66" s="8" t="s">
        <v>142</v>
      </c>
      <c r="Z66" s="8"/>
      <c r="AA66" s="8"/>
      <c r="AB66" s="8"/>
      <c r="AC66" s="8"/>
      <c r="AD66" s="8"/>
      <c r="AE66" s="8" t="s">
        <v>221</v>
      </c>
      <c r="AF66" s="8"/>
      <c r="AG66" s="9"/>
      <c r="AH66" s="7"/>
      <c r="AI66" s="8" t="s">
        <v>222</v>
      </c>
      <c r="AJ66" s="8"/>
      <c r="AK66" s="8"/>
      <c r="AL66" s="8"/>
      <c r="AM66" s="8" t="s">
        <v>223</v>
      </c>
      <c r="AN66" s="8" t="s">
        <v>222</v>
      </c>
      <c r="AO66" s="8"/>
      <c r="AP66" s="8"/>
      <c r="AQ66" s="8"/>
      <c r="AR66" s="8"/>
      <c r="AS66" s="8" t="s">
        <v>222</v>
      </c>
      <c r="AT66" s="8"/>
      <c r="AU66" s="9"/>
      <c r="AV66" s="7"/>
      <c r="AW66" s="8"/>
      <c r="AX66" s="8"/>
      <c r="AY66" s="8" t="s">
        <v>145</v>
      </c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9"/>
    </row>
    <row r="67" spans="1:65" x14ac:dyDescent="0.25">
      <c r="A67" s="1">
        <v>65</v>
      </c>
      <c r="B67" s="1" t="s">
        <v>333</v>
      </c>
      <c r="C67" s="1" t="s">
        <v>334</v>
      </c>
      <c r="D67" s="1" t="s">
        <v>293</v>
      </c>
      <c r="E67" s="1" t="s">
        <v>58</v>
      </c>
      <c r="F67" s="7">
        <v>13</v>
      </c>
      <c r="G67" s="8">
        <v>15</v>
      </c>
      <c r="H67" s="8">
        <v>13</v>
      </c>
      <c r="I67" s="8" t="s">
        <v>991</v>
      </c>
      <c r="J67" s="8" t="s">
        <v>1363</v>
      </c>
      <c r="K67" s="8" t="s">
        <v>991</v>
      </c>
      <c r="L67" s="8">
        <v>5</v>
      </c>
      <c r="M67" s="8">
        <v>6</v>
      </c>
      <c r="N67" s="9">
        <v>7</v>
      </c>
      <c r="O67" s="7"/>
      <c r="P67" s="8"/>
      <c r="Q67" s="8"/>
      <c r="R67" s="8" t="s">
        <v>335</v>
      </c>
      <c r="S67" s="8" t="s">
        <v>336</v>
      </c>
      <c r="T67" s="8"/>
      <c r="U67" s="8"/>
      <c r="V67" s="8"/>
      <c r="W67" s="8"/>
      <c r="X67" s="8"/>
      <c r="Y67" s="8" t="s">
        <v>277</v>
      </c>
      <c r="Z67" s="8"/>
      <c r="AA67" s="8" t="s">
        <v>337</v>
      </c>
      <c r="AB67" s="8"/>
      <c r="AC67" s="8"/>
      <c r="AD67" s="8"/>
      <c r="AE67" s="8"/>
      <c r="AF67" s="8"/>
      <c r="AG67" s="9"/>
      <c r="AH67" s="7"/>
      <c r="AI67" s="8" t="s">
        <v>36</v>
      </c>
      <c r="AJ67" s="8"/>
      <c r="AK67" s="8" t="s">
        <v>26</v>
      </c>
      <c r="AL67" s="8"/>
      <c r="AM67" s="8"/>
      <c r="AN67" s="8" t="s">
        <v>338</v>
      </c>
      <c r="AO67" s="8" t="s">
        <v>30</v>
      </c>
      <c r="AP67" s="8"/>
      <c r="AQ67" s="8" t="s">
        <v>338</v>
      </c>
      <c r="AR67" s="8"/>
      <c r="AS67" s="8" t="s">
        <v>338</v>
      </c>
      <c r="AT67" s="8"/>
      <c r="AU67" s="9" t="s">
        <v>36</v>
      </c>
      <c r="AV67" s="7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 t="s">
        <v>279</v>
      </c>
      <c r="BK67" s="8"/>
      <c r="BL67" s="8"/>
      <c r="BM67" s="9"/>
    </row>
    <row r="68" spans="1:65" x14ac:dyDescent="0.25">
      <c r="A68" s="1">
        <v>59</v>
      </c>
      <c r="B68" s="1" t="s">
        <v>307</v>
      </c>
      <c r="C68" s="1" t="s">
        <v>308</v>
      </c>
      <c r="D68" s="1" t="s">
        <v>309</v>
      </c>
      <c r="E68" s="1" t="s">
        <v>310</v>
      </c>
      <c r="F68" s="7">
        <v>17</v>
      </c>
      <c r="G68" s="8">
        <v>10</v>
      </c>
      <c r="H68" s="8">
        <v>13</v>
      </c>
      <c r="I68" s="8" t="s">
        <v>1240</v>
      </c>
      <c r="J68" s="8" t="s">
        <v>1003</v>
      </c>
      <c r="K68" s="8" t="s">
        <v>1003</v>
      </c>
      <c r="L68" s="8">
        <v>4</v>
      </c>
      <c r="M68" s="8">
        <v>3</v>
      </c>
      <c r="N68" s="9">
        <v>3</v>
      </c>
      <c r="O68" s="7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 t="s">
        <v>311</v>
      </c>
      <c r="AF68" s="8"/>
      <c r="AG68" s="9"/>
      <c r="AH68" s="7"/>
      <c r="AI68" s="8" t="s">
        <v>24</v>
      </c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9"/>
      <c r="AV68" s="7" t="s">
        <v>312</v>
      </c>
      <c r="AW68" s="8"/>
      <c r="AX68" s="8"/>
      <c r="AY68" s="8" t="s">
        <v>312</v>
      </c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9"/>
    </row>
    <row r="69" spans="1:65" x14ac:dyDescent="0.25">
      <c r="A69" s="1">
        <v>54</v>
      </c>
      <c r="B69" s="1" t="s">
        <v>288</v>
      </c>
      <c r="C69" s="1" t="s">
        <v>289</v>
      </c>
      <c r="D69" s="1" t="s">
        <v>290</v>
      </c>
      <c r="E69" s="1" t="s">
        <v>183</v>
      </c>
      <c r="F69" s="7">
        <v>15</v>
      </c>
      <c r="G69" s="8">
        <v>15</v>
      </c>
      <c r="H69" s="8">
        <v>12</v>
      </c>
      <c r="I69" s="8" t="s">
        <v>982</v>
      </c>
      <c r="J69" s="8" t="s">
        <v>982</v>
      </c>
      <c r="K69" s="8" t="s">
        <v>982</v>
      </c>
      <c r="L69" s="8">
        <v>5</v>
      </c>
      <c r="M69" s="8">
        <v>5</v>
      </c>
      <c r="N69" s="9">
        <v>4</v>
      </c>
      <c r="O69" s="7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9"/>
      <c r="AH69" s="7" t="s">
        <v>2007</v>
      </c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9"/>
      <c r="AV69" s="7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9"/>
    </row>
    <row r="70" spans="1:65" x14ac:dyDescent="0.25">
      <c r="A70" s="1">
        <v>55</v>
      </c>
      <c r="B70" s="1" t="s">
        <v>291</v>
      </c>
      <c r="C70" s="1" t="s">
        <v>292</v>
      </c>
      <c r="D70" s="1" t="s">
        <v>293</v>
      </c>
      <c r="E70" s="1" t="s">
        <v>58</v>
      </c>
      <c r="F70" s="7">
        <v>18</v>
      </c>
      <c r="G70" s="8">
        <v>14</v>
      </c>
      <c r="H70" s="8">
        <v>12</v>
      </c>
      <c r="I70" s="8" t="s">
        <v>994</v>
      </c>
      <c r="J70" s="8" t="s">
        <v>994</v>
      </c>
      <c r="K70" s="8" t="s">
        <v>994</v>
      </c>
      <c r="L70" s="8">
        <v>5</v>
      </c>
      <c r="M70" s="8">
        <v>5</v>
      </c>
      <c r="N70" s="9">
        <v>5</v>
      </c>
      <c r="O70" s="7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 t="s">
        <v>294</v>
      </c>
      <c r="AF70" s="8"/>
      <c r="AG70" s="9"/>
      <c r="AH70" s="7" t="s">
        <v>2007</v>
      </c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9"/>
      <c r="AV70" s="7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9"/>
    </row>
    <row r="71" spans="1:65" x14ac:dyDescent="0.25">
      <c r="A71" s="1">
        <v>89</v>
      </c>
      <c r="B71" s="1" t="s">
        <v>427</v>
      </c>
      <c r="C71" s="1" t="s">
        <v>428</v>
      </c>
      <c r="D71" s="1" t="s">
        <v>234</v>
      </c>
      <c r="E71" s="1" t="s">
        <v>238</v>
      </c>
      <c r="F71" s="7">
        <v>10</v>
      </c>
      <c r="G71" s="8">
        <v>12</v>
      </c>
      <c r="H71" s="8">
        <v>12</v>
      </c>
      <c r="I71" s="8" t="s">
        <v>972</v>
      </c>
      <c r="J71" s="8" t="s">
        <v>1006</v>
      </c>
      <c r="K71" s="8" t="s">
        <v>1006</v>
      </c>
      <c r="L71" s="8">
        <v>3</v>
      </c>
      <c r="M71" s="8">
        <v>5</v>
      </c>
      <c r="N71" s="9">
        <v>4</v>
      </c>
      <c r="O71" s="7"/>
      <c r="P71" s="8"/>
      <c r="Q71" s="8"/>
      <c r="R71" s="8" t="s">
        <v>340</v>
      </c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9"/>
      <c r="AH71" s="7"/>
      <c r="AI71" s="8" t="s">
        <v>24</v>
      </c>
      <c r="AJ71" s="8" t="s">
        <v>342</v>
      </c>
      <c r="AK71" s="8"/>
      <c r="AL71" s="8"/>
      <c r="AM71" s="8"/>
      <c r="AN71" s="8" t="s">
        <v>342</v>
      </c>
      <c r="AO71" s="8"/>
      <c r="AP71" s="8"/>
      <c r="AQ71" s="8"/>
      <c r="AR71" s="8"/>
      <c r="AS71" s="8" t="s">
        <v>342</v>
      </c>
      <c r="AT71" s="8"/>
      <c r="AU71" s="9"/>
      <c r="AV71" s="7"/>
      <c r="AW71" s="8"/>
      <c r="AX71" s="8" t="s">
        <v>155</v>
      </c>
      <c r="AY71" s="8" t="s">
        <v>156</v>
      </c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 t="s">
        <v>345</v>
      </c>
      <c r="BK71" s="8"/>
      <c r="BL71" s="8"/>
      <c r="BM71" s="9"/>
    </row>
    <row r="72" spans="1:65" x14ac:dyDescent="0.25">
      <c r="A72" s="1">
        <v>68</v>
      </c>
      <c r="B72" s="1" t="s">
        <v>348</v>
      </c>
      <c r="C72" s="1" t="s">
        <v>349</v>
      </c>
      <c r="D72" s="1" t="s">
        <v>191</v>
      </c>
      <c r="E72" s="1" t="s">
        <v>58</v>
      </c>
      <c r="F72" s="7">
        <v>9</v>
      </c>
      <c r="G72" s="8">
        <v>12</v>
      </c>
      <c r="H72" s="8">
        <v>12</v>
      </c>
      <c r="I72" s="8" t="s">
        <v>1026</v>
      </c>
      <c r="J72" s="8" t="s">
        <v>1247</v>
      </c>
      <c r="K72" s="8" t="s">
        <v>979</v>
      </c>
      <c r="L72" s="8">
        <v>4</v>
      </c>
      <c r="M72" s="8">
        <v>6</v>
      </c>
      <c r="N72" s="9">
        <v>5</v>
      </c>
      <c r="O72" s="7"/>
      <c r="P72" s="8"/>
      <c r="Q72" s="8"/>
      <c r="R72" s="8" t="s">
        <v>154</v>
      </c>
      <c r="S72" s="8"/>
      <c r="T72" s="8"/>
      <c r="U72" s="8"/>
      <c r="V72" s="8"/>
      <c r="W72" s="8"/>
      <c r="X72" s="8"/>
      <c r="Y72" s="8" t="s">
        <v>154</v>
      </c>
      <c r="Z72" s="8"/>
      <c r="AA72" s="8"/>
      <c r="AB72" s="8"/>
      <c r="AC72" s="8"/>
      <c r="AD72" s="8"/>
      <c r="AE72" s="8"/>
      <c r="AF72" s="8"/>
      <c r="AG72" s="9"/>
      <c r="AH72" s="7"/>
      <c r="AI72" s="8" t="s">
        <v>143</v>
      </c>
      <c r="AJ72" s="8"/>
      <c r="AK72" s="8"/>
      <c r="AL72" s="8"/>
      <c r="AM72" s="8"/>
      <c r="AN72" s="8" t="s">
        <v>143</v>
      </c>
      <c r="AO72" s="8"/>
      <c r="AP72" s="8"/>
      <c r="AQ72" s="8"/>
      <c r="AR72" s="8"/>
      <c r="AS72" s="8"/>
      <c r="AT72" s="8"/>
      <c r="AU72" s="9"/>
      <c r="AV72" s="7"/>
      <c r="AW72" s="8"/>
      <c r="AX72" s="8" t="s">
        <v>155</v>
      </c>
      <c r="AY72" s="8" t="s">
        <v>156</v>
      </c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 t="s">
        <v>157</v>
      </c>
      <c r="BM72" s="9"/>
    </row>
    <row r="73" spans="1:65" x14ac:dyDescent="0.25">
      <c r="A73" s="1">
        <v>51</v>
      </c>
      <c r="B73" s="1" t="s">
        <v>273</v>
      </c>
      <c r="C73" s="1" t="s">
        <v>274</v>
      </c>
      <c r="D73" s="1" t="s">
        <v>275</v>
      </c>
      <c r="E73" s="1" t="s">
        <v>58</v>
      </c>
      <c r="F73" s="7">
        <v>18</v>
      </c>
      <c r="G73" s="8">
        <v>15</v>
      </c>
      <c r="H73" s="8">
        <v>11</v>
      </c>
      <c r="I73" s="8" t="s">
        <v>1057</v>
      </c>
      <c r="J73" s="8" t="s">
        <v>1258</v>
      </c>
      <c r="K73" s="8" t="s">
        <v>958</v>
      </c>
      <c r="L73" s="8">
        <v>5</v>
      </c>
      <c r="M73" s="8">
        <v>5</v>
      </c>
      <c r="N73" s="9">
        <v>6</v>
      </c>
      <c r="O73" s="7"/>
      <c r="P73" s="8"/>
      <c r="Q73" s="8"/>
      <c r="R73" s="8" t="s">
        <v>276</v>
      </c>
      <c r="S73" s="8"/>
      <c r="T73" s="8"/>
      <c r="U73" s="8"/>
      <c r="V73" s="8"/>
      <c r="W73" s="8"/>
      <c r="X73" s="8"/>
      <c r="Y73" s="8" t="s">
        <v>277</v>
      </c>
      <c r="Z73" s="8"/>
      <c r="AA73" s="8"/>
      <c r="AB73" s="8"/>
      <c r="AC73" s="8"/>
      <c r="AD73" s="8"/>
      <c r="AE73" s="8"/>
      <c r="AF73" s="8"/>
      <c r="AG73" s="9"/>
      <c r="AH73" s="7"/>
      <c r="AI73" s="8" t="s">
        <v>278</v>
      </c>
      <c r="AJ73" s="8"/>
      <c r="AK73" s="8"/>
      <c r="AL73" s="8"/>
      <c r="AM73" s="8"/>
      <c r="AN73" s="8" t="s">
        <v>278</v>
      </c>
      <c r="AO73" s="8"/>
      <c r="AP73" s="8"/>
      <c r="AQ73" s="8"/>
      <c r="AR73" s="8"/>
      <c r="AS73" s="8" t="s">
        <v>278</v>
      </c>
      <c r="AT73" s="8"/>
      <c r="AU73" s="9" t="s">
        <v>278</v>
      </c>
      <c r="AV73" s="7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 t="s">
        <v>279</v>
      </c>
      <c r="BK73" s="8"/>
      <c r="BL73" s="8"/>
      <c r="BM73" s="9"/>
    </row>
    <row r="74" spans="1:65" x14ac:dyDescent="0.25">
      <c r="A74" s="1">
        <v>85</v>
      </c>
      <c r="B74" s="1" t="s">
        <v>858</v>
      </c>
      <c r="C74" s="1" t="s">
        <v>857</v>
      </c>
      <c r="D74" s="1" t="s">
        <v>403</v>
      </c>
      <c r="E74" s="1" t="s">
        <v>58</v>
      </c>
      <c r="F74" s="7">
        <v>10</v>
      </c>
      <c r="G74" s="8">
        <v>11</v>
      </c>
      <c r="H74" s="8">
        <v>11</v>
      </c>
      <c r="I74" s="8" t="s">
        <v>1374</v>
      </c>
      <c r="J74" s="8" t="s">
        <v>1055</v>
      </c>
      <c r="K74" s="8" t="s">
        <v>1055</v>
      </c>
      <c r="L74" s="8">
        <v>6</v>
      </c>
      <c r="M74" s="8">
        <v>5</v>
      </c>
      <c r="N74" s="9">
        <v>4</v>
      </c>
      <c r="O74" s="7"/>
      <c r="P74" s="8"/>
      <c r="Q74" s="8"/>
      <c r="R74" s="8" t="s">
        <v>416</v>
      </c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9"/>
      <c r="AH74" s="7"/>
      <c r="AI74" s="8"/>
      <c r="AJ74" s="8"/>
      <c r="AK74" s="8"/>
      <c r="AL74" s="8"/>
      <c r="AM74" s="8"/>
      <c r="AN74" s="8" t="s">
        <v>32</v>
      </c>
      <c r="AO74" s="8"/>
      <c r="AP74" s="8"/>
      <c r="AQ74" s="8" t="s">
        <v>32</v>
      </c>
      <c r="AR74" s="8"/>
      <c r="AS74" s="8" t="s">
        <v>417</v>
      </c>
      <c r="AT74" s="8"/>
      <c r="AU74" s="9"/>
      <c r="AV74" s="7"/>
      <c r="AW74" s="8"/>
      <c r="AX74" s="8" t="s">
        <v>150</v>
      </c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9"/>
    </row>
    <row r="75" spans="1:65" x14ac:dyDescent="0.25">
      <c r="A75" s="1">
        <v>110</v>
      </c>
      <c r="B75" s="1" t="s">
        <v>492</v>
      </c>
      <c r="C75" s="1" t="s">
        <v>493</v>
      </c>
      <c r="D75" s="1" t="s">
        <v>373</v>
      </c>
      <c r="E75" s="1" t="s">
        <v>284</v>
      </c>
      <c r="F75" s="7">
        <v>9</v>
      </c>
      <c r="G75" s="8">
        <v>11</v>
      </c>
      <c r="H75" s="8">
        <v>11</v>
      </c>
      <c r="I75" s="8" t="s">
        <v>1384</v>
      </c>
      <c r="J75" s="8" t="s">
        <v>1064</v>
      </c>
      <c r="K75" s="8" t="s">
        <v>1384</v>
      </c>
      <c r="L75" s="8">
        <v>4</v>
      </c>
      <c r="M75" s="8">
        <v>5</v>
      </c>
      <c r="N75" s="9">
        <v>5</v>
      </c>
      <c r="O75" s="7"/>
      <c r="P75" s="8"/>
      <c r="Q75" s="8"/>
      <c r="R75" s="8" t="s">
        <v>277</v>
      </c>
      <c r="S75" s="8"/>
      <c r="T75" s="8"/>
      <c r="U75" s="8"/>
      <c r="V75" s="8"/>
      <c r="W75" s="8"/>
      <c r="X75" s="8"/>
      <c r="Y75" s="8" t="s">
        <v>277</v>
      </c>
      <c r="Z75" s="8"/>
      <c r="AA75" s="8"/>
      <c r="AB75" s="8"/>
      <c r="AC75" s="8"/>
      <c r="AD75" s="8"/>
      <c r="AE75" s="8"/>
      <c r="AF75" s="8"/>
      <c r="AG75" s="9"/>
      <c r="AH75" s="7"/>
      <c r="AI75" s="8" t="s">
        <v>36</v>
      </c>
      <c r="AJ75" s="8"/>
      <c r="AK75" s="8"/>
      <c r="AL75" s="8"/>
      <c r="AM75" s="8"/>
      <c r="AN75" s="8" t="s">
        <v>36</v>
      </c>
      <c r="AO75" s="8"/>
      <c r="AP75" s="8"/>
      <c r="AQ75" s="8"/>
      <c r="AR75" s="8"/>
      <c r="AS75" s="8"/>
      <c r="AT75" s="8"/>
      <c r="AU75" s="9" t="s">
        <v>36</v>
      </c>
      <c r="AV75" s="7"/>
      <c r="AW75" s="8"/>
      <c r="AX75" s="8" t="s">
        <v>408</v>
      </c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 t="s">
        <v>279</v>
      </c>
      <c r="BK75" s="8"/>
      <c r="BL75" s="8"/>
      <c r="BM75" s="9"/>
    </row>
    <row r="76" spans="1:65" x14ac:dyDescent="0.25">
      <c r="A76" s="1">
        <v>82</v>
      </c>
      <c r="B76" s="1" t="s">
        <v>401</v>
      </c>
      <c r="C76" s="1" t="s">
        <v>402</v>
      </c>
      <c r="D76" s="1" t="s">
        <v>403</v>
      </c>
      <c r="E76" s="1" t="s">
        <v>404</v>
      </c>
      <c r="F76" s="7">
        <v>11</v>
      </c>
      <c r="G76" s="8">
        <v>9</v>
      </c>
      <c r="H76" s="8">
        <v>11</v>
      </c>
      <c r="I76" s="8" t="s">
        <v>1049</v>
      </c>
      <c r="J76" s="8" t="s">
        <v>1049</v>
      </c>
      <c r="K76" s="8" t="s">
        <v>1049</v>
      </c>
      <c r="L76" s="8">
        <v>3</v>
      </c>
      <c r="M76" s="8">
        <v>2</v>
      </c>
      <c r="N76" s="9">
        <v>2</v>
      </c>
      <c r="O76" s="7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9"/>
      <c r="AH76" s="7" t="s">
        <v>2007</v>
      </c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9"/>
      <c r="AV76" s="7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9"/>
    </row>
    <row r="77" spans="1:65" x14ac:dyDescent="0.25">
      <c r="A77" s="1">
        <v>73</v>
      </c>
      <c r="B77" s="1" t="s">
        <v>368</v>
      </c>
      <c r="C77" s="1" t="s">
        <v>369</v>
      </c>
      <c r="D77" s="1" t="s">
        <v>364</v>
      </c>
      <c r="E77" s="1" t="s">
        <v>183</v>
      </c>
      <c r="F77" s="7">
        <v>10</v>
      </c>
      <c r="G77" s="8">
        <v>8</v>
      </c>
      <c r="H77" s="8">
        <v>11</v>
      </c>
      <c r="I77" s="8" t="s">
        <v>1177</v>
      </c>
      <c r="J77" s="8" t="s">
        <v>1127</v>
      </c>
      <c r="K77" s="8" t="s">
        <v>1367</v>
      </c>
      <c r="L77" s="8">
        <v>5</v>
      </c>
      <c r="M77" s="8">
        <v>5</v>
      </c>
      <c r="N77" s="9">
        <v>5</v>
      </c>
      <c r="O77" s="7"/>
      <c r="P77" s="8"/>
      <c r="Q77" s="8"/>
      <c r="R77" s="8" t="s">
        <v>326</v>
      </c>
      <c r="S77" s="8"/>
      <c r="T77" s="8"/>
      <c r="U77" s="8"/>
      <c r="V77" s="8"/>
      <c r="W77" s="8"/>
      <c r="X77" s="8"/>
      <c r="Y77" s="8" t="s">
        <v>326</v>
      </c>
      <c r="Z77" s="8"/>
      <c r="AA77" s="8"/>
      <c r="AB77" s="8"/>
      <c r="AC77" s="8"/>
      <c r="AD77" s="8"/>
      <c r="AE77" s="8"/>
      <c r="AF77" s="8"/>
      <c r="AG77" s="9"/>
      <c r="AH77" s="7"/>
      <c r="AI77" s="8" t="s">
        <v>143</v>
      </c>
      <c r="AJ77" s="8"/>
      <c r="AK77" s="8"/>
      <c r="AL77" s="8"/>
      <c r="AM77" s="8"/>
      <c r="AN77" s="8" t="s">
        <v>143</v>
      </c>
      <c r="AO77" s="8"/>
      <c r="AP77" s="8"/>
      <c r="AQ77" s="8"/>
      <c r="AR77" s="8"/>
      <c r="AS77" s="8"/>
      <c r="AT77" s="8"/>
      <c r="AU77" s="9"/>
      <c r="AV77" s="7"/>
      <c r="AW77" s="8"/>
      <c r="AX77" s="8" t="s">
        <v>130</v>
      </c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9"/>
    </row>
    <row r="78" spans="1:65" x14ac:dyDescent="0.25">
      <c r="A78" s="1">
        <v>126</v>
      </c>
      <c r="B78" s="1" t="s">
        <v>1447</v>
      </c>
      <c r="C78" s="1" t="s">
        <v>1448</v>
      </c>
      <c r="D78" s="1" t="s">
        <v>61</v>
      </c>
      <c r="E78" s="1" t="s">
        <v>58</v>
      </c>
      <c r="F78" s="7">
        <v>7</v>
      </c>
      <c r="G78" s="8">
        <v>5</v>
      </c>
      <c r="H78" s="8">
        <v>11</v>
      </c>
      <c r="I78" s="8" t="s">
        <v>1006</v>
      </c>
      <c r="J78" s="8" t="s">
        <v>1104</v>
      </c>
      <c r="K78" s="8" t="s">
        <v>1104</v>
      </c>
      <c r="L78" s="8">
        <v>2</v>
      </c>
      <c r="M78" s="8">
        <v>2</v>
      </c>
      <c r="N78" s="9">
        <v>2</v>
      </c>
      <c r="O78" s="7"/>
      <c r="P78" s="8"/>
      <c r="Q78" s="8"/>
      <c r="R78" s="8"/>
      <c r="S78" s="8"/>
      <c r="T78" s="8"/>
      <c r="U78" s="8"/>
      <c r="V78" s="8"/>
      <c r="W78" s="8"/>
      <c r="X78" s="8"/>
      <c r="Y78" s="8" t="s">
        <v>112</v>
      </c>
      <c r="Z78" s="8"/>
      <c r="AA78" s="8"/>
      <c r="AB78" s="8"/>
      <c r="AC78" s="8"/>
      <c r="AD78" s="8"/>
      <c r="AE78" s="8"/>
      <c r="AF78" s="8"/>
      <c r="AG78" s="9"/>
      <c r="AH78" s="7" t="s">
        <v>2007</v>
      </c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9"/>
      <c r="AV78" s="7"/>
      <c r="AW78" s="8"/>
      <c r="AX78" s="8"/>
      <c r="AY78" s="8" t="s">
        <v>113</v>
      </c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9"/>
    </row>
    <row r="79" spans="1:65" x14ac:dyDescent="0.25">
      <c r="A79" s="1">
        <v>37</v>
      </c>
      <c r="B79" s="1" t="s">
        <v>199</v>
      </c>
      <c r="C79" s="1" t="s">
        <v>200</v>
      </c>
      <c r="D79" s="1" t="s">
        <v>201</v>
      </c>
      <c r="E79" s="1" t="s">
        <v>58</v>
      </c>
      <c r="F79" s="7">
        <v>23</v>
      </c>
      <c r="G79" s="8">
        <v>12</v>
      </c>
      <c r="H79" s="8">
        <v>10</v>
      </c>
      <c r="I79" s="8" t="s">
        <v>960</v>
      </c>
      <c r="J79" s="8" t="s">
        <v>960</v>
      </c>
      <c r="K79" s="8" t="s">
        <v>960</v>
      </c>
      <c r="L79" s="8">
        <v>2</v>
      </c>
      <c r="M79" s="8">
        <v>2</v>
      </c>
      <c r="N79" s="9">
        <v>2</v>
      </c>
      <c r="O79" s="7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9"/>
      <c r="AH79" s="7"/>
      <c r="AI79" s="8"/>
      <c r="AJ79" s="8"/>
      <c r="AK79" s="8"/>
      <c r="AL79" s="8"/>
      <c r="AM79" s="8" t="s">
        <v>28</v>
      </c>
      <c r="AN79" s="8"/>
      <c r="AO79" s="8"/>
      <c r="AP79" s="8"/>
      <c r="AQ79" s="8"/>
      <c r="AR79" s="8"/>
      <c r="AS79" s="8"/>
      <c r="AT79" s="8"/>
      <c r="AU79" s="9"/>
      <c r="AV79" s="7"/>
      <c r="AW79" s="8"/>
      <c r="AX79" s="8"/>
      <c r="AY79" s="8"/>
      <c r="AZ79" s="8"/>
      <c r="BA79" s="8"/>
      <c r="BB79" s="8"/>
      <c r="BC79" s="8"/>
      <c r="BD79" s="8" t="s">
        <v>91</v>
      </c>
      <c r="BE79" s="8"/>
      <c r="BF79" s="8"/>
      <c r="BG79" s="8"/>
      <c r="BH79" s="8"/>
      <c r="BI79" s="8"/>
      <c r="BJ79" s="8"/>
      <c r="BK79" s="8"/>
      <c r="BL79" s="8"/>
      <c r="BM79" s="9"/>
    </row>
    <row r="80" spans="1:65" x14ac:dyDescent="0.25">
      <c r="A80" s="1">
        <v>84</v>
      </c>
      <c r="B80" s="1" t="s">
        <v>409</v>
      </c>
      <c r="C80" s="1" t="s">
        <v>410</v>
      </c>
      <c r="D80" s="1" t="s">
        <v>411</v>
      </c>
      <c r="E80" s="1" t="s">
        <v>412</v>
      </c>
      <c r="F80" s="7">
        <v>10</v>
      </c>
      <c r="G80" s="8">
        <v>12</v>
      </c>
      <c r="H80" s="8">
        <v>10</v>
      </c>
      <c r="I80" s="8" t="s">
        <v>1261</v>
      </c>
      <c r="J80" s="8" t="s">
        <v>984</v>
      </c>
      <c r="K80" s="8" t="s">
        <v>984</v>
      </c>
      <c r="L80" s="8">
        <v>5</v>
      </c>
      <c r="M80" s="8">
        <v>4</v>
      </c>
      <c r="N80" s="9">
        <v>4</v>
      </c>
      <c r="O80" s="7"/>
      <c r="P80" s="8"/>
      <c r="Q80" s="8"/>
      <c r="R80" s="8" t="s">
        <v>277</v>
      </c>
      <c r="S80" s="8"/>
      <c r="T80" s="8"/>
      <c r="U80" s="8"/>
      <c r="V80" s="8"/>
      <c r="W80" s="8"/>
      <c r="X80" s="8"/>
      <c r="Y80" s="8" t="s">
        <v>277</v>
      </c>
      <c r="Z80" s="8"/>
      <c r="AA80" s="8"/>
      <c r="AB80" s="8"/>
      <c r="AC80" s="8"/>
      <c r="AD80" s="8"/>
      <c r="AE80" s="8"/>
      <c r="AF80" s="8"/>
      <c r="AG80" s="9"/>
      <c r="AH80" s="7"/>
      <c r="AI80" s="8" t="s">
        <v>413</v>
      </c>
      <c r="AJ80" s="8"/>
      <c r="AK80" s="8"/>
      <c r="AL80" s="8"/>
      <c r="AM80" s="8"/>
      <c r="AN80" s="8" t="s">
        <v>413</v>
      </c>
      <c r="AO80" s="8"/>
      <c r="AP80" s="8"/>
      <c r="AQ80" s="8"/>
      <c r="AR80" s="8"/>
      <c r="AS80" s="8" t="s">
        <v>413</v>
      </c>
      <c r="AT80" s="8"/>
      <c r="AU80" s="9" t="s">
        <v>413</v>
      </c>
      <c r="AV80" s="7"/>
      <c r="AW80" s="8"/>
      <c r="AX80" s="8" t="s">
        <v>414</v>
      </c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 t="s">
        <v>279</v>
      </c>
      <c r="BK80" s="8"/>
      <c r="BL80" s="8"/>
      <c r="BM80" s="9"/>
    </row>
    <row r="81" spans="1:65" x14ac:dyDescent="0.25">
      <c r="A81" s="1">
        <v>79</v>
      </c>
      <c r="B81" s="1" t="s">
        <v>387</v>
      </c>
      <c r="C81" s="1" t="s">
        <v>388</v>
      </c>
      <c r="D81" s="1" t="s">
        <v>389</v>
      </c>
      <c r="E81" s="1" t="s">
        <v>390</v>
      </c>
      <c r="F81" s="7">
        <v>11</v>
      </c>
      <c r="G81" s="8">
        <v>11</v>
      </c>
      <c r="H81" s="8">
        <v>10</v>
      </c>
      <c r="I81" s="8" t="s">
        <v>1371</v>
      </c>
      <c r="J81" s="8" t="s">
        <v>1178</v>
      </c>
      <c r="K81" s="8" t="s">
        <v>1178</v>
      </c>
      <c r="L81" s="8">
        <v>6</v>
      </c>
      <c r="M81" s="8">
        <v>5</v>
      </c>
      <c r="N81" s="9">
        <v>5</v>
      </c>
      <c r="O81" s="7"/>
      <c r="P81" s="8"/>
      <c r="Q81" s="8"/>
      <c r="R81" s="8"/>
      <c r="S81" s="8"/>
      <c r="T81" s="8"/>
      <c r="U81" s="8"/>
      <c r="V81" s="8"/>
      <c r="W81" s="8"/>
      <c r="X81" s="8"/>
      <c r="Y81" s="8" t="s">
        <v>391</v>
      </c>
      <c r="Z81" s="8"/>
      <c r="AA81" s="8"/>
      <c r="AB81" s="8"/>
      <c r="AC81" s="8"/>
      <c r="AD81" s="8"/>
      <c r="AE81" s="8"/>
      <c r="AF81" s="8"/>
      <c r="AG81" s="9"/>
      <c r="AH81" s="7"/>
      <c r="AI81" s="8" t="s">
        <v>143</v>
      </c>
      <c r="AJ81" s="8"/>
      <c r="AK81" s="8"/>
      <c r="AL81" s="8"/>
      <c r="AM81" s="8"/>
      <c r="AN81" s="8" t="s">
        <v>143</v>
      </c>
      <c r="AO81" s="8"/>
      <c r="AP81" s="8"/>
      <c r="AQ81" s="8"/>
      <c r="AR81" s="8"/>
      <c r="AS81" s="8"/>
      <c r="AT81" s="8"/>
      <c r="AU81" s="9"/>
      <c r="AV81" s="7"/>
      <c r="AW81" s="8"/>
      <c r="AX81" s="8" t="s">
        <v>392</v>
      </c>
      <c r="AY81" s="8" t="s">
        <v>393</v>
      </c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9"/>
    </row>
    <row r="82" spans="1:65" x14ac:dyDescent="0.25">
      <c r="A82" s="1">
        <v>81</v>
      </c>
      <c r="B82" s="1" t="s">
        <v>398</v>
      </c>
      <c r="C82" s="1" t="s">
        <v>399</v>
      </c>
      <c r="D82" s="1" t="s">
        <v>275</v>
      </c>
      <c r="E82" s="1" t="s">
        <v>58</v>
      </c>
      <c r="F82" s="7">
        <v>10</v>
      </c>
      <c r="G82" s="8">
        <v>9</v>
      </c>
      <c r="H82" s="8">
        <v>10</v>
      </c>
      <c r="I82" s="8" t="s">
        <v>1049</v>
      </c>
      <c r="J82" s="8" t="s">
        <v>1037</v>
      </c>
      <c r="K82" s="8" t="s">
        <v>1048</v>
      </c>
      <c r="L82" s="8">
        <v>4</v>
      </c>
      <c r="M82" s="8">
        <v>3</v>
      </c>
      <c r="N82" s="9">
        <v>2</v>
      </c>
      <c r="O82" s="7"/>
      <c r="P82" s="8"/>
      <c r="Q82" s="8"/>
      <c r="R82" s="8" t="s">
        <v>400</v>
      </c>
      <c r="S82" s="8"/>
      <c r="T82" s="8"/>
      <c r="U82" s="8"/>
      <c r="V82" s="8"/>
      <c r="W82" s="8"/>
      <c r="X82" s="8"/>
      <c r="Y82" s="8" t="s">
        <v>400</v>
      </c>
      <c r="Z82" s="8"/>
      <c r="AA82" s="8"/>
      <c r="AB82" s="8"/>
      <c r="AC82" s="8"/>
      <c r="AD82" s="8"/>
      <c r="AE82" s="8"/>
      <c r="AF82" s="8"/>
      <c r="AG82" s="9"/>
      <c r="AH82" s="7"/>
      <c r="AI82" s="8" t="s">
        <v>36</v>
      </c>
      <c r="AJ82" s="8"/>
      <c r="AK82" s="8"/>
      <c r="AL82" s="8"/>
      <c r="AM82" s="8"/>
      <c r="AN82" s="8" t="s">
        <v>36</v>
      </c>
      <c r="AO82" s="8"/>
      <c r="AP82" s="8"/>
      <c r="AQ82" s="8"/>
      <c r="AR82" s="8"/>
      <c r="AS82" s="8"/>
      <c r="AT82" s="8"/>
      <c r="AU82" s="9" t="s">
        <v>36</v>
      </c>
      <c r="AV82" s="7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 t="s">
        <v>279</v>
      </c>
      <c r="BK82" s="8"/>
      <c r="BL82" s="8"/>
      <c r="BM82" s="9"/>
    </row>
    <row r="83" spans="1:65" x14ac:dyDescent="0.25">
      <c r="A83" s="1">
        <v>87</v>
      </c>
      <c r="B83" s="1" t="s">
        <v>420</v>
      </c>
      <c r="C83" s="1" t="s">
        <v>421</v>
      </c>
      <c r="D83" s="1" t="s">
        <v>352</v>
      </c>
      <c r="E83" s="1" t="s">
        <v>422</v>
      </c>
      <c r="F83" s="7">
        <v>10</v>
      </c>
      <c r="G83" s="8">
        <v>9</v>
      </c>
      <c r="H83" s="8">
        <v>10</v>
      </c>
      <c r="I83" s="8" t="s">
        <v>1058</v>
      </c>
      <c r="J83" s="8" t="s">
        <v>1375</v>
      </c>
      <c r="K83" s="8" t="s">
        <v>1375</v>
      </c>
      <c r="L83" s="8">
        <v>4</v>
      </c>
      <c r="M83" s="8">
        <v>3</v>
      </c>
      <c r="N83" s="9">
        <v>3</v>
      </c>
      <c r="O83" s="7"/>
      <c r="P83" s="8"/>
      <c r="Q83" s="8"/>
      <c r="R83" s="8" t="s">
        <v>170</v>
      </c>
      <c r="S83" s="8"/>
      <c r="T83" s="8"/>
      <c r="U83" s="8"/>
      <c r="V83" s="8"/>
      <c r="W83" s="8"/>
      <c r="X83" s="8"/>
      <c r="Y83" s="8" t="s">
        <v>170</v>
      </c>
      <c r="Z83" s="8"/>
      <c r="AA83" s="8"/>
      <c r="AB83" s="8"/>
      <c r="AC83" s="8"/>
      <c r="AD83" s="8"/>
      <c r="AE83" s="8"/>
      <c r="AF83" s="8"/>
      <c r="AG83" s="9"/>
      <c r="AH83" s="7"/>
      <c r="AI83" s="8"/>
      <c r="AJ83" s="8"/>
      <c r="AK83" s="8"/>
      <c r="AL83" s="8"/>
      <c r="AM83" s="8"/>
      <c r="AN83" s="8" t="s">
        <v>322</v>
      </c>
      <c r="AO83" s="8"/>
      <c r="AP83" s="8"/>
      <c r="AQ83" s="8"/>
      <c r="AR83" s="8"/>
      <c r="AS83" s="8" t="s">
        <v>322</v>
      </c>
      <c r="AT83" s="8"/>
      <c r="AU83" s="9"/>
      <c r="AV83" s="7"/>
      <c r="AW83" s="8"/>
      <c r="AX83" s="8" t="s">
        <v>315</v>
      </c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9"/>
    </row>
    <row r="84" spans="1:65" x14ac:dyDescent="0.25">
      <c r="A84" s="1">
        <v>103</v>
      </c>
      <c r="B84" s="1" t="s">
        <v>466</v>
      </c>
      <c r="C84" s="1" t="s">
        <v>1407</v>
      </c>
      <c r="D84" s="1" t="s">
        <v>263</v>
      </c>
      <c r="E84" s="1" t="s">
        <v>467</v>
      </c>
      <c r="F84" s="7">
        <v>9</v>
      </c>
      <c r="G84" s="8">
        <v>7</v>
      </c>
      <c r="H84" s="8">
        <v>10</v>
      </c>
      <c r="I84" s="8" t="s">
        <v>1077</v>
      </c>
      <c r="J84" s="8" t="s">
        <v>1076</v>
      </c>
      <c r="K84" s="8" t="s">
        <v>1076</v>
      </c>
      <c r="L84" s="8">
        <v>2</v>
      </c>
      <c r="M84" s="8">
        <v>3</v>
      </c>
      <c r="N84" s="9">
        <v>3</v>
      </c>
      <c r="O84" s="7"/>
      <c r="P84" s="8"/>
      <c r="Q84" s="8"/>
      <c r="R84" s="8" t="s">
        <v>277</v>
      </c>
      <c r="S84" s="8"/>
      <c r="T84" s="8"/>
      <c r="U84" s="8"/>
      <c r="V84" s="8"/>
      <c r="W84" s="8"/>
      <c r="X84" s="8"/>
      <c r="Y84" s="8" t="s">
        <v>277</v>
      </c>
      <c r="Z84" s="8"/>
      <c r="AA84" s="8"/>
      <c r="AB84" s="8"/>
      <c r="AC84" s="8"/>
      <c r="AD84" s="8"/>
      <c r="AE84" s="8"/>
      <c r="AF84" s="8"/>
      <c r="AG84" s="9"/>
      <c r="AH84" s="7"/>
      <c r="AI84" s="8" t="s">
        <v>36</v>
      </c>
      <c r="AJ84" s="8"/>
      <c r="AK84" s="8"/>
      <c r="AL84" s="8"/>
      <c r="AM84" s="8"/>
      <c r="AN84" s="8" t="s">
        <v>36</v>
      </c>
      <c r="AO84" s="8"/>
      <c r="AP84" s="8"/>
      <c r="AQ84" s="8"/>
      <c r="AR84" s="8"/>
      <c r="AS84" s="8"/>
      <c r="AT84" s="8"/>
      <c r="AU84" s="9" t="s">
        <v>36</v>
      </c>
      <c r="AV84" s="7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 t="s">
        <v>279</v>
      </c>
      <c r="BK84" s="8"/>
      <c r="BL84" s="8"/>
      <c r="BM84" s="9"/>
    </row>
    <row r="85" spans="1:65" x14ac:dyDescent="0.25">
      <c r="A85" s="1">
        <v>142</v>
      </c>
      <c r="B85" s="1" t="s">
        <v>584</v>
      </c>
      <c r="C85" s="1" t="s">
        <v>585</v>
      </c>
      <c r="D85" s="1" t="s">
        <v>234</v>
      </c>
      <c r="E85" s="1" t="s">
        <v>415</v>
      </c>
      <c r="F85" s="7">
        <v>0</v>
      </c>
      <c r="G85" s="8">
        <v>0</v>
      </c>
      <c r="H85" s="8">
        <v>10</v>
      </c>
      <c r="I85" s="8" t="s">
        <v>989</v>
      </c>
      <c r="J85" s="8" t="s">
        <v>989</v>
      </c>
      <c r="K85" s="8" t="s">
        <v>1246</v>
      </c>
      <c r="L85" s="8">
        <v>0</v>
      </c>
      <c r="M85" s="8">
        <v>0</v>
      </c>
      <c r="N85" s="9">
        <v>2</v>
      </c>
      <c r="O85" s="7"/>
      <c r="P85" s="8"/>
      <c r="Q85" s="8"/>
      <c r="R85" s="8" t="s">
        <v>141</v>
      </c>
      <c r="S85" s="8"/>
      <c r="T85" s="8"/>
      <c r="U85" s="8"/>
      <c r="V85" s="8"/>
      <c r="W85" s="8"/>
      <c r="X85" s="8"/>
      <c r="Y85" s="8" t="s">
        <v>165</v>
      </c>
      <c r="Z85" s="8"/>
      <c r="AA85" s="8"/>
      <c r="AB85" s="8"/>
      <c r="AC85" s="8"/>
      <c r="AD85" s="8"/>
      <c r="AE85" s="8"/>
      <c r="AF85" s="8"/>
      <c r="AG85" s="9"/>
      <c r="AH85" s="7"/>
      <c r="AI85" s="8" t="s">
        <v>143</v>
      </c>
      <c r="AJ85" s="8"/>
      <c r="AK85" s="8"/>
      <c r="AL85" s="8"/>
      <c r="AM85" s="8"/>
      <c r="AN85" s="8" t="s">
        <v>143</v>
      </c>
      <c r="AO85" s="8"/>
      <c r="AP85" s="8"/>
      <c r="AQ85" s="8"/>
      <c r="AR85" s="8"/>
      <c r="AS85" s="8"/>
      <c r="AT85" s="8"/>
      <c r="AU85" s="9"/>
      <c r="AV85" s="7"/>
      <c r="AW85" s="8"/>
      <c r="AX85" s="8" t="s">
        <v>130</v>
      </c>
      <c r="AY85" s="8" t="s">
        <v>235</v>
      </c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9"/>
    </row>
    <row r="86" spans="1:65" x14ac:dyDescent="0.25">
      <c r="A86" s="1">
        <v>92</v>
      </c>
      <c r="B86" s="1" t="s">
        <v>434</v>
      </c>
      <c r="C86" s="1" t="s">
        <v>435</v>
      </c>
      <c r="D86" s="1" t="s">
        <v>436</v>
      </c>
      <c r="E86" s="1" t="s">
        <v>437</v>
      </c>
      <c r="F86" s="7">
        <v>12</v>
      </c>
      <c r="G86" s="8">
        <v>12</v>
      </c>
      <c r="H86" s="8">
        <v>9</v>
      </c>
      <c r="I86" s="8" t="s">
        <v>1064</v>
      </c>
      <c r="J86" s="8" t="s">
        <v>1064</v>
      </c>
      <c r="K86" s="8" t="s">
        <v>1064</v>
      </c>
      <c r="L86" s="8">
        <v>3</v>
      </c>
      <c r="M86" s="8">
        <v>3</v>
      </c>
      <c r="N86" s="9">
        <v>3</v>
      </c>
      <c r="O86" s="7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9"/>
      <c r="AH86" s="7" t="s">
        <v>2007</v>
      </c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9"/>
      <c r="AV86" s="7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9"/>
    </row>
    <row r="87" spans="1:65" x14ac:dyDescent="0.25">
      <c r="A87" s="1">
        <v>77</v>
      </c>
      <c r="B87" s="1" t="s">
        <v>380</v>
      </c>
      <c r="C87" s="1" t="s">
        <v>381</v>
      </c>
      <c r="D87" s="1" t="s">
        <v>309</v>
      </c>
      <c r="E87" s="1" t="s">
        <v>58</v>
      </c>
      <c r="F87" s="7">
        <v>14</v>
      </c>
      <c r="G87" s="8">
        <v>10</v>
      </c>
      <c r="H87" s="8">
        <v>9</v>
      </c>
      <c r="I87" s="8" t="s">
        <v>934</v>
      </c>
      <c r="J87" s="8" t="s">
        <v>1998</v>
      </c>
      <c r="K87" s="8" t="s">
        <v>1219</v>
      </c>
      <c r="L87" s="8">
        <v>5</v>
      </c>
      <c r="M87" s="8">
        <v>6</v>
      </c>
      <c r="N87" s="9">
        <v>5</v>
      </c>
      <c r="O87" s="7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 t="s">
        <v>129</v>
      </c>
      <c r="AF87" s="8"/>
      <c r="AG87" s="9"/>
      <c r="AH87" s="7"/>
      <c r="AI87" s="8" t="s">
        <v>24</v>
      </c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9"/>
      <c r="AV87" s="7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9"/>
    </row>
    <row r="88" spans="1:65" x14ac:dyDescent="0.25">
      <c r="A88" s="1">
        <v>60</v>
      </c>
      <c r="B88" s="1" t="s">
        <v>313</v>
      </c>
      <c r="C88" s="1" t="s">
        <v>314</v>
      </c>
      <c r="D88" s="1" t="s">
        <v>293</v>
      </c>
      <c r="E88" s="1" t="s">
        <v>58</v>
      </c>
      <c r="F88" s="7">
        <v>12</v>
      </c>
      <c r="G88" s="8">
        <v>10</v>
      </c>
      <c r="H88" s="8">
        <v>9</v>
      </c>
      <c r="I88" s="8" t="s">
        <v>1358</v>
      </c>
      <c r="J88" s="8" t="s">
        <v>1359</v>
      </c>
      <c r="K88" s="8" t="s">
        <v>1359</v>
      </c>
      <c r="L88" s="8">
        <v>4</v>
      </c>
      <c r="M88" s="8">
        <v>4</v>
      </c>
      <c r="N88" s="9">
        <v>4</v>
      </c>
      <c r="O88" s="7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9"/>
      <c r="AH88" s="7"/>
      <c r="AI88" s="8"/>
      <c r="AJ88" s="8"/>
      <c r="AK88" s="8"/>
      <c r="AL88" s="8"/>
      <c r="AM88" s="8"/>
      <c r="AN88" s="8" t="s">
        <v>32</v>
      </c>
      <c r="AO88" s="8"/>
      <c r="AP88" s="8"/>
      <c r="AQ88" s="8" t="s">
        <v>32</v>
      </c>
      <c r="AR88" s="8"/>
      <c r="AS88" s="8"/>
      <c r="AT88" s="8"/>
      <c r="AU88" s="9"/>
      <c r="AV88" s="7"/>
      <c r="AW88" s="8"/>
      <c r="AX88" s="8" t="s">
        <v>315</v>
      </c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9"/>
    </row>
    <row r="89" spans="1:65" x14ac:dyDescent="0.25">
      <c r="A89" s="1">
        <v>170</v>
      </c>
      <c r="B89" s="1" t="s">
        <v>672</v>
      </c>
      <c r="C89" s="1" t="s">
        <v>673</v>
      </c>
      <c r="D89" s="1" t="s">
        <v>674</v>
      </c>
      <c r="E89" s="1" t="s">
        <v>179</v>
      </c>
      <c r="F89" s="7">
        <v>8</v>
      </c>
      <c r="G89" s="8">
        <v>10</v>
      </c>
      <c r="H89" s="8">
        <v>9</v>
      </c>
      <c r="I89" s="8" t="s">
        <v>1393</v>
      </c>
      <c r="J89" s="8" t="s">
        <v>1128</v>
      </c>
      <c r="K89" s="8" t="s">
        <v>1391</v>
      </c>
      <c r="L89" s="8">
        <v>2</v>
      </c>
      <c r="M89" s="8">
        <v>2</v>
      </c>
      <c r="N89" s="9">
        <v>2</v>
      </c>
      <c r="O89" s="7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9"/>
      <c r="AH89" s="7"/>
      <c r="AI89" s="8"/>
      <c r="AJ89" s="8"/>
      <c r="AK89" s="8"/>
      <c r="AL89" s="8"/>
      <c r="AM89" s="8"/>
      <c r="AN89" s="8" t="s">
        <v>322</v>
      </c>
      <c r="AO89" s="8"/>
      <c r="AP89" s="8"/>
      <c r="AQ89" s="8"/>
      <c r="AR89" s="8"/>
      <c r="AS89" s="8" t="s">
        <v>322</v>
      </c>
      <c r="AT89" s="8"/>
      <c r="AU89" s="9"/>
      <c r="AV89" s="7"/>
      <c r="AW89" s="8"/>
      <c r="AX89" s="8" t="s">
        <v>130</v>
      </c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9"/>
    </row>
    <row r="90" spans="1:65" x14ac:dyDescent="0.25">
      <c r="A90" s="1">
        <v>166</v>
      </c>
      <c r="B90" s="1" t="s">
        <v>659</v>
      </c>
      <c r="C90" s="1" t="s">
        <v>660</v>
      </c>
      <c r="D90" s="1" t="s">
        <v>204</v>
      </c>
      <c r="E90" s="1" t="s">
        <v>661</v>
      </c>
      <c r="F90" s="7">
        <v>7</v>
      </c>
      <c r="G90" s="8">
        <v>8</v>
      </c>
      <c r="H90" s="8">
        <v>9</v>
      </c>
      <c r="I90" s="8" t="s">
        <v>1392</v>
      </c>
      <c r="J90" s="8" t="s">
        <v>1145</v>
      </c>
      <c r="K90" s="8" t="s">
        <v>962</v>
      </c>
      <c r="L90" s="8">
        <v>2</v>
      </c>
      <c r="M90" s="8">
        <v>2</v>
      </c>
      <c r="N90" s="9">
        <v>2</v>
      </c>
      <c r="O90" s="7"/>
      <c r="P90" s="8"/>
      <c r="Q90" s="8"/>
      <c r="R90" s="8" t="s">
        <v>206</v>
      </c>
      <c r="S90" s="8"/>
      <c r="T90" s="8"/>
      <c r="U90" s="8"/>
      <c r="V90" s="8"/>
      <c r="W90" s="8"/>
      <c r="X90" s="8"/>
      <c r="Y90" s="8" t="s">
        <v>206</v>
      </c>
      <c r="Z90" s="8"/>
      <c r="AA90" s="8"/>
      <c r="AB90" s="8"/>
      <c r="AC90" s="8"/>
      <c r="AD90" s="8"/>
      <c r="AE90" s="8"/>
      <c r="AF90" s="8"/>
      <c r="AG90" s="9"/>
      <c r="AH90" s="7"/>
      <c r="AI90" s="8" t="s">
        <v>24</v>
      </c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9"/>
      <c r="AV90" s="7"/>
      <c r="AW90" s="8"/>
      <c r="AX90" s="8" t="s">
        <v>197</v>
      </c>
      <c r="AY90" s="8" t="s">
        <v>207</v>
      </c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9"/>
    </row>
    <row r="91" spans="1:65" x14ac:dyDescent="0.25">
      <c r="A91" s="1">
        <v>132</v>
      </c>
      <c r="B91" s="1" t="s">
        <v>553</v>
      </c>
      <c r="C91" s="1" t="s">
        <v>554</v>
      </c>
      <c r="D91" s="1" t="s">
        <v>263</v>
      </c>
      <c r="E91" s="1" t="s">
        <v>178</v>
      </c>
      <c r="F91" s="7">
        <v>7</v>
      </c>
      <c r="G91" s="8">
        <v>5</v>
      </c>
      <c r="H91" s="8">
        <v>9</v>
      </c>
      <c r="I91" s="8" t="s">
        <v>1059</v>
      </c>
      <c r="J91" s="8" t="s">
        <v>1059</v>
      </c>
      <c r="K91" s="8" t="s">
        <v>1059</v>
      </c>
      <c r="L91" s="8">
        <v>2</v>
      </c>
      <c r="M91" s="8">
        <v>2</v>
      </c>
      <c r="N91" s="9">
        <v>2</v>
      </c>
      <c r="O91" s="7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9"/>
      <c r="AH91" s="7"/>
      <c r="AI91" s="8" t="s">
        <v>555</v>
      </c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9"/>
      <c r="AV91" s="7"/>
      <c r="AW91" s="8"/>
      <c r="AX91" s="8" t="s">
        <v>157</v>
      </c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 t="s">
        <v>157</v>
      </c>
      <c r="BM91" s="9"/>
    </row>
    <row r="92" spans="1:65" x14ac:dyDescent="0.25">
      <c r="A92" s="1">
        <v>90</v>
      </c>
      <c r="B92" s="1" t="s">
        <v>429</v>
      </c>
      <c r="C92" s="1" t="s">
        <v>430</v>
      </c>
      <c r="D92" s="1" t="s">
        <v>140</v>
      </c>
      <c r="E92" s="1" t="s">
        <v>183</v>
      </c>
      <c r="F92" s="7">
        <v>0</v>
      </c>
      <c r="G92" s="8">
        <v>4</v>
      </c>
      <c r="H92" s="8">
        <v>9</v>
      </c>
      <c r="I92" s="8" t="s">
        <v>989</v>
      </c>
      <c r="J92" s="8" t="s">
        <v>1376</v>
      </c>
      <c r="K92" s="8" t="s">
        <v>1012</v>
      </c>
      <c r="L92" s="8">
        <v>0</v>
      </c>
      <c r="M92" s="8">
        <v>3</v>
      </c>
      <c r="N92" s="9">
        <v>3</v>
      </c>
      <c r="O92" s="7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9"/>
      <c r="AH92" s="7"/>
      <c r="AI92" s="8" t="s">
        <v>24</v>
      </c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9"/>
      <c r="AV92" s="7"/>
      <c r="AW92" s="8"/>
      <c r="AX92" s="8"/>
      <c r="AY92" s="8" t="s">
        <v>431</v>
      </c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9"/>
    </row>
    <row r="93" spans="1:65" x14ac:dyDescent="0.25">
      <c r="A93" s="1">
        <v>134</v>
      </c>
      <c r="B93" s="1" t="s">
        <v>559</v>
      </c>
      <c r="C93" s="1" t="s">
        <v>560</v>
      </c>
      <c r="D93" s="1" t="s">
        <v>182</v>
      </c>
      <c r="E93" s="1" t="s">
        <v>183</v>
      </c>
      <c r="F93" s="7">
        <v>21</v>
      </c>
      <c r="G93" s="8">
        <v>9</v>
      </c>
      <c r="H93" s="8">
        <v>8</v>
      </c>
      <c r="I93" s="8" t="s">
        <v>1386</v>
      </c>
      <c r="J93" s="8" t="s">
        <v>1269</v>
      </c>
      <c r="K93" s="8" t="s">
        <v>1387</v>
      </c>
      <c r="L93" s="8">
        <v>2</v>
      </c>
      <c r="M93" s="8">
        <v>2</v>
      </c>
      <c r="N93" s="9">
        <v>2</v>
      </c>
      <c r="O93" s="7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9"/>
      <c r="AH93" s="7"/>
      <c r="AI93" s="8" t="s">
        <v>24</v>
      </c>
      <c r="AJ93" s="8" t="s">
        <v>25</v>
      </c>
      <c r="AK93" s="8"/>
      <c r="AL93" s="8"/>
      <c r="AM93" s="8"/>
      <c r="AN93" s="8" t="s">
        <v>25</v>
      </c>
      <c r="AO93" s="8"/>
      <c r="AP93" s="8"/>
      <c r="AQ93" s="8"/>
      <c r="AR93" s="8"/>
      <c r="AS93" s="8"/>
      <c r="AT93" s="8"/>
      <c r="AU93" s="9"/>
      <c r="AV93" s="7"/>
      <c r="AW93" s="8"/>
      <c r="AX93" s="8" t="s">
        <v>130</v>
      </c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9"/>
    </row>
    <row r="94" spans="1:65" x14ac:dyDescent="0.25">
      <c r="A94" s="1">
        <v>124</v>
      </c>
      <c r="B94" s="1" t="s">
        <v>534</v>
      </c>
      <c r="C94" s="1" t="s">
        <v>535</v>
      </c>
      <c r="D94" s="1" t="s">
        <v>436</v>
      </c>
      <c r="E94" s="1" t="s">
        <v>238</v>
      </c>
      <c r="F94" s="7">
        <v>5</v>
      </c>
      <c r="G94" s="8">
        <v>6</v>
      </c>
      <c r="H94" s="8">
        <v>8</v>
      </c>
      <c r="I94" s="8" t="s">
        <v>929</v>
      </c>
      <c r="J94" s="8" t="s">
        <v>1100</v>
      </c>
      <c r="K94" s="8" t="s">
        <v>1281</v>
      </c>
      <c r="L94" s="8">
        <v>3</v>
      </c>
      <c r="M94" s="8">
        <v>3</v>
      </c>
      <c r="N94" s="9">
        <v>3</v>
      </c>
      <c r="O94" s="7"/>
      <c r="P94" s="8"/>
      <c r="Q94" s="8"/>
      <c r="R94" s="8" t="s">
        <v>277</v>
      </c>
      <c r="S94" s="8"/>
      <c r="T94" s="8"/>
      <c r="U94" s="8"/>
      <c r="V94" s="8"/>
      <c r="W94" s="8"/>
      <c r="X94" s="8"/>
      <c r="Y94" s="8" t="s">
        <v>277</v>
      </c>
      <c r="Z94" s="8"/>
      <c r="AA94" s="8"/>
      <c r="AB94" s="8"/>
      <c r="AC94" s="8"/>
      <c r="AD94" s="8"/>
      <c r="AE94" s="8"/>
      <c r="AF94" s="8"/>
      <c r="AG94" s="9"/>
      <c r="AH94" s="7"/>
      <c r="AI94" s="8" t="s">
        <v>36</v>
      </c>
      <c r="AJ94" s="8"/>
      <c r="AK94" s="8"/>
      <c r="AL94" s="8"/>
      <c r="AM94" s="8"/>
      <c r="AN94" s="8" t="s">
        <v>36</v>
      </c>
      <c r="AO94" s="8"/>
      <c r="AP94" s="8"/>
      <c r="AQ94" s="8"/>
      <c r="AR94" s="8"/>
      <c r="AS94" s="8"/>
      <c r="AT94" s="8"/>
      <c r="AU94" s="9" t="s">
        <v>36</v>
      </c>
      <c r="AV94" s="7"/>
      <c r="AW94" s="8"/>
      <c r="AX94" s="8" t="s">
        <v>252</v>
      </c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 t="s">
        <v>279</v>
      </c>
      <c r="BK94" s="8"/>
      <c r="BL94" s="8"/>
      <c r="BM94" s="9"/>
    </row>
    <row r="95" spans="1:65" x14ac:dyDescent="0.25">
      <c r="A95" s="1">
        <v>66</v>
      </c>
      <c r="B95" s="1" t="s">
        <v>339</v>
      </c>
      <c r="C95" s="1" t="s">
        <v>1404</v>
      </c>
      <c r="D95" s="1" t="s">
        <v>121</v>
      </c>
      <c r="E95" s="1" t="s">
        <v>58</v>
      </c>
      <c r="F95" s="7">
        <v>10</v>
      </c>
      <c r="G95" s="8">
        <v>5</v>
      </c>
      <c r="H95" s="8">
        <v>8</v>
      </c>
      <c r="I95" s="8" t="s">
        <v>1031</v>
      </c>
      <c r="J95" s="8" t="s">
        <v>1127</v>
      </c>
      <c r="K95" s="8" t="s">
        <v>1249</v>
      </c>
      <c r="L95" s="8">
        <v>6</v>
      </c>
      <c r="M95" s="8">
        <v>3</v>
      </c>
      <c r="N95" s="9">
        <v>3</v>
      </c>
      <c r="O95" s="7"/>
      <c r="P95" s="8"/>
      <c r="Q95" s="8"/>
      <c r="R95" s="8" t="s">
        <v>340</v>
      </c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 t="s">
        <v>341</v>
      </c>
      <c r="AF95" s="8"/>
      <c r="AG95" s="9"/>
      <c r="AH95" s="7" t="s">
        <v>23</v>
      </c>
      <c r="AI95" s="8" t="s">
        <v>143</v>
      </c>
      <c r="AJ95" s="8" t="s">
        <v>342</v>
      </c>
      <c r="AK95" s="8"/>
      <c r="AL95" s="8"/>
      <c r="AM95" s="8"/>
      <c r="AN95" s="8" t="s">
        <v>342</v>
      </c>
      <c r="AO95" s="8" t="s">
        <v>343</v>
      </c>
      <c r="AP95" s="8"/>
      <c r="AQ95" s="8"/>
      <c r="AR95" s="8" t="s">
        <v>344</v>
      </c>
      <c r="AS95" s="8" t="s">
        <v>344</v>
      </c>
      <c r="AT95" s="8" t="s">
        <v>343</v>
      </c>
      <c r="AU95" s="9"/>
      <c r="AV95" s="7"/>
      <c r="AW95" s="8"/>
      <c r="AX95" s="8" t="s">
        <v>155</v>
      </c>
      <c r="AY95" s="8" t="s">
        <v>156</v>
      </c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 t="s">
        <v>345</v>
      </c>
      <c r="BK95" s="8"/>
      <c r="BL95" s="8"/>
      <c r="BM95" s="9"/>
    </row>
    <row r="96" spans="1:65" x14ac:dyDescent="0.25">
      <c r="A96" s="1">
        <v>122</v>
      </c>
      <c r="B96" s="1" t="s">
        <v>528</v>
      </c>
      <c r="C96" s="1" t="s">
        <v>1410</v>
      </c>
      <c r="D96" s="1" t="s">
        <v>480</v>
      </c>
      <c r="E96" s="1" t="s">
        <v>529</v>
      </c>
      <c r="F96" s="7">
        <v>5</v>
      </c>
      <c r="G96" s="8">
        <v>4</v>
      </c>
      <c r="H96" s="8">
        <v>8</v>
      </c>
      <c r="I96" s="8" t="s">
        <v>1160</v>
      </c>
      <c r="J96" s="8" t="s">
        <v>1097</v>
      </c>
      <c r="K96" s="8" t="s">
        <v>1037</v>
      </c>
      <c r="L96" s="8">
        <v>3</v>
      </c>
      <c r="M96" s="8">
        <v>2</v>
      </c>
      <c r="N96" s="9">
        <v>3</v>
      </c>
      <c r="O96" s="7"/>
      <c r="P96" s="8"/>
      <c r="Q96" s="8"/>
      <c r="R96" s="8" t="s">
        <v>530</v>
      </c>
      <c r="S96" s="8"/>
      <c r="T96" s="8"/>
      <c r="U96" s="8"/>
      <c r="V96" s="8"/>
      <c r="W96" s="8"/>
      <c r="X96" s="8"/>
      <c r="Y96" s="8" t="s">
        <v>531</v>
      </c>
      <c r="Z96" s="8"/>
      <c r="AA96" s="8"/>
      <c r="AB96" s="8"/>
      <c r="AC96" s="8"/>
      <c r="AD96" s="8"/>
      <c r="AE96" s="8"/>
      <c r="AF96" s="8"/>
      <c r="AG96" s="9"/>
      <c r="AH96" s="7" t="s">
        <v>2007</v>
      </c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9"/>
      <c r="AV96" s="7"/>
      <c r="AW96" s="8"/>
      <c r="AX96" s="8" t="s">
        <v>130</v>
      </c>
      <c r="AY96" s="8" t="s">
        <v>532</v>
      </c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9"/>
    </row>
    <row r="97" spans="1:65" x14ac:dyDescent="0.25">
      <c r="A97" s="1">
        <v>105</v>
      </c>
      <c r="B97" s="1" t="s">
        <v>474</v>
      </c>
      <c r="C97" s="1" t="s">
        <v>475</v>
      </c>
      <c r="D97" s="1" t="s">
        <v>263</v>
      </c>
      <c r="E97" s="1" t="s">
        <v>227</v>
      </c>
      <c r="F97" s="7">
        <v>6</v>
      </c>
      <c r="G97" s="8">
        <v>9</v>
      </c>
      <c r="H97" s="8">
        <v>7</v>
      </c>
      <c r="I97" s="8" t="s">
        <v>1082</v>
      </c>
      <c r="J97" s="8" t="s">
        <v>1082</v>
      </c>
      <c r="K97" s="8" t="s">
        <v>1082</v>
      </c>
      <c r="L97" s="8">
        <v>3</v>
      </c>
      <c r="M97" s="8">
        <v>3</v>
      </c>
      <c r="N97" s="9">
        <v>3</v>
      </c>
      <c r="O97" s="7"/>
      <c r="P97" s="8"/>
      <c r="Q97" s="8"/>
      <c r="R97" s="8" t="s">
        <v>277</v>
      </c>
      <c r="S97" s="8"/>
      <c r="T97" s="8"/>
      <c r="U97" s="8"/>
      <c r="V97" s="8"/>
      <c r="W97" s="8"/>
      <c r="X97" s="8"/>
      <c r="Y97" s="8" t="s">
        <v>277</v>
      </c>
      <c r="Z97" s="8"/>
      <c r="AA97" s="8"/>
      <c r="AB97" s="8"/>
      <c r="AC97" s="8"/>
      <c r="AD97" s="8"/>
      <c r="AE97" s="8"/>
      <c r="AF97" s="8"/>
      <c r="AG97" s="9"/>
      <c r="AH97" s="7"/>
      <c r="AI97" s="8" t="s">
        <v>36</v>
      </c>
      <c r="AJ97" s="8"/>
      <c r="AK97" s="8"/>
      <c r="AL97" s="8"/>
      <c r="AM97" s="8"/>
      <c r="AN97" s="8" t="s">
        <v>36</v>
      </c>
      <c r="AO97" s="8"/>
      <c r="AP97" s="8"/>
      <c r="AQ97" s="8"/>
      <c r="AR97" s="8"/>
      <c r="AS97" s="8"/>
      <c r="AT97" s="8"/>
      <c r="AU97" s="9" t="s">
        <v>36</v>
      </c>
      <c r="AV97" s="7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 t="s">
        <v>279</v>
      </c>
      <c r="BK97" s="8"/>
      <c r="BL97" s="8"/>
      <c r="BM97" s="9"/>
    </row>
    <row r="98" spans="1:65" x14ac:dyDescent="0.25">
      <c r="A98" s="1">
        <v>117</v>
      </c>
      <c r="B98" s="1" t="s">
        <v>511</v>
      </c>
      <c r="C98" s="1" t="s">
        <v>512</v>
      </c>
      <c r="D98" s="1" t="s">
        <v>513</v>
      </c>
      <c r="E98" s="1" t="s">
        <v>325</v>
      </c>
      <c r="F98" s="7">
        <v>8</v>
      </c>
      <c r="G98" s="8">
        <v>8</v>
      </c>
      <c r="H98" s="8">
        <v>7</v>
      </c>
      <c r="I98" s="8" t="s">
        <v>1367</v>
      </c>
      <c r="J98" s="8" t="s">
        <v>1087</v>
      </c>
      <c r="K98" s="8" t="s">
        <v>1088</v>
      </c>
      <c r="L98" s="8">
        <v>4</v>
      </c>
      <c r="M98" s="8">
        <v>3</v>
      </c>
      <c r="N98" s="9">
        <v>2</v>
      </c>
      <c r="O98" s="7"/>
      <c r="P98" s="8"/>
      <c r="Q98" s="8"/>
      <c r="R98" s="8" t="s">
        <v>165</v>
      </c>
      <c r="S98" s="8"/>
      <c r="T98" s="8"/>
      <c r="U98" s="8"/>
      <c r="V98" s="8"/>
      <c r="W98" s="8"/>
      <c r="X98" s="8"/>
      <c r="Y98" s="8" t="s">
        <v>165</v>
      </c>
      <c r="Z98" s="8"/>
      <c r="AA98" s="8"/>
      <c r="AB98" s="8"/>
      <c r="AC98" s="8"/>
      <c r="AD98" s="8"/>
      <c r="AE98" s="8"/>
      <c r="AF98" s="8"/>
      <c r="AG98" s="9"/>
      <c r="AH98" s="7"/>
      <c r="AI98" s="8" t="s">
        <v>514</v>
      </c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9"/>
      <c r="AV98" s="7"/>
      <c r="AW98" s="8"/>
      <c r="AX98" s="8" t="s">
        <v>130</v>
      </c>
      <c r="AY98" s="8" t="s">
        <v>515</v>
      </c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9"/>
    </row>
    <row r="99" spans="1:65" x14ac:dyDescent="0.25">
      <c r="A99" s="1">
        <v>104</v>
      </c>
      <c r="B99" s="1" t="s">
        <v>468</v>
      </c>
      <c r="C99" s="1" t="s">
        <v>469</v>
      </c>
      <c r="D99" s="1" t="s">
        <v>304</v>
      </c>
      <c r="E99" s="1" t="s">
        <v>58</v>
      </c>
      <c r="F99" s="7">
        <v>6</v>
      </c>
      <c r="G99" s="8">
        <v>7</v>
      </c>
      <c r="H99" s="8">
        <v>7</v>
      </c>
      <c r="I99" s="8" t="s">
        <v>1262</v>
      </c>
      <c r="J99" s="8" t="s">
        <v>1023</v>
      </c>
      <c r="K99" s="8" t="s">
        <v>1023</v>
      </c>
      <c r="L99" s="8">
        <v>2</v>
      </c>
      <c r="M99" s="8">
        <v>3</v>
      </c>
      <c r="N99" s="9">
        <v>3</v>
      </c>
      <c r="O99" s="7"/>
      <c r="P99" s="8" t="s">
        <v>470</v>
      </c>
      <c r="Q99" s="8"/>
      <c r="R99" s="8" t="s">
        <v>470</v>
      </c>
      <c r="S99" s="8"/>
      <c r="T99" s="8" t="s">
        <v>471</v>
      </c>
      <c r="U99" s="8"/>
      <c r="V99" s="8"/>
      <c r="W99" s="8" t="s">
        <v>471</v>
      </c>
      <c r="X99" s="8"/>
      <c r="Y99" s="8"/>
      <c r="Z99" s="8"/>
      <c r="AA99" s="8"/>
      <c r="AB99" s="8"/>
      <c r="AC99" s="8"/>
      <c r="AD99" s="8"/>
      <c r="AE99" s="8"/>
      <c r="AF99" s="8"/>
      <c r="AG99" s="9"/>
      <c r="AH99" s="7"/>
      <c r="AI99" s="8" t="s">
        <v>143</v>
      </c>
      <c r="AJ99" s="8"/>
      <c r="AK99" s="8"/>
      <c r="AL99" s="8"/>
      <c r="AM99" s="8"/>
      <c r="AN99" s="8" t="s">
        <v>143</v>
      </c>
      <c r="AO99" s="8"/>
      <c r="AP99" s="8"/>
      <c r="AQ99" s="8"/>
      <c r="AR99" s="8"/>
      <c r="AS99" s="8"/>
      <c r="AT99" s="8"/>
      <c r="AU99" s="9"/>
      <c r="AV99" s="7"/>
      <c r="AW99" s="8"/>
      <c r="AX99" s="8" t="s">
        <v>472</v>
      </c>
      <c r="AY99" s="8" t="s">
        <v>473</v>
      </c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9"/>
    </row>
    <row r="100" spans="1:65" x14ac:dyDescent="0.25">
      <c r="A100" s="1">
        <v>127</v>
      </c>
      <c r="B100" s="1" t="s">
        <v>539</v>
      </c>
      <c r="C100" s="1" t="s">
        <v>540</v>
      </c>
      <c r="D100" s="1" t="s">
        <v>250</v>
      </c>
      <c r="E100" s="1" t="s">
        <v>179</v>
      </c>
      <c r="F100" s="7">
        <v>5</v>
      </c>
      <c r="G100" s="8">
        <v>7</v>
      </c>
      <c r="H100" s="8">
        <v>7</v>
      </c>
      <c r="I100" s="8" t="s">
        <v>1033</v>
      </c>
      <c r="J100" s="8" t="s">
        <v>1033</v>
      </c>
      <c r="K100" s="8" t="s">
        <v>1033</v>
      </c>
      <c r="L100" s="8">
        <v>2</v>
      </c>
      <c r="M100" s="8">
        <v>2</v>
      </c>
      <c r="N100" s="9">
        <v>2</v>
      </c>
      <c r="O100" s="7"/>
      <c r="P100" s="8"/>
      <c r="Q100" s="8"/>
      <c r="R100" s="8" t="s">
        <v>277</v>
      </c>
      <c r="S100" s="8"/>
      <c r="T100" s="8"/>
      <c r="U100" s="8"/>
      <c r="V100" s="8"/>
      <c r="W100" s="8"/>
      <c r="X100" s="8"/>
      <c r="Y100" s="8" t="s">
        <v>277</v>
      </c>
      <c r="Z100" s="8"/>
      <c r="AA100" s="8"/>
      <c r="AB100" s="8"/>
      <c r="AC100" s="8"/>
      <c r="AD100" s="8"/>
      <c r="AE100" s="8"/>
      <c r="AF100" s="8"/>
      <c r="AG100" s="9"/>
      <c r="AH100" s="7"/>
      <c r="AI100" s="8" t="s">
        <v>36</v>
      </c>
      <c r="AJ100" s="8"/>
      <c r="AK100" s="8"/>
      <c r="AL100" s="8"/>
      <c r="AM100" s="8"/>
      <c r="AN100" s="8" t="s">
        <v>36</v>
      </c>
      <c r="AO100" s="8"/>
      <c r="AP100" s="8"/>
      <c r="AQ100" s="8"/>
      <c r="AR100" s="8"/>
      <c r="AS100" s="8"/>
      <c r="AT100" s="8"/>
      <c r="AU100" s="9" t="s">
        <v>36</v>
      </c>
      <c r="AV100" s="7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 t="s">
        <v>279</v>
      </c>
      <c r="BK100" s="8"/>
      <c r="BL100" s="8"/>
      <c r="BM100" s="9"/>
    </row>
    <row r="101" spans="1:65" x14ac:dyDescent="0.25">
      <c r="A101" s="1">
        <v>64</v>
      </c>
      <c r="B101" s="1" t="s">
        <v>327</v>
      </c>
      <c r="C101" s="1" t="s">
        <v>328</v>
      </c>
      <c r="D101" s="1" t="s">
        <v>329</v>
      </c>
      <c r="E101" s="1" t="s">
        <v>284</v>
      </c>
      <c r="F101" s="7">
        <v>5</v>
      </c>
      <c r="G101" s="8">
        <v>5</v>
      </c>
      <c r="H101" s="8">
        <v>7</v>
      </c>
      <c r="I101" s="8" t="s">
        <v>1360</v>
      </c>
      <c r="J101" s="8" t="s">
        <v>1361</v>
      </c>
      <c r="K101" s="8" t="s">
        <v>1362</v>
      </c>
      <c r="L101" s="8">
        <v>4</v>
      </c>
      <c r="M101" s="8">
        <v>4</v>
      </c>
      <c r="N101" s="9">
        <v>3</v>
      </c>
      <c r="O101" s="7"/>
      <c r="P101" s="8" t="s">
        <v>330</v>
      </c>
      <c r="Q101" s="8"/>
      <c r="R101" s="8" t="s">
        <v>330</v>
      </c>
      <c r="S101" s="8"/>
      <c r="T101" s="8"/>
      <c r="U101" s="8"/>
      <c r="V101" s="8"/>
      <c r="W101" s="8"/>
      <c r="X101" s="8"/>
      <c r="Y101" s="8" t="s">
        <v>331</v>
      </c>
      <c r="Z101" s="8"/>
      <c r="AA101" s="8"/>
      <c r="AB101" s="8"/>
      <c r="AC101" s="8"/>
      <c r="AD101" s="8"/>
      <c r="AE101" s="8"/>
      <c r="AF101" s="8"/>
      <c r="AG101" s="9"/>
      <c r="AH101" s="7"/>
      <c r="AI101" s="8"/>
      <c r="AJ101" s="8"/>
      <c r="AK101" s="8"/>
      <c r="AL101" s="8"/>
      <c r="AM101" s="8"/>
      <c r="AN101" s="8" t="s">
        <v>322</v>
      </c>
      <c r="AO101" s="8"/>
      <c r="AP101" s="8"/>
      <c r="AQ101" s="8"/>
      <c r="AR101" s="8"/>
      <c r="AS101" s="8" t="s">
        <v>322</v>
      </c>
      <c r="AT101" s="8"/>
      <c r="AU101" s="9"/>
      <c r="AV101" s="7"/>
      <c r="AW101" s="8"/>
      <c r="AX101" s="8"/>
      <c r="AY101" s="8" t="s">
        <v>332</v>
      </c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9"/>
    </row>
    <row r="102" spans="1:65" x14ac:dyDescent="0.25">
      <c r="A102" s="1">
        <v>58</v>
      </c>
      <c r="B102" s="1" t="s">
        <v>302</v>
      </c>
      <c r="C102" s="1" t="s">
        <v>303</v>
      </c>
      <c r="D102" s="1" t="s">
        <v>304</v>
      </c>
      <c r="E102" s="1" t="s">
        <v>58</v>
      </c>
      <c r="F102" s="7">
        <v>10</v>
      </c>
      <c r="G102" s="8">
        <v>11</v>
      </c>
      <c r="H102" s="8">
        <v>6</v>
      </c>
      <c r="I102" s="8" t="s">
        <v>1233</v>
      </c>
      <c r="J102" s="8" t="s">
        <v>1357</v>
      </c>
      <c r="K102" s="8" t="s">
        <v>1052</v>
      </c>
      <c r="L102" s="8">
        <v>3</v>
      </c>
      <c r="M102" s="8">
        <v>4</v>
      </c>
      <c r="N102" s="9">
        <v>3</v>
      </c>
      <c r="O102" s="7"/>
      <c r="P102" s="8"/>
      <c r="Q102" s="8"/>
      <c r="R102" s="8" t="s">
        <v>305</v>
      </c>
      <c r="S102" s="8"/>
      <c r="T102" s="8"/>
      <c r="U102" s="8"/>
      <c r="V102" s="8"/>
      <c r="W102" s="8"/>
      <c r="X102" s="8"/>
      <c r="Y102" s="8" t="s">
        <v>305</v>
      </c>
      <c r="Z102" s="8"/>
      <c r="AA102" s="8"/>
      <c r="AB102" s="8"/>
      <c r="AC102" s="8"/>
      <c r="AD102" s="8"/>
      <c r="AE102" s="8"/>
      <c r="AF102" s="8"/>
      <c r="AG102" s="9"/>
      <c r="AH102" s="7"/>
      <c r="AI102" s="8" t="s">
        <v>143</v>
      </c>
      <c r="AJ102" s="8"/>
      <c r="AK102" s="8"/>
      <c r="AL102" s="8"/>
      <c r="AM102" s="8"/>
      <c r="AN102" s="8" t="s">
        <v>143</v>
      </c>
      <c r="AO102" s="8"/>
      <c r="AP102" s="8"/>
      <c r="AQ102" s="8"/>
      <c r="AR102" s="8"/>
      <c r="AS102" s="8"/>
      <c r="AT102" s="8"/>
      <c r="AU102" s="9"/>
      <c r="AV102" s="7"/>
      <c r="AW102" s="8"/>
      <c r="AX102" s="8" t="s">
        <v>252</v>
      </c>
      <c r="AY102" s="8" t="s">
        <v>306</v>
      </c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9"/>
    </row>
    <row r="103" spans="1:65" x14ac:dyDescent="0.25">
      <c r="A103" s="1">
        <v>86</v>
      </c>
      <c r="B103" s="1" t="s">
        <v>418</v>
      </c>
      <c r="C103" s="1" t="s">
        <v>419</v>
      </c>
      <c r="D103" s="1" t="s">
        <v>106</v>
      </c>
      <c r="E103" s="1" t="s">
        <v>58</v>
      </c>
      <c r="F103" s="7">
        <v>10</v>
      </c>
      <c r="G103" s="8">
        <v>9</v>
      </c>
      <c r="H103" s="8">
        <v>6</v>
      </c>
      <c r="I103" s="8" t="s">
        <v>1056</v>
      </c>
      <c r="J103" s="8" t="s">
        <v>1056</v>
      </c>
      <c r="K103" s="8" t="s">
        <v>1056</v>
      </c>
      <c r="L103" s="8">
        <v>4</v>
      </c>
      <c r="M103" s="8">
        <v>3</v>
      </c>
      <c r="N103" s="9">
        <v>3</v>
      </c>
      <c r="O103" s="7"/>
      <c r="P103" s="8"/>
      <c r="Q103" s="8"/>
      <c r="R103" s="8" t="s">
        <v>277</v>
      </c>
      <c r="S103" s="8"/>
      <c r="T103" s="8"/>
      <c r="U103" s="8"/>
      <c r="V103" s="8"/>
      <c r="W103" s="8"/>
      <c r="X103" s="8"/>
      <c r="Y103" s="8" t="s">
        <v>277</v>
      </c>
      <c r="Z103" s="8"/>
      <c r="AA103" s="8"/>
      <c r="AB103" s="8"/>
      <c r="AC103" s="8"/>
      <c r="AD103" s="8"/>
      <c r="AE103" s="8"/>
      <c r="AF103" s="8"/>
      <c r="AG103" s="9"/>
      <c r="AH103" s="7"/>
      <c r="AI103" s="8" t="s">
        <v>36</v>
      </c>
      <c r="AJ103" s="8"/>
      <c r="AK103" s="8"/>
      <c r="AL103" s="8"/>
      <c r="AM103" s="8"/>
      <c r="AN103" s="8" t="s">
        <v>36</v>
      </c>
      <c r="AO103" s="8"/>
      <c r="AP103" s="8"/>
      <c r="AQ103" s="8"/>
      <c r="AR103" s="8"/>
      <c r="AS103" s="8"/>
      <c r="AT103" s="8"/>
      <c r="AU103" s="9" t="s">
        <v>36</v>
      </c>
      <c r="AV103" s="7"/>
      <c r="AW103" s="8"/>
      <c r="AX103" s="8" t="s">
        <v>408</v>
      </c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 t="s">
        <v>279</v>
      </c>
      <c r="BK103" s="8"/>
      <c r="BL103" s="8"/>
      <c r="BM103" s="9"/>
    </row>
    <row r="104" spans="1:65" x14ac:dyDescent="0.25">
      <c r="A104" s="1">
        <v>97</v>
      </c>
      <c r="B104" s="1" t="s">
        <v>455</v>
      </c>
      <c r="C104" s="1" t="s">
        <v>456</v>
      </c>
      <c r="D104" s="1" t="s">
        <v>411</v>
      </c>
      <c r="E104" s="1" t="s">
        <v>183</v>
      </c>
      <c r="F104" s="7">
        <v>11</v>
      </c>
      <c r="G104" s="8">
        <v>3</v>
      </c>
      <c r="H104" s="8">
        <v>6</v>
      </c>
      <c r="I104" s="8" t="s">
        <v>1082</v>
      </c>
      <c r="J104" s="8" t="s">
        <v>1025</v>
      </c>
      <c r="K104" s="8" t="s">
        <v>973</v>
      </c>
      <c r="L104" s="8">
        <v>4</v>
      </c>
      <c r="M104" s="8">
        <v>2</v>
      </c>
      <c r="N104" s="9">
        <v>2</v>
      </c>
      <c r="O104" s="7"/>
      <c r="P104" s="8"/>
      <c r="Q104" s="8"/>
      <c r="R104" s="8" t="s">
        <v>277</v>
      </c>
      <c r="S104" s="8"/>
      <c r="T104" s="8"/>
      <c r="U104" s="8"/>
      <c r="V104" s="8"/>
      <c r="W104" s="8"/>
      <c r="X104" s="8"/>
      <c r="Y104" s="8" t="s">
        <v>277</v>
      </c>
      <c r="Z104" s="8"/>
      <c r="AA104" s="8"/>
      <c r="AB104" s="8"/>
      <c r="AC104" s="8"/>
      <c r="AD104" s="8"/>
      <c r="AE104" s="8"/>
      <c r="AF104" s="8"/>
      <c r="AG104" s="9"/>
      <c r="AH104" s="7"/>
      <c r="AI104" s="8" t="s">
        <v>36</v>
      </c>
      <c r="AJ104" s="8"/>
      <c r="AK104" s="8"/>
      <c r="AL104" s="8"/>
      <c r="AM104" s="8"/>
      <c r="AN104" s="8" t="s">
        <v>36</v>
      </c>
      <c r="AO104" s="8"/>
      <c r="AP104" s="8"/>
      <c r="AQ104" s="8"/>
      <c r="AR104" s="8"/>
      <c r="AS104" s="8"/>
      <c r="AT104" s="8"/>
      <c r="AU104" s="9" t="s">
        <v>36</v>
      </c>
      <c r="AV104" s="7"/>
      <c r="AW104" s="8"/>
      <c r="AX104" s="8" t="s">
        <v>408</v>
      </c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 t="s">
        <v>279</v>
      </c>
      <c r="BK104" s="8"/>
      <c r="BL104" s="8"/>
      <c r="BM104" s="9"/>
    </row>
    <row r="105" spans="1:65" x14ac:dyDescent="0.25">
      <c r="A105" s="1">
        <v>214</v>
      </c>
      <c r="B105" s="1" t="s">
        <v>788</v>
      </c>
      <c r="C105" s="1" t="s">
        <v>789</v>
      </c>
      <c r="D105" s="1" t="s">
        <v>790</v>
      </c>
      <c r="E105" s="1" t="s">
        <v>664</v>
      </c>
      <c r="F105" s="7">
        <v>0</v>
      </c>
      <c r="G105" s="8">
        <v>2</v>
      </c>
      <c r="H105" s="8">
        <v>6</v>
      </c>
      <c r="I105" s="8" t="s">
        <v>989</v>
      </c>
      <c r="J105" s="8" t="s">
        <v>1157</v>
      </c>
      <c r="K105" s="8" t="s">
        <v>1157</v>
      </c>
      <c r="L105" s="8">
        <v>0</v>
      </c>
      <c r="M105" s="8">
        <v>2</v>
      </c>
      <c r="N105" s="9">
        <v>2</v>
      </c>
      <c r="O105" s="7"/>
      <c r="P105" s="8"/>
      <c r="Q105" s="8"/>
      <c r="R105" s="8" t="s">
        <v>170</v>
      </c>
      <c r="S105" s="8"/>
      <c r="T105" s="8"/>
      <c r="U105" s="8"/>
      <c r="V105" s="8"/>
      <c r="W105" s="8"/>
      <c r="X105" s="8"/>
      <c r="Y105" s="8" t="s">
        <v>170</v>
      </c>
      <c r="Z105" s="8"/>
      <c r="AA105" s="8"/>
      <c r="AB105" s="8"/>
      <c r="AC105" s="8"/>
      <c r="AD105" s="8"/>
      <c r="AE105" s="8" t="s">
        <v>129</v>
      </c>
      <c r="AF105" s="8"/>
      <c r="AG105" s="9"/>
      <c r="AH105" s="7"/>
      <c r="AI105" s="8" t="s">
        <v>602</v>
      </c>
      <c r="AJ105" s="8"/>
      <c r="AK105" s="8"/>
      <c r="AL105" s="8"/>
      <c r="AM105" s="8"/>
      <c r="AN105" s="8" t="s">
        <v>602</v>
      </c>
      <c r="AO105" s="8"/>
      <c r="AP105" s="8"/>
      <c r="AQ105" s="8"/>
      <c r="AR105" s="8"/>
      <c r="AS105" s="8" t="s">
        <v>602</v>
      </c>
      <c r="AT105" s="8"/>
      <c r="AU105" s="9"/>
      <c r="AV105" s="7"/>
      <c r="AW105" s="8"/>
      <c r="AX105" s="8" t="s">
        <v>130</v>
      </c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9"/>
    </row>
    <row r="106" spans="1:65" x14ac:dyDescent="0.25">
      <c r="A106" s="1">
        <v>75</v>
      </c>
      <c r="B106" s="1" t="s">
        <v>372</v>
      </c>
      <c r="C106" s="1" t="s">
        <v>1406</v>
      </c>
      <c r="D106" s="1" t="s">
        <v>373</v>
      </c>
      <c r="E106" s="1" t="s">
        <v>374</v>
      </c>
      <c r="F106" s="7">
        <v>11</v>
      </c>
      <c r="G106" s="8">
        <v>10</v>
      </c>
      <c r="H106" s="8">
        <v>5</v>
      </c>
      <c r="I106" s="8" t="s">
        <v>948</v>
      </c>
      <c r="J106" s="8" t="s">
        <v>921</v>
      </c>
      <c r="K106" s="8" t="s">
        <v>948</v>
      </c>
      <c r="L106" s="8">
        <v>3</v>
      </c>
      <c r="M106" s="8">
        <v>5</v>
      </c>
      <c r="N106" s="9">
        <v>3</v>
      </c>
      <c r="O106" s="7"/>
      <c r="P106" s="8" t="s">
        <v>264</v>
      </c>
      <c r="Q106" s="8"/>
      <c r="R106" s="8" t="s">
        <v>375</v>
      </c>
      <c r="S106" s="8"/>
      <c r="T106" s="8" t="s">
        <v>376</v>
      </c>
      <c r="U106" s="8"/>
      <c r="V106" s="8"/>
      <c r="W106" s="8" t="s">
        <v>376</v>
      </c>
      <c r="X106" s="8"/>
      <c r="Y106" s="8"/>
      <c r="Z106" s="8"/>
      <c r="AA106" s="8"/>
      <c r="AB106" s="8"/>
      <c r="AC106" s="8"/>
      <c r="AD106" s="8"/>
      <c r="AE106" s="8"/>
      <c r="AF106" s="8"/>
      <c r="AG106" s="9"/>
      <c r="AH106" s="7" t="s">
        <v>23</v>
      </c>
      <c r="AI106" s="8" t="s">
        <v>23</v>
      </c>
      <c r="AJ106" s="8"/>
      <c r="AK106" s="8"/>
      <c r="AL106" s="8"/>
      <c r="AM106" s="8"/>
      <c r="AN106" s="8" t="s">
        <v>23</v>
      </c>
      <c r="AO106" s="8"/>
      <c r="AP106" s="8"/>
      <c r="AQ106" s="8"/>
      <c r="AR106" s="8"/>
      <c r="AS106" s="8"/>
      <c r="AT106" s="8"/>
      <c r="AU106" s="9"/>
      <c r="AV106" s="7"/>
      <c r="AW106" s="8"/>
      <c r="AX106" s="8" t="s">
        <v>155</v>
      </c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9"/>
    </row>
    <row r="107" spans="1:65" x14ac:dyDescent="0.25">
      <c r="A107" s="1">
        <v>80</v>
      </c>
      <c r="B107" s="1" t="s">
        <v>394</v>
      </c>
      <c r="C107" s="1" t="s">
        <v>395</v>
      </c>
      <c r="D107" s="1" t="s">
        <v>396</v>
      </c>
      <c r="E107" s="1" t="s">
        <v>58</v>
      </c>
      <c r="F107" s="7">
        <v>9</v>
      </c>
      <c r="G107" s="8">
        <v>10</v>
      </c>
      <c r="H107" s="8">
        <v>5</v>
      </c>
      <c r="I107" s="8" t="s">
        <v>1372</v>
      </c>
      <c r="J107" s="8" t="s">
        <v>1044</v>
      </c>
      <c r="K107" s="8" t="s">
        <v>1373</v>
      </c>
      <c r="L107" s="8">
        <v>3</v>
      </c>
      <c r="M107" s="8">
        <v>4</v>
      </c>
      <c r="N107" s="9">
        <v>3</v>
      </c>
      <c r="O107" s="7"/>
      <c r="P107" s="8"/>
      <c r="Q107" s="8"/>
      <c r="R107" s="8" t="s">
        <v>170</v>
      </c>
      <c r="S107" s="8"/>
      <c r="T107" s="8"/>
      <c r="U107" s="8"/>
      <c r="V107" s="8"/>
      <c r="W107" s="8"/>
      <c r="X107" s="8"/>
      <c r="Y107" s="8" t="s">
        <v>170</v>
      </c>
      <c r="Z107" s="8"/>
      <c r="AA107" s="8"/>
      <c r="AB107" s="8"/>
      <c r="AC107" s="8"/>
      <c r="AD107" s="8"/>
      <c r="AE107" s="8"/>
      <c r="AF107" s="8"/>
      <c r="AG107" s="9"/>
      <c r="AH107" s="7"/>
      <c r="AI107" s="8" t="s">
        <v>397</v>
      </c>
      <c r="AJ107" s="8"/>
      <c r="AK107" s="8" t="s">
        <v>397</v>
      </c>
      <c r="AL107" s="8"/>
      <c r="AM107" s="8"/>
      <c r="AN107" s="8" t="s">
        <v>397</v>
      </c>
      <c r="AO107" s="8" t="s">
        <v>397</v>
      </c>
      <c r="AP107" s="8"/>
      <c r="AQ107" s="8"/>
      <c r="AR107" s="8" t="s">
        <v>397</v>
      </c>
      <c r="AS107" s="8" t="s">
        <v>397</v>
      </c>
      <c r="AT107" s="8"/>
      <c r="AU107" s="9"/>
      <c r="AV107" s="7"/>
      <c r="AW107" s="8"/>
      <c r="AX107" s="8" t="s">
        <v>315</v>
      </c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9"/>
    </row>
    <row r="108" spans="1:65" x14ac:dyDescent="0.25">
      <c r="A108" s="1">
        <v>71</v>
      </c>
      <c r="B108" s="1" t="s">
        <v>357</v>
      </c>
      <c r="C108" s="1" t="s">
        <v>358</v>
      </c>
      <c r="D108" s="1" t="s">
        <v>359</v>
      </c>
      <c r="E108" s="1" t="s">
        <v>58</v>
      </c>
      <c r="F108" s="7">
        <v>11</v>
      </c>
      <c r="G108" s="8">
        <v>7</v>
      </c>
      <c r="H108" s="8">
        <v>5</v>
      </c>
      <c r="I108" s="8" t="s">
        <v>1364</v>
      </c>
      <c r="J108" s="8" t="s">
        <v>1365</v>
      </c>
      <c r="K108" s="8" t="s">
        <v>1029</v>
      </c>
      <c r="L108" s="8">
        <v>4</v>
      </c>
      <c r="M108" s="8">
        <v>5</v>
      </c>
      <c r="N108" s="9">
        <v>3</v>
      </c>
      <c r="O108" s="7"/>
      <c r="P108" s="8"/>
      <c r="Q108" s="8"/>
      <c r="R108" s="8" t="s">
        <v>285</v>
      </c>
      <c r="S108" s="8"/>
      <c r="T108" s="8"/>
      <c r="U108" s="8"/>
      <c r="V108" s="8"/>
      <c r="W108" s="8"/>
      <c r="X108" s="8"/>
      <c r="Y108" s="8" t="s">
        <v>360</v>
      </c>
      <c r="Z108" s="8"/>
      <c r="AA108" s="8"/>
      <c r="AB108" s="8"/>
      <c r="AC108" s="8"/>
      <c r="AD108" s="8"/>
      <c r="AE108" s="8"/>
      <c r="AF108" s="8"/>
      <c r="AG108" s="9"/>
      <c r="AH108" s="7"/>
      <c r="AI108" s="8" t="s">
        <v>24</v>
      </c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9"/>
      <c r="AV108" s="7"/>
      <c r="AW108" s="8"/>
      <c r="AX108" s="8"/>
      <c r="AY108" s="8" t="s">
        <v>361</v>
      </c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9"/>
    </row>
    <row r="109" spans="1:65" x14ac:dyDescent="0.25">
      <c r="A109" s="1">
        <v>96</v>
      </c>
      <c r="B109" s="1" t="s">
        <v>449</v>
      </c>
      <c r="C109" s="1" t="s">
        <v>450</v>
      </c>
      <c r="D109" s="1" t="s">
        <v>329</v>
      </c>
      <c r="E109" s="1" t="s">
        <v>58</v>
      </c>
      <c r="F109" s="7">
        <v>10</v>
      </c>
      <c r="G109" s="8">
        <v>6</v>
      </c>
      <c r="H109" s="8">
        <v>5</v>
      </c>
      <c r="I109" s="8" t="s">
        <v>974</v>
      </c>
      <c r="J109" s="8" t="s">
        <v>1381</v>
      </c>
      <c r="K109" s="8" t="s">
        <v>1268</v>
      </c>
      <c r="L109" s="8">
        <v>5</v>
      </c>
      <c r="M109" s="8">
        <v>2</v>
      </c>
      <c r="N109" s="9">
        <v>3</v>
      </c>
      <c r="O109" s="7"/>
      <c r="P109" s="8"/>
      <c r="Q109" s="8"/>
      <c r="R109" s="8" t="s">
        <v>451</v>
      </c>
      <c r="S109" s="8"/>
      <c r="T109" s="8"/>
      <c r="U109" s="8"/>
      <c r="V109" s="8"/>
      <c r="W109" s="8"/>
      <c r="X109" s="8"/>
      <c r="Y109" s="8" t="s">
        <v>451</v>
      </c>
      <c r="Z109" s="8"/>
      <c r="AA109" s="8"/>
      <c r="AB109" s="8"/>
      <c r="AC109" s="8"/>
      <c r="AD109" s="8"/>
      <c r="AE109" s="8" t="s">
        <v>451</v>
      </c>
      <c r="AF109" s="8"/>
      <c r="AG109" s="9"/>
      <c r="AH109" s="7"/>
      <c r="AI109" s="8" t="s">
        <v>452</v>
      </c>
      <c r="AJ109" s="8"/>
      <c r="AK109" s="8"/>
      <c r="AL109" s="8"/>
      <c r="AM109" s="8"/>
      <c r="AN109" s="8" t="s">
        <v>452</v>
      </c>
      <c r="AO109" s="8"/>
      <c r="AP109" s="8"/>
      <c r="AQ109" s="8"/>
      <c r="AR109" s="8"/>
      <c r="AS109" s="8"/>
      <c r="AT109" s="8"/>
      <c r="AU109" s="9"/>
      <c r="AV109" s="7" t="s">
        <v>453</v>
      </c>
      <c r="AW109" s="8"/>
      <c r="AX109" s="8" t="s">
        <v>454</v>
      </c>
      <c r="AY109" s="8" t="s">
        <v>453</v>
      </c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9"/>
    </row>
    <row r="110" spans="1:65" x14ac:dyDescent="0.25">
      <c r="A110" s="1">
        <v>95</v>
      </c>
      <c r="B110" s="1" t="s">
        <v>445</v>
      </c>
      <c r="C110" s="1" t="s">
        <v>446</v>
      </c>
      <c r="D110" s="1" t="s">
        <v>231</v>
      </c>
      <c r="E110" s="1" t="s">
        <v>447</v>
      </c>
      <c r="F110" s="7">
        <v>7</v>
      </c>
      <c r="G110" s="8">
        <v>5</v>
      </c>
      <c r="H110" s="8">
        <v>5</v>
      </c>
      <c r="I110" s="8" t="s">
        <v>1068</v>
      </c>
      <c r="J110" s="8" t="s">
        <v>1069</v>
      </c>
      <c r="K110" s="8" t="s">
        <v>1069</v>
      </c>
      <c r="L110" s="8">
        <v>4</v>
      </c>
      <c r="M110" s="8">
        <v>3</v>
      </c>
      <c r="N110" s="9">
        <v>3</v>
      </c>
      <c r="O110" s="7"/>
      <c r="P110" s="8"/>
      <c r="Q110" s="8"/>
      <c r="R110" s="8" t="s">
        <v>285</v>
      </c>
      <c r="S110" s="8"/>
      <c r="T110" s="8"/>
      <c r="U110" s="8"/>
      <c r="V110" s="8"/>
      <c r="W110" s="8"/>
      <c r="X110" s="8"/>
      <c r="Y110" s="8" t="s">
        <v>286</v>
      </c>
      <c r="Z110" s="8"/>
      <c r="AA110" s="8"/>
      <c r="AB110" s="8"/>
      <c r="AC110" s="8"/>
      <c r="AD110" s="8"/>
      <c r="AE110" s="8"/>
      <c r="AF110" s="8"/>
      <c r="AG110" s="9"/>
      <c r="AH110" s="7"/>
      <c r="AI110" s="8" t="s">
        <v>448</v>
      </c>
      <c r="AJ110" s="8"/>
      <c r="AK110" s="8"/>
      <c r="AL110" s="8"/>
      <c r="AM110" s="8"/>
      <c r="AN110" s="8" t="s">
        <v>448</v>
      </c>
      <c r="AO110" s="8"/>
      <c r="AP110" s="8" t="s">
        <v>448</v>
      </c>
      <c r="AQ110" s="8"/>
      <c r="AR110" s="8"/>
      <c r="AS110" s="8" t="s">
        <v>448</v>
      </c>
      <c r="AT110" s="8"/>
      <c r="AU110" s="9"/>
      <c r="AV110" s="7"/>
      <c r="AW110" s="8"/>
      <c r="AX110" s="8"/>
      <c r="AY110" s="8" t="s">
        <v>287</v>
      </c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9"/>
    </row>
    <row r="111" spans="1:65" x14ac:dyDescent="0.25">
      <c r="A111" s="1">
        <v>221</v>
      </c>
      <c r="B111" s="1" t="s">
        <v>804</v>
      </c>
      <c r="C111" s="1" t="s">
        <v>805</v>
      </c>
      <c r="D111" s="1" t="s">
        <v>806</v>
      </c>
      <c r="E111" s="1" t="s">
        <v>488</v>
      </c>
      <c r="F111" s="7">
        <v>0</v>
      </c>
      <c r="G111" s="8">
        <v>2</v>
      </c>
      <c r="H111" s="8">
        <v>5</v>
      </c>
      <c r="I111" s="8" t="s">
        <v>989</v>
      </c>
      <c r="J111" s="8" t="s">
        <v>1397</v>
      </c>
      <c r="K111" s="8" t="s">
        <v>1398</v>
      </c>
      <c r="L111" s="8">
        <v>0</v>
      </c>
      <c r="M111" s="8">
        <v>2</v>
      </c>
      <c r="N111" s="9">
        <v>3</v>
      </c>
      <c r="O111" s="7"/>
      <c r="P111" s="8"/>
      <c r="Q111" s="8"/>
      <c r="R111" s="8" t="s">
        <v>277</v>
      </c>
      <c r="S111" s="8"/>
      <c r="T111" s="8"/>
      <c r="U111" s="8"/>
      <c r="V111" s="8"/>
      <c r="W111" s="8"/>
      <c r="X111" s="8"/>
      <c r="Y111" s="8" t="s">
        <v>277</v>
      </c>
      <c r="Z111" s="8"/>
      <c r="AA111" s="8"/>
      <c r="AB111" s="8"/>
      <c r="AC111" s="8"/>
      <c r="AD111" s="8"/>
      <c r="AE111" s="8"/>
      <c r="AF111" s="8"/>
      <c r="AG111" s="9"/>
      <c r="AH111" s="7"/>
      <c r="AI111" s="8" t="s">
        <v>36</v>
      </c>
      <c r="AJ111" s="8"/>
      <c r="AK111" s="8"/>
      <c r="AL111" s="8"/>
      <c r="AM111" s="8"/>
      <c r="AN111" s="8" t="s">
        <v>36</v>
      </c>
      <c r="AO111" s="8"/>
      <c r="AP111" s="8"/>
      <c r="AQ111" s="8"/>
      <c r="AR111" s="8"/>
      <c r="AS111" s="8"/>
      <c r="AT111" s="8"/>
      <c r="AU111" s="9" t="s">
        <v>36</v>
      </c>
      <c r="AV111" s="7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 t="s">
        <v>279</v>
      </c>
      <c r="BK111" s="8"/>
      <c r="BL111" s="8"/>
      <c r="BM111" s="9"/>
    </row>
    <row r="112" spans="1:65" x14ac:dyDescent="0.25">
      <c r="A112" s="1">
        <v>139</v>
      </c>
      <c r="B112" s="1" t="s">
        <v>573</v>
      </c>
      <c r="C112" s="1" t="s">
        <v>574</v>
      </c>
      <c r="D112" s="1" t="s">
        <v>182</v>
      </c>
      <c r="E112" s="1" t="s">
        <v>538</v>
      </c>
      <c r="F112" s="7">
        <v>2</v>
      </c>
      <c r="G112" s="8">
        <v>0</v>
      </c>
      <c r="H112" s="8">
        <v>5</v>
      </c>
      <c r="I112" s="8" t="s">
        <v>1117</v>
      </c>
      <c r="J112" s="8" t="s">
        <v>989</v>
      </c>
      <c r="K112" s="8" t="s">
        <v>1117</v>
      </c>
      <c r="L112" s="8">
        <v>2</v>
      </c>
      <c r="M112" s="8">
        <v>0</v>
      </c>
      <c r="N112" s="9">
        <v>2</v>
      </c>
      <c r="O112" s="7"/>
      <c r="P112" s="8"/>
      <c r="Q112" s="8"/>
      <c r="R112" s="8" t="s">
        <v>575</v>
      </c>
      <c r="S112" s="8"/>
      <c r="T112" s="8"/>
      <c r="U112" s="8"/>
      <c r="V112" s="8"/>
      <c r="W112" s="8"/>
      <c r="X112" s="8"/>
      <c r="Y112" s="8" t="s">
        <v>575</v>
      </c>
      <c r="Z112" s="8"/>
      <c r="AA112" s="8"/>
      <c r="AB112" s="8"/>
      <c r="AC112" s="8"/>
      <c r="AD112" s="8"/>
      <c r="AE112" s="8"/>
      <c r="AF112" s="8"/>
      <c r="AG112" s="9"/>
      <c r="AH112" s="7" t="s">
        <v>23</v>
      </c>
      <c r="AI112" s="8" t="s">
        <v>23</v>
      </c>
      <c r="AJ112" s="8"/>
      <c r="AK112" s="8"/>
      <c r="AL112" s="8"/>
      <c r="AM112" s="8" t="s">
        <v>28</v>
      </c>
      <c r="AN112" s="8" t="s">
        <v>23</v>
      </c>
      <c r="AO112" s="8" t="s">
        <v>343</v>
      </c>
      <c r="AP112" s="8"/>
      <c r="AQ112" s="8"/>
      <c r="AR112" s="8"/>
      <c r="AS112" s="8"/>
      <c r="AT112" s="8" t="s">
        <v>343</v>
      </c>
      <c r="AU112" s="9"/>
      <c r="AV112" s="7"/>
      <c r="AW112" s="8"/>
      <c r="AX112" s="8"/>
      <c r="AY112" s="8" t="s">
        <v>576</v>
      </c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9"/>
    </row>
    <row r="113" spans="1:65" x14ac:dyDescent="0.25">
      <c r="A113" s="1">
        <v>135</v>
      </c>
      <c r="B113" s="1" t="s">
        <v>561</v>
      </c>
      <c r="C113" s="1" t="s">
        <v>562</v>
      </c>
      <c r="D113" s="1" t="s">
        <v>465</v>
      </c>
      <c r="E113" s="1" t="s">
        <v>179</v>
      </c>
      <c r="F113" s="7">
        <v>0</v>
      </c>
      <c r="G113" s="8">
        <v>0</v>
      </c>
      <c r="H113" s="8">
        <v>5</v>
      </c>
      <c r="I113" s="8" t="s">
        <v>989</v>
      </c>
      <c r="J113" s="8" t="s">
        <v>989</v>
      </c>
      <c r="K113" s="8" t="s">
        <v>1108</v>
      </c>
      <c r="L113" s="8">
        <v>0</v>
      </c>
      <c r="M113" s="8">
        <v>0</v>
      </c>
      <c r="N113" s="9">
        <v>2</v>
      </c>
      <c r="O113" s="7"/>
      <c r="P113" s="8"/>
      <c r="Q113" s="8"/>
      <c r="R113" s="8" t="s">
        <v>277</v>
      </c>
      <c r="S113" s="8"/>
      <c r="T113" s="8"/>
      <c r="U113" s="8"/>
      <c r="V113" s="8"/>
      <c r="W113" s="8"/>
      <c r="X113" s="8"/>
      <c r="Y113" s="8" t="s">
        <v>277</v>
      </c>
      <c r="Z113" s="8"/>
      <c r="AA113" s="8"/>
      <c r="AB113" s="8"/>
      <c r="AC113" s="8"/>
      <c r="AD113" s="8"/>
      <c r="AE113" s="8"/>
      <c r="AF113" s="8"/>
      <c r="AG113" s="9"/>
      <c r="AH113" s="7"/>
      <c r="AI113" s="8" t="s">
        <v>36</v>
      </c>
      <c r="AJ113" s="8"/>
      <c r="AK113" s="8"/>
      <c r="AL113" s="8"/>
      <c r="AM113" s="8"/>
      <c r="AN113" s="8" t="s">
        <v>36</v>
      </c>
      <c r="AO113" s="8"/>
      <c r="AP113" s="8"/>
      <c r="AQ113" s="8"/>
      <c r="AR113" s="8"/>
      <c r="AS113" s="8"/>
      <c r="AT113" s="8"/>
      <c r="AU113" s="9" t="s">
        <v>36</v>
      </c>
      <c r="AV113" s="7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 t="s">
        <v>279</v>
      </c>
      <c r="BK113" s="8"/>
      <c r="BL113" s="8"/>
      <c r="BM113" s="9"/>
    </row>
    <row r="114" spans="1:65" x14ac:dyDescent="0.25">
      <c r="A114" s="1">
        <v>106</v>
      </c>
      <c r="B114" s="1" t="s">
        <v>476</v>
      </c>
      <c r="C114" s="1" t="s">
        <v>477</v>
      </c>
      <c r="D114" s="1" t="s">
        <v>309</v>
      </c>
      <c r="E114" s="1" t="s">
        <v>58</v>
      </c>
      <c r="F114" s="7">
        <v>5</v>
      </c>
      <c r="G114" s="8">
        <v>9</v>
      </c>
      <c r="H114" s="8">
        <v>4</v>
      </c>
      <c r="I114" s="8" t="s">
        <v>947</v>
      </c>
      <c r="J114" s="8" t="s">
        <v>947</v>
      </c>
      <c r="K114" s="8" t="s">
        <v>947</v>
      </c>
      <c r="L114" s="8">
        <v>3</v>
      </c>
      <c r="M114" s="8">
        <v>3</v>
      </c>
      <c r="N114" s="9">
        <v>3</v>
      </c>
      <c r="O114" s="7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9"/>
      <c r="AH114" s="7"/>
      <c r="AI114" s="8" t="s">
        <v>24</v>
      </c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9"/>
      <c r="AV114" s="7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9"/>
    </row>
    <row r="115" spans="1:65" x14ac:dyDescent="0.25">
      <c r="A115" s="1">
        <v>115</v>
      </c>
      <c r="B115" s="1" t="s">
        <v>506</v>
      </c>
      <c r="C115" s="1" t="s">
        <v>507</v>
      </c>
      <c r="D115" s="1" t="s">
        <v>175</v>
      </c>
      <c r="E115" s="1" t="s">
        <v>58</v>
      </c>
      <c r="F115" s="7">
        <v>4</v>
      </c>
      <c r="G115" s="8">
        <v>5</v>
      </c>
      <c r="H115" s="8">
        <v>4</v>
      </c>
      <c r="I115" s="8" t="s">
        <v>1025</v>
      </c>
      <c r="J115" s="8" t="s">
        <v>944</v>
      </c>
      <c r="K115" s="8" t="s">
        <v>1025</v>
      </c>
      <c r="L115" s="8">
        <v>3</v>
      </c>
      <c r="M115" s="8">
        <v>3</v>
      </c>
      <c r="N115" s="9">
        <v>3</v>
      </c>
      <c r="O115" s="7"/>
      <c r="P115" s="8"/>
      <c r="Q115" s="8"/>
      <c r="R115" s="8" t="s">
        <v>385</v>
      </c>
      <c r="S115" s="8"/>
      <c r="T115" s="8"/>
      <c r="U115" s="8"/>
      <c r="V115" s="8"/>
      <c r="W115" s="8"/>
      <c r="X115" s="8"/>
      <c r="Y115" s="8" t="s">
        <v>385</v>
      </c>
      <c r="Z115" s="8"/>
      <c r="AA115" s="8"/>
      <c r="AB115" s="8"/>
      <c r="AC115" s="8"/>
      <c r="AD115" s="8"/>
      <c r="AE115" s="8"/>
      <c r="AF115" s="8"/>
      <c r="AG115" s="9"/>
      <c r="AH115" s="7"/>
      <c r="AI115" s="8" t="s">
        <v>24</v>
      </c>
      <c r="AJ115" s="8"/>
      <c r="AK115" s="8"/>
      <c r="AL115" s="8"/>
      <c r="AM115" s="8"/>
      <c r="AN115" s="8" t="s">
        <v>32</v>
      </c>
      <c r="AO115" s="8"/>
      <c r="AP115" s="8"/>
      <c r="AQ115" s="8" t="s">
        <v>32</v>
      </c>
      <c r="AR115" s="8"/>
      <c r="AS115" s="8"/>
      <c r="AT115" s="8"/>
      <c r="AU115" s="9"/>
      <c r="AV115" s="7"/>
      <c r="AW115" s="8"/>
      <c r="AX115" s="8"/>
      <c r="AY115" s="8" t="s">
        <v>386</v>
      </c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9"/>
    </row>
    <row r="116" spans="1:65" x14ac:dyDescent="0.25">
      <c r="A116" s="1">
        <v>151</v>
      </c>
      <c r="B116" s="1" t="s">
        <v>617</v>
      </c>
      <c r="C116" s="1" t="s">
        <v>618</v>
      </c>
      <c r="D116" s="1" t="s">
        <v>352</v>
      </c>
      <c r="E116" s="1" t="s">
        <v>619</v>
      </c>
      <c r="F116" s="7">
        <v>6</v>
      </c>
      <c r="G116" s="8">
        <v>4</v>
      </c>
      <c r="H116" s="8">
        <v>4</v>
      </c>
      <c r="I116" s="8" t="s">
        <v>1133</v>
      </c>
      <c r="J116" s="8" t="s">
        <v>1133</v>
      </c>
      <c r="K116" s="8" t="s">
        <v>1133</v>
      </c>
      <c r="L116" s="8">
        <v>2</v>
      </c>
      <c r="M116" s="8">
        <v>2</v>
      </c>
      <c r="N116" s="9">
        <v>2</v>
      </c>
      <c r="O116" s="7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9"/>
      <c r="AH116" s="7"/>
      <c r="AI116" s="8" t="s">
        <v>555</v>
      </c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9"/>
      <c r="AV116" s="7"/>
      <c r="AW116" s="8"/>
      <c r="AX116" s="8" t="s">
        <v>157</v>
      </c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 t="s">
        <v>157</v>
      </c>
      <c r="BM116" s="9"/>
    </row>
    <row r="117" spans="1:65" x14ac:dyDescent="0.25">
      <c r="A117" s="1">
        <v>163</v>
      </c>
      <c r="B117" s="1" t="s">
        <v>652</v>
      </c>
      <c r="C117" s="1" t="s">
        <v>1417</v>
      </c>
      <c r="D117" s="1" t="s">
        <v>653</v>
      </c>
      <c r="E117" s="1" t="s">
        <v>179</v>
      </c>
      <c r="F117" s="7">
        <v>4</v>
      </c>
      <c r="G117" s="8">
        <v>4</v>
      </c>
      <c r="H117" s="8">
        <v>4</v>
      </c>
      <c r="I117" s="8" t="s">
        <v>1143</v>
      </c>
      <c r="J117" s="8" t="s">
        <v>1143</v>
      </c>
      <c r="K117" s="8" t="s">
        <v>1143</v>
      </c>
      <c r="L117" s="8">
        <v>2</v>
      </c>
      <c r="M117" s="8">
        <v>2</v>
      </c>
      <c r="N117" s="9">
        <v>2</v>
      </c>
      <c r="O117" s="7"/>
      <c r="P117" s="8"/>
      <c r="Q117" s="8"/>
      <c r="R117" s="8" t="s">
        <v>117</v>
      </c>
      <c r="S117" s="8"/>
      <c r="T117" s="8"/>
      <c r="U117" s="8"/>
      <c r="V117" s="8"/>
      <c r="W117" s="8"/>
      <c r="X117" s="8"/>
      <c r="Y117" s="8" t="s">
        <v>117</v>
      </c>
      <c r="Z117" s="8"/>
      <c r="AA117" s="8"/>
      <c r="AB117" s="8"/>
      <c r="AC117" s="8"/>
      <c r="AD117" s="8"/>
      <c r="AE117" s="8"/>
      <c r="AF117" s="8"/>
      <c r="AG117" s="9"/>
      <c r="AH117" s="7"/>
      <c r="AI117" s="8" t="s">
        <v>143</v>
      </c>
      <c r="AJ117" s="8"/>
      <c r="AK117" s="8"/>
      <c r="AL117" s="8"/>
      <c r="AM117" s="8"/>
      <c r="AN117" s="8" t="s">
        <v>143</v>
      </c>
      <c r="AO117" s="8"/>
      <c r="AP117" s="8"/>
      <c r="AQ117" s="8"/>
      <c r="AR117" s="8"/>
      <c r="AS117" s="8"/>
      <c r="AT117" s="8"/>
      <c r="AU117" s="9"/>
      <c r="AV117" s="7"/>
      <c r="AW117" s="8"/>
      <c r="AX117" s="8" t="s">
        <v>654</v>
      </c>
      <c r="AY117" s="8" t="s">
        <v>655</v>
      </c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9"/>
    </row>
    <row r="118" spans="1:65" x14ac:dyDescent="0.25">
      <c r="A118" s="1">
        <v>119</v>
      </c>
      <c r="B118" s="1" t="s">
        <v>520</v>
      </c>
      <c r="C118" s="1" t="s">
        <v>521</v>
      </c>
      <c r="D118" s="1" t="s">
        <v>226</v>
      </c>
      <c r="E118" s="1" t="s">
        <v>58</v>
      </c>
      <c r="F118" s="7">
        <v>2</v>
      </c>
      <c r="G118" s="8">
        <v>4</v>
      </c>
      <c r="H118" s="8">
        <v>4</v>
      </c>
      <c r="I118" s="8" t="s">
        <v>1091</v>
      </c>
      <c r="J118" s="8" t="s">
        <v>1091</v>
      </c>
      <c r="K118" s="8" t="s">
        <v>1091</v>
      </c>
      <c r="L118" s="8">
        <v>2</v>
      </c>
      <c r="M118" s="8">
        <v>2</v>
      </c>
      <c r="N118" s="9">
        <v>2</v>
      </c>
      <c r="O118" s="7"/>
      <c r="P118" s="8"/>
      <c r="Q118" s="8"/>
      <c r="R118" s="8" t="s">
        <v>522</v>
      </c>
      <c r="S118" s="8"/>
      <c r="T118" s="8"/>
      <c r="U118" s="8"/>
      <c r="V118" s="8"/>
      <c r="W118" s="8"/>
      <c r="X118" s="8"/>
      <c r="Y118" s="8" t="s">
        <v>522</v>
      </c>
      <c r="Z118" s="8"/>
      <c r="AA118" s="8"/>
      <c r="AB118" s="8"/>
      <c r="AC118" s="8"/>
      <c r="AD118" s="8"/>
      <c r="AE118" s="8"/>
      <c r="AF118" s="8"/>
      <c r="AG118" s="9"/>
      <c r="AH118" s="7"/>
      <c r="AI118" s="8" t="s">
        <v>397</v>
      </c>
      <c r="AJ118" s="8"/>
      <c r="AK118" s="8" t="s">
        <v>397</v>
      </c>
      <c r="AL118" s="8"/>
      <c r="AM118" s="8"/>
      <c r="AN118" s="8" t="s">
        <v>397</v>
      </c>
      <c r="AO118" s="8" t="s">
        <v>397</v>
      </c>
      <c r="AP118" s="8"/>
      <c r="AQ118" s="8"/>
      <c r="AR118" s="8" t="s">
        <v>397</v>
      </c>
      <c r="AS118" s="8" t="s">
        <v>397</v>
      </c>
      <c r="AT118" s="8"/>
      <c r="AU118" s="9"/>
      <c r="AV118" s="7"/>
      <c r="AW118" s="8"/>
      <c r="AX118" s="8" t="s">
        <v>454</v>
      </c>
      <c r="AY118" s="8" t="s">
        <v>523</v>
      </c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9"/>
    </row>
    <row r="119" spans="1:65" x14ac:dyDescent="0.25">
      <c r="A119" s="1">
        <v>156</v>
      </c>
      <c r="B119" s="1" t="s">
        <v>634</v>
      </c>
      <c r="C119" s="1" t="s">
        <v>1416</v>
      </c>
      <c r="D119" s="1" t="s">
        <v>250</v>
      </c>
      <c r="E119" s="1" t="s">
        <v>467</v>
      </c>
      <c r="F119" s="7">
        <v>0</v>
      </c>
      <c r="G119" s="8">
        <v>0</v>
      </c>
      <c r="H119" s="8">
        <v>4</v>
      </c>
      <c r="I119" s="8" t="s">
        <v>989</v>
      </c>
      <c r="J119" s="8" t="s">
        <v>989</v>
      </c>
      <c r="K119" s="8" t="s">
        <v>1032</v>
      </c>
      <c r="L119" s="8">
        <v>0</v>
      </c>
      <c r="M119" s="8">
        <v>0</v>
      </c>
      <c r="N119" s="9">
        <v>2</v>
      </c>
      <c r="O119" s="7"/>
      <c r="P119" s="8"/>
      <c r="Q119" s="8"/>
      <c r="R119" s="8" t="s">
        <v>277</v>
      </c>
      <c r="S119" s="8"/>
      <c r="T119" s="8"/>
      <c r="U119" s="8"/>
      <c r="V119" s="8"/>
      <c r="W119" s="8"/>
      <c r="X119" s="8"/>
      <c r="Y119" s="8" t="s">
        <v>277</v>
      </c>
      <c r="Z119" s="8"/>
      <c r="AA119" s="8"/>
      <c r="AB119" s="8"/>
      <c r="AC119" s="8"/>
      <c r="AD119" s="8"/>
      <c r="AE119" s="8"/>
      <c r="AF119" s="8"/>
      <c r="AG119" s="9"/>
      <c r="AH119" s="7"/>
      <c r="AI119" s="8" t="s">
        <v>413</v>
      </c>
      <c r="AJ119" s="8"/>
      <c r="AK119" s="8"/>
      <c r="AL119" s="8"/>
      <c r="AM119" s="8"/>
      <c r="AN119" s="8" t="s">
        <v>413</v>
      </c>
      <c r="AO119" s="8"/>
      <c r="AP119" s="8"/>
      <c r="AQ119" s="8"/>
      <c r="AR119" s="8"/>
      <c r="AS119" s="8" t="s">
        <v>413</v>
      </c>
      <c r="AT119" s="8"/>
      <c r="AU119" s="9" t="s">
        <v>413</v>
      </c>
      <c r="AV119" s="7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 t="s">
        <v>279</v>
      </c>
      <c r="BK119" s="8"/>
      <c r="BL119" s="8"/>
      <c r="BM119" s="9"/>
    </row>
    <row r="120" spans="1:65" x14ac:dyDescent="0.25">
      <c r="A120" s="1">
        <v>175</v>
      </c>
      <c r="B120" s="1" t="s">
        <v>1449</v>
      </c>
      <c r="C120" s="1" t="s">
        <v>1450</v>
      </c>
      <c r="D120" s="1" t="s">
        <v>250</v>
      </c>
      <c r="E120" s="1" t="s">
        <v>58</v>
      </c>
      <c r="F120" s="7">
        <v>0</v>
      </c>
      <c r="G120" s="8">
        <v>0</v>
      </c>
      <c r="H120" s="8">
        <v>4</v>
      </c>
      <c r="I120" s="8" t="s">
        <v>989</v>
      </c>
      <c r="J120" s="8" t="s">
        <v>989</v>
      </c>
      <c r="K120" s="8" t="s">
        <v>934</v>
      </c>
      <c r="L120" s="8">
        <v>0</v>
      </c>
      <c r="M120" s="8">
        <v>0</v>
      </c>
      <c r="N120" s="9">
        <v>2</v>
      </c>
      <c r="O120" s="7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 t="s">
        <v>129</v>
      </c>
      <c r="AF120" s="8"/>
      <c r="AG120" s="9"/>
      <c r="AH120" s="7"/>
      <c r="AI120" s="8" t="s">
        <v>24</v>
      </c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9"/>
      <c r="AV120" s="7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9"/>
    </row>
    <row r="121" spans="1:65" x14ac:dyDescent="0.25">
      <c r="A121" s="1">
        <v>136</v>
      </c>
      <c r="B121" s="1" t="s">
        <v>563</v>
      </c>
      <c r="C121" s="1" t="s">
        <v>564</v>
      </c>
      <c r="D121" s="1" t="s">
        <v>364</v>
      </c>
      <c r="E121" s="1" t="s">
        <v>183</v>
      </c>
      <c r="F121" s="7">
        <v>7</v>
      </c>
      <c r="G121" s="8">
        <v>6</v>
      </c>
      <c r="H121" s="8">
        <v>3</v>
      </c>
      <c r="I121" s="8" t="s">
        <v>1388</v>
      </c>
      <c r="J121" s="8" t="s">
        <v>1388</v>
      </c>
      <c r="K121" s="8" t="s">
        <v>1388</v>
      </c>
      <c r="L121" s="8">
        <v>3</v>
      </c>
      <c r="M121" s="8">
        <v>2</v>
      </c>
      <c r="N121" s="9">
        <v>2</v>
      </c>
      <c r="O121" s="7"/>
      <c r="P121" s="8"/>
      <c r="Q121" s="8"/>
      <c r="R121" s="8" t="s">
        <v>565</v>
      </c>
      <c r="S121" s="8"/>
      <c r="T121" s="8"/>
      <c r="U121" s="8"/>
      <c r="V121" s="8"/>
      <c r="W121" s="8"/>
      <c r="X121" s="8"/>
      <c r="Y121" s="8" t="s">
        <v>566</v>
      </c>
      <c r="Z121" s="8"/>
      <c r="AA121" s="8"/>
      <c r="AB121" s="8"/>
      <c r="AC121" s="8"/>
      <c r="AD121" s="8"/>
      <c r="AE121" s="8"/>
      <c r="AF121" s="8"/>
      <c r="AG121" s="9"/>
      <c r="AH121" s="7"/>
      <c r="AI121" s="8" t="s">
        <v>143</v>
      </c>
      <c r="AJ121" s="8"/>
      <c r="AK121" s="8"/>
      <c r="AL121" s="8"/>
      <c r="AM121" s="8"/>
      <c r="AN121" s="8" t="s">
        <v>143</v>
      </c>
      <c r="AO121" s="8"/>
      <c r="AP121" s="8"/>
      <c r="AQ121" s="8"/>
      <c r="AR121" s="8"/>
      <c r="AS121" s="8"/>
      <c r="AT121" s="8"/>
      <c r="AU121" s="9"/>
      <c r="AV121" s="7"/>
      <c r="AW121" s="8"/>
      <c r="AX121" s="8" t="s">
        <v>567</v>
      </c>
      <c r="AY121" s="8" t="s">
        <v>568</v>
      </c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9"/>
    </row>
    <row r="122" spans="1:65" x14ac:dyDescent="0.25">
      <c r="A122" s="1">
        <v>91</v>
      </c>
      <c r="B122" s="1" t="s">
        <v>860</v>
      </c>
      <c r="C122" s="1" t="s">
        <v>859</v>
      </c>
      <c r="D122" s="1" t="s">
        <v>148</v>
      </c>
      <c r="E122" s="1" t="s">
        <v>58</v>
      </c>
      <c r="F122" s="7">
        <v>6</v>
      </c>
      <c r="G122" s="8">
        <v>3</v>
      </c>
      <c r="H122" s="8">
        <v>3</v>
      </c>
      <c r="I122" s="8" t="s">
        <v>1062</v>
      </c>
      <c r="J122" s="8" t="s">
        <v>1377</v>
      </c>
      <c r="K122" s="8" t="s">
        <v>1378</v>
      </c>
      <c r="L122" s="8">
        <v>3</v>
      </c>
      <c r="M122" s="8">
        <v>3</v>
      </c>
      <c r="N122" s="9">
        <v>2</v>
      </c>
      <c r="O122" s="7"/>
      <c r="P122" s="8"/>
      <c r="Q122" s="8"/>
      <c r="R122" s="8" t="s">
        <v>432</v>
      </c>
      <c r="S122" s="8"/>
      <c r="T122" s="8"/>
      <c r="U122" s="8"/>
      <c r="V122" s="8"/>
      <c r="W122" s="8"/>
      <c r="X122" s="8"/>
      <c r="Y122" s="8" t="s">
        <v>432</v>
      </c>
      <c r="Z122" s="8"/>
      <c r="AA122" s="8"/>
      <c r="AB122" s="8"/>
      <c r="AC122" s="8"/>
      <c r="AD122" s="8"/>
      <c r="AE122" s="8"/>
      <c r="AF122" s="8"/>
      <c r="AG122" s="9"/>
      <c r="AH122" s="7" t="s">
        <v>2007</v>
      </c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9"/>
      <c r="AV122" s="7"/>
      <c r="AW122" s="8"/>
      <c r="AX122" s="8"/>
      <c r="AY122" s="8" t="s">
        <v>433</v>
      </c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9"/>
    </row>
    <row r="123" spans="1:65" x14ac:dyDescent="0.25">
      <c r="A123" s="1">
        <v>155</v>
      </c>
      <c r="B123" s="1" t="s">
        <v>628</v>
      </c>
      <c r="C123" s="1" t="s">
        <v>629</v>
      </c>
      <c r="D123" s="1" t="s">
        <v>182</v>
      </c>
      <c r="E123" s="1" t="s">
        <v>538</v>
      </c>
      <c r="F123" s="7">
        <v>2</v>
      </c>
      <c r="G123" s="8">
        <v>2</v>
      </c>
      <c r="H123" s="8">
        <v>3</v>
      </c>
      <c r="I123" s="8" t="s">
        <v>1137</v>
      </c>
      <c r="J123" s="8" t="s">
        <v>1390</v>
      </c>
      <c r="K123" s="8" t="s">
        <v>1138</v>
      </c>
      <c r="L123" s="8">
        <v>2</v>
      </c>
      <c r="M123" s="8">
        <v>2</v>
      </c>
      <c r="N123" s="9">
        <v>3</v>
      </c>
      <c r="O123" s="7"/>
      <c r="P123" s="8"/>
      <c r="Q123" s="8"/>
      <c r="R123" s="8" t="s">
        <v>630</v>
      </c>
      <c r="S123" s="8"/>
      <c r="T123" s="8" t="s">
        <v>631</v>
      </c>
      <c r="U123" s="8"/>
      <c r="V123" s="8"/>
      <c r="W123" s="8" t="s">
        <v>631</v>
      </c>
      <c r="X123" s="8"/>
      <c r="Y123" s="8"/>
      <c r="Z123" s="8"/>
      <c r="AA123" s="8"/>
      <c r="AB123" s="8"/>
      <c r="AC123" s="8"/>
      <c r="AD123" s="8"/>
      <c r="AE123" s="8"/>
      <c r="AF123" s="8"/>
      <c r="AG123" s="9"/>
      <c r="AH123" s="7"/>
      <c r="AI123" s="8" t="s">
        <v>222</v>
      </c>
      <c r="AJ123" s="8"/>
      <c r="AK123" s="8"/>
      <c r="AL123" s="8"/>
      <c r="AM123" s="8"/>
      <c r="AN123" s="8" t="s">
        <v>338</v>
      </c>
      <c r="AO123" s="8" t="s">
        <v>135</v>
      </c>
      <c r="AP123" s="8" t="s">
        <v>214</v>
      </c>
      <c r="AQ123" s="8" t="s">
        <v>338</v>
      </c>
      <c r="AR123" s="8" t="s">
        <v>214</v>
      </c>
      <c r="AS123" s="8" t="s">
        <v>338</v>
      </c>
      <c r="AT123" s="8" t="s">
        <v>35</v>
      </c>
      <c r="AU123" s="9"/>
      <c r="AV123" s="7"/>
      <c r="AW123" s="8"/>
      <c r="AX123" s="8" t="s">
        <v>632</v>
      </c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9" t="s">
        <v>633</v>
      </c>
    </row>
    <row r="124" spans="1:65" x14ac:dyDescent="0.25">
      <c r="A124" s="1">
        <v>100</v>
      </c>
      <c r="B124" s="1" t="s">
        <v>461</v>
      </c>
      <c r="C124" s="1" t="s">
        <v>462</v>
      </c>
      <c r="D124" s="1" t="s">
        <v>196</v>
      </c>
      <c r="E124" s="1" t="s">
        <v>238</v>
      </c>
      <c r="F124" s="7">
        <v>0</v>
      </c>
      <c r="G124" s="8">
        <v>2</v>
      </c>
      <c r="H124" s="8">
        <v>3</v>
      </c>
      <c r="I124" s="8" t="s">
        <v>989</v>
      </c>
      <c r="J124" s="8" t="s">
        <v>1073</v>
      </c>
      <c r="K124" s="8" t="s">
        <v>1073</v>
      </c>
      <c r="L124" s="8">
        <v>0</v>
      </c>
      <c r="M124" s="8">
        <v>2</v>
      </c>
      <c r="N124" s="9">
        <v>2</v>
      </c>
      <c r="O124" s="7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9"/>
      <c r="AH124" s="7"/>
      <c r="AI124" s="8" t="s">
        <v>24</v>
      </c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9"/>
      <c r="AV124" s="7"/>
      <c r="AW124" s="8"/>
      <c r="AX124" s="8" t="s">
        <v>197</v>
      </c>
      <c r="AY124" s="8" t="s">
        <v>198</v>
      </c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9"/>
    </row>
    <row r="125" spans="1:65" x14ac:dyDescent="0.25">
      <c r="A125" s="1">
        <v>190</v>
      </c>
      <c r="B125" s="1" t="s">
        <v>723</v>
      </c>
      <c r="C125" s="1" t="s">
        <v>724</v>
      </c>
      <c r="D125" s="1" t="s">
        <v>250</v>
      </c>
      <c r="E125" s="1" t="s">
        <v>725</v>
      </c>
      <c r="F125" s="7">
        <v>2</v>
      </c>
      <c r="G125" s="8">
        <v>0</v>
      </c>
      <c r="H125" s="8">
        <v>3</v>
      </c>
      <c r="I125" s="8" t="s">
        <v>1110</v>
      </c>
      <c r="J125" s="8" t="s">
        <v>989</v>
      </c>
      <c r="K125" s="8" t="s">
        <v>1110</v>
      </c>
      <c r="L125" s="8">
        <v>2</v>
      </c>
      <c r="M125" s="8">
        <v>0</v>
      </c>
      <c r="N125" s="9">
        <v>2</v>
      </c>
      <c r="O125" s="7"/>
      <c r="P125" s="8"/>
      <c r="Q125" s="8"/>
      <c r="R125" s="8" t="s">
        <v>277</v>
      </c>
      <c r="S125" s="8"/>
      <c r="T125" s="8"/>
      <c r="U125" s="8"/>
      <c r="V125" s="8"/>
      <c r="W125" s="8"/>
      <c r="X125" s="8"/>
      <c r="Y125" s="8" t="s">
        <v>277</v>
      </c>
      <c r="Z125" s="8"/>
      <c r="AA125" s="8"/>
      <c r="AB125" s="8"/>
      <c r="AC125" s="8"/>
      <c r="AD125" s="8"/>
      <c r="AE125" s="8"/>
      <c r="AF125" s="8"/>
      <c r="AG125" s="9"/>
      <c r="AH125" s="7"/>
      <c r="AI125" s="8" t="s">
        <v>36</v>
      </c>
      <c r="AJ125" s="8"/>
      <c r="AK125" s="8"/>
      <c r="AL125" s="8"/>
      <c r="AM125" s="8"/>
      <c r="AN125" s="8" t="s">
        <v>36</v>
      </c>
      <c r="AO125" s="8"/>
      <c r="AP125" s="8"/>
      <c r="AQ125" s="8"/>
      <c r="AR125" s="8"/>
      <c r="AS125" s="8"/>
      <c r="AT125" s="8"/>
      <c r="AU125" s="9" t="s">
        <v>36</v>
      </c>
      <c r="AV125" s="7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 t="s">
        <v>279</v>
      </c>
      <c r="BK125" s="8"/>
      <c r="BL125" s="8"/>
      <c r="BM125" s="9"/>
    </row>
    <row r="126" spans="1:65" x14ac:dyDescent="0.25">
      <c r="A126" s="1">
        <v>88</v>
      </c>
      <c r="B126" s="1" t="s">
        <v>423</v>
      </c>
      <c r="C126" s="1" t="s">
        <v>424</v>
      </c>
      <c r="D126" s="1" t="s">
        <v>133</v>
      </c>
      <c r="E126" s="1" t="s">
        <v>58</v>
      </c>
      <c r="F126" s="7">
        <v>2</v>
      </c>
      <c r="G126" s="8">
        <v>10</v>
      </c>
      <c r="H126" s="8">
        <v>2</v>
      </c>
      <c r="I126" s="8" t="s">
        <v>956</v>
      </c>
      <c r="J126" s="8" t="s">
        <v>921</v>
      </c>
      <c r="K126" s="8" t="s">
        <v>1296</v>
      </c>
      <c r="L126" s="8">
        <v>2</v>
      </c>
      <c r="M126" s="8">
        <v>4</v>
      </c>
      <c r="N126" s="9">
        <v>2</v>
      </c>
      <c r="O126" s="7"/>
      <c r="P126" s="8"/>
      <c r="Q126" s="8"/>
      <c r="R126" s="8" t="s">
        <v>425</v>
      </c>
      <c r="S126" s="8"/>
      <c r="T126" s="8"/>
      <c r="U126" s="8"/>
      <c r="V126" s="8"/>
      <c r="W126" s="8"/>
      <c r="X126" s="8"/>
      <c r="Y126" s="8" t="s">
        <v>425</v>
      </c>
      <c r="Z126" s="8"/>
      <c r="AA126" s="8"/>
      <c r="AB126" s="8"/>
      <c r="AC126" s="8"/>
      <c r="AD126" s="8"/>
      <c r="AE126" s="8"/>
      <c r="AF126" s="8"/>
      <c r="AG126" s="9"/>
      <c r="AH126" s="7" t="s">
        <v>2007</v>
      </c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9"/>
      <c r="AV126" s="7"/>
      <c r="AW126" s="8"/>
      <c r="AX126" s="8"/>
      <c r="AY126" s="8" t="s">
        <v>426</v>
      </c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9"/>
    </row>
    <row r="127" spans="1:65" x14ac:dyDescent="0.25">
      <c r="A127" s="1">
        <v>76</v>
      </c>
      <c r="B127" s="1" t="s">
        <v>377</v>
      </c>
      <c r="C127" s="1" t="s">
        <v>378</v>
      </c>
      <c r="D127" s="1" t="s">
        <v>210</v>
      </c>
      <c r="E127" s="1" t="s">
        <v>58</v>
      </c>
      <c r="F127" s="7">
        <v>9</v>
      </c>
      <c r="G127" s="8">
        <v>5</v>
      </c>
      <c r="H127" s="8">
        <v>2</v>
      </c>
      <c r="I127" s="8" t="s">
        <v>1350</v>
      </c>
      <c r="J127" s="8" t="s">
        <v>1369</v>
      </c>
      <c r="K127" s="8" t="s">
        <v>1370</v>
      </c>
      <c r="L127" s="8">
        <v>7</v>
      </c>
      <c r="M127" s="8">
        <v>4</v>
      </c>
      <c r="N127" s="9">
        <v>2</v>
      </c>
      <c r="O127" s="7"/>
      <c r="P127" s="8"/>
      <c r="Q127" s="8"/>
      <c r="R127" s="8" t="s">
        <v>165</v>
      </c>
      <c r="S127" s="8"/>
      <c r="T127" s="8"/>
      <c r="U127" s="8"/>
      <c r="V127" s="8"/>
      <c r="W127" s="8"/>
      <c r="X127" s="8"/>
      <c r="Y127" s="8" t="s">
        <v>165</v>
      </c>
      <c r="Z127" s="8"/>
      <c r="AA127" s="8"/>
      <c r="AB127" s="8"/>
      <c r="AC127" s="8"/>
      <c r="AD127" s="8"/>
      <c r="AE127" s="8"/>
      <c r="AF127" s="8"/>
      <c r="AG127" s="9"/>
      <c r="AH127" s="7"/>
      <c r="AI127" s="8" t="s">
        <v>24</v>
      </c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9"/>
      <c r="AV127" s="7"/>
      <c r="AW127" s="8"/>
      <c r="AX127" s="8" t="s">
        <v>144</v>
      </c>
      <c r="AY127" s="8" t="s">
        <v>379</v>
      </c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9"/>
    </row>
    <row r="128" spans="1:65" x14ac:dyDescent="0.25">
      <c r="A128" s="1">
        <v>141</v>
      </c>
      <c r="B128" s="1" t="s">
        <v>581</v>
      </c>
      <c r="C128" s="1" t="s">
        <v>582</v>
      </c>
      <c r="D128" s="1" t="s">
        <v>220</v>
      </c>
      <c r="E128" s="1" t="s">
        <v>227</v>
      </c>
      <c r="F128" s="7">
        <v>3</v>
      </c>
      <c r="G128" s="8">
        <v>4</v>
      </c>
      <c r="H128" s="8">
        <v>2</v>
      </c>
      <c r="I128" s="8" t="s">
        <v>1119</v>
      </c>
      <c r="J128" s="8" t="s">
        <v>1120</v>
      </c>
      <c r="K128" s="8" t="s">
        <v>1120</v>
      </c>
      <c r="L128" s="8">
        <v>3</v>
      </c>
      <c r="M128" s="8">
        <v>2</v>
      </c>
      <c r="N128" s="9">
        <v>2</v>
      </c>
      <c r="O128" s="7"/>
      <c r="P128" s="8"/>
      <c r="Q128" s="8"/>
      <c r="R128" s="8" t="s">
        <v>277</v>
      </c>
      <c r="S128" s="8"/>
      <c r="T128" s="8"/>
      <c r="U128" s="8"/>
      <c r="V128" s="8"/>
      <c r="W128" s="8"/>
      <c r="X128" s="8"/>
      <c r="Y128" s="8" t="s">
        <v>277</v>
      </c>
      <c r="Z128" s="8"/>
      <c r="AA128" s="8"/>
      <c r="AB128" s="8"/>
      <c r="AC128" s="8"/>
      <c r="AD128" s="8"/>
      <c r="AE128" s="8"/>
      <c r="AF128" s="8"/>
      <c r="AG128" s="9"/>
      <c r="AH128" s="7"/>
      <c r="AI128" s="8" t="s">
        <v>66</v>
      </c>
      <c r="AJ128" s="8"/>
      <c r="AK128" s="8"/>
      <c r="AL128" s="8"/>
      <c r="AM128" s="8"/>
      <c r="AN128" s="8" t="s">
        <v>583</v>
      </c>
      <c r="AO128" s="8" t="s">
        <v>343</v>
      </c>
      <c r="AP128" s="8"/>
      <c r="AQ128" s="8" t="s">
        <v>338</v>
      </c>
      <c r="AR128" s="8"/>
      <c r="AS128" s="8" t="s">
        <v>338</v>
      </c>
      <c r="AT128" s="8" t="s">
        <v>343</v>
      </c>
      <c r="AU128" s="9" t="s">
        <v>583</v>
      </c>
      <c r="AV128" s="7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 t="s">
        <v>279</v>
      </c>
      <c r="BK128" s="8"/>
      <c r="BL128" s="8"/>
      <c r="BM128" s="9"/>
    </row>
    <row r="129" spans="1:65" x14ac:dyDescent="0.25">
      <c r="A129" s="1">
        <v>189</v>
      </c>
      <c r="B129" s="1" t="s">
        <v>721</v>
      </c>
      <c r="C129" s="1" t="s">
        <v>722</v>
      </c>
      <c r="D129" s="1" t="s">
        <v>106</v>
      </c>
      <c r="E129" s="1" t="s">
        <v>412</v>
      </c>
      <c r="F129" s="7">
        <v>2</v>
      </c>
      <c r="G129" s="8">
        <v>4</v>
      </c>
      <c r="H129" s="8">
        <v>2</v>
      </c>
      <c r="I129" s="8" t="s">
        <v>1160</v>
      </c>
      <c r="J129" s="8" t="s">
        <v>1160</v>
      </c>
      <c r="K129" s="8" t="s">
        <v>1160</v>
      </c>
      <c r="L129" s="8">
        <v>2</v>
      </c>
      <c r="M129" s="8">
        <v>2</v>
      </c>
      <c r="N129" s="9">
        <v>2</v>
      </c>
      <c r="O129" s="7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9"/>
      <c r="AH129" s="7"/>
      <c r="AI129" s="8" t="s">
        <v>36</v>
      </c>
      <c r="AJ129" s="8"/>
      <c r="AK129" s="8"/>
      <c r="AL129" s="8"/>
      <c r="AM129" s="8"/>
      <c r="AN129" s="8" t="s">
        <v>36</v>
      </c>
      <c r="AO129" s="8"/>
      <c r="AP129" s="8"/>
      <c r="AQ129" s="8"/>
      <c r="AR129" s="8"/>
      <c r="AS129" s="8"/>
      <c r="AT129" s="8"/>
      <c r="AU129" s="9" t="s">
        <v>36</v>
      </c>
      <c r="AV129" s="7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9"/>
    </row>
    <row r="130" spans="1:65" x14ac:dyDescent="0.25">
      <c r="A130" s="1">
        <v>187</v>
      </c>
      <c r="B130" s="1" t="s">
        <v>715</v>
      </c>
      <c r="C130" s="1" t="s">
        <v>716</v>
      </c>
      <c r="D130" s="1" t="s">
        <v>304</v>
      </c>
      <c r="E130" s="1" t="s">
        <v>179</v>
      </c>
      <c r="F130" s="7">
        <v>0</v>
      </c>
      <c r="G130" s="8">
        <v>3</v>
      </c>
      <c r="H130" s="8">
        <v>2</v>
      </c>
      <c r="I130" s="8" t="s">
        <v>989</v>
      </c>
      <c r="J130" s="8" t="s">
        <v>946</v>
      </c>
      <c r="K130" s="8" t="s">
        <v>946</v>
      </c>
      <c r="L130" s="8">
        <v>0</v>
      </c>
      <c r="M130" s="8">
        <v>2</v>
      </c>
      <c r="N130" s="9">
        <v>2</v>
      </c>
      <c r="O130" s="7"/>
      <c r="P130" s="8"/>
      <c r="Q130" s="8"/>
      <c r="R130" s="8" t="s">
        <v>277</v>
      </c>
      <c r="S130" s="8"/>
      <c r="T130" s="8"/>
      <c r="U130" s="8"/>
      <c r="V130" s="8"/>
      <c r="W130" s="8"/>
      <c r="X130" s="8"/>
      <c r="Y130" s="8" t="s">
        <v>277</v>
      </c>
      <c r="Z130" s="8"/>
      <c r="AA130" s="8"/>
      <c r="AB130" s="8"/>
      <c r="AC130" s="8"/>
      <c r="AD130" s="8"/>
      <c r="AE130" s="8"/>
      <c r="AF130" s="8"/>
      <c r="AG130" s="9"/>
      <c r="AH130" s="7"/>
      <c r="AI130" s="8" t="s">
        <v>36</v>
      </c>
      <c r="AJ130" s="8"/>
      <c r="AK130" s="8"/>
      <c r="AL130" s="8"/>
      <c r="AM130" s="8"/>
      <c r="AN130" s="8" t="s">
        <v>36</v>
      </c>
      <c r="AO130" s="8"/>
      <c r="AP130" s="8"/>
      <c r="AQ130" s="8"/>
      <c r="AR130" s="8"/>
      <c r="AS130" s="8"/>
      <c r="AT130" s="8"/>
      <c r="AU130" s="9" t="s">
        <v>36</v>
      </c>
      <c r="AV130" s="7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 t="s">
        <v>279</v>
      </c>
      <c r="BK130" s="8"/>
      <c r="BL130" s="8"/>
      <c r="BM130" s="9"/>
    </row>
    <row r="131" spans="1:65" x14ac:dyDescent="0.25">
      <c r="A131" s="1">
        <v>72</v>
      </c>
      <c r="B131" s="1" t="s">
        <v>362</v>
      </c>
      <c r="C131" s="1" t="s">
        <v>363</v>
      </c>
      <c r="D131" s="1" t="s">
        <v>364</v>
      </c>
      <c r="E131" s="1" t="s">
        <v>365</v>
      </c>
      <c r="F131" s="7">
        <v>10</v>
      </c>
      <c r="G131" s="8">
        <v>2</v>
      </c>
      <c r="H131" s="8">
        <v>2</v>
      </c>
      <c r="I131" s="8" t="s">
        <v>1016</v>
      </c>
      <c r="J131" s="8" t="s">
        <v>1366</v>
      </c>
      <c r="K131" s="8" t="s">
        <v>1366</v>
      </c>
      <c r="L131" s="8">
        <v>5</v>
      </c>
      <c r="M131" s="8">
        <v>2</v>
      </c>
      <c r="N131" s="9">
        <v>2</v>
      </c>
      <c r="O131" s="7"/>
      <c r="P131" s="8"/>
      <c r="Q131" s="8"/>
      <c r="R131" s="8" t="s">
        <v>366</v>
      </c>
      <c r="S131" s="8"/>
      <c r="T131" s="8"/>
      <c r="U131" s="8"/>
      <c r="V131" s="8"/>
      <c r="W131" s="8"/>
      <c r="X131" s="8"/>
      <c r="Y131" s="8" t="s">
        <v>366</v>
      </c>
      <c r="Z131" s="8"/>
      <c r="AA131" s="8"/>
      <c r="AB131" s="8"/>
      <c r="AC131" s="8"/>
      <c r="AD131" s="8"/>
      <c r="AE131" s="8"/>
      <c r="AF131" s="8"/>
      <c r="AG131" s="9"/>
      <c r="AH131" s="7"/>
      <c r="AI131" s="8" t="s">
        <v>24</v>
      </c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9"/>
      <c r="AV131" s="7"/>
      <c r="AW131" s="8"/>
      <c r="AX131" s="8" t="s">
        <v>144</v>
      </c>
      <c r="AY131" s="8" t="s">
        <v>367</v>
      </c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9"/>
    </row>
    <row r="132" spans="1:65" x14ac:dyDescent="0.25">
      <c r="A132" s="1">
        <v>129</v>
      </c>
      <c r="B132" s="1" t="s">
        <v>542</v>
      </c>
      <c r="C132" s="1" t="s">
        <v>543</v>
      </c>
      <c r="D132" s="1" t="s">
        <v>275</v>
      </c>
      <c r="E132" s="1" t="s">
        <v>544</v>
      </c>
      <c r="F132" s="7">
        <v>7</v>
      </c>
      <c r="G132" s="8">
        <v>2</v>
      </c>
      <c r="H132" s="8">
        <v>2</v>
      </c>
      <c r="I132" s="8" t="s">
        <v>1105</v>
      </c>
      <c r="J132" s="8" t="s">
        <v>1105</v>
      </c>
      <c r="K132" s="8" t="s">
        <v>1105</v>
      </c>
      <c r="L132" s="8">
        <v>2</v>
      </c>
      <c r="M132" s="8">
        <v>2</v>
      </c>
      <c r="N132" s="9">
        <v>2</v>
      </c>
      <c r="O132" s="7"/>
      <c r="P132" s="8"/>
      <c r="Q132" s="8"/>
      <c r="R132" s="8" t="s">
        <v>277</v>
      </c>
      <c r="S132" s="8"/>
      <c r="T132" s="8"/>
      <c r="U132" s="8"/>
      <c r="V132" s="8"/>
      <c r="W132" s="8"/>
      <c r="X132" s="8"/>
      <c r="Y132" s="8" t="s">
        <v>277</v>
      </c>
      <c r="Z132" s="8"/>
      <c r="AA132" s="8"/>
      <c r="AB132" s="8"/>
      <c r="AC132" s="8"/>
      <c r="AD132" s="8"/>
      <c r="AE132" s="8"/>
      <c r="AF132" s="8"/>
      <c r="AG132" s="9"/>
      <c r="AH132" s="7"/>
      <c r="AI132" s="8" t="s">
        <v>36</v>
      </c>
      <c r="AJ132" s="8"/>
      <c r="AK132" s="8"/>
      <c r="AL132" s="8"/>
      <c r="AM132" s="8"/>
      <c r="AN132" s="8" t="s">
        <v>36</v>
      </c>
      <c r="AO132" s="8"/>
      <c r="AP132" s="8"/>
      <c r="AQ132" s="8"/>
      <c r="AR132" s="8"/>
      <c r="AS132" s="8"/>
      <c r="AT132" s="8"/>
      <c r="AU132" s="9" t="s">
        <v>36</v>
      </c>
      <c r="AV132" s="7"/>
      <c r="AW132" s="8"/>
      <c r="AX132" s="8" t="s">
        <v>545</v>
      </c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 t="s">
        <v>279</v>
      </c>
      <c r="BK132" s="8"/>
      <c r="BL132" s="8"/>
      <c r="BM132" s="9"/>
    </row>
    <row r="133" spans="1:65" x14ac:dyDescent="0.25">
      <c r="A133" s="1">
        <v>137</v>
      </c>
      <c r="B133" s="1" t="s">
        <v>569</v>
      </c>
      <c r="C133" s="1" t="s">
        <v>570</v>
      </c>
      <c r="D133" s="1" t="s">
        <v>373</v>
      </c>
      <c r="E133" s="1" t="s">
        <v>412</v>
      </c>
      <c r="F133" s="7">
        <v>4</v>
      </c>
      <c r="G133" s="8">
        <v>2</v>
      </c>
      <c r="H133" s="8">
        <v>2</v>
      </c>
      <c r="I133" s="8" t="s">
        <v>1116</v>
      </c>
      <c r="J133" s="8" t="s">
        <v>1116</v>
      </c>
      <c r="K133" s="8" t="s">
        <v>1116</v>
      </c>
      <c r="L133" s="8">
        <v>2</v>
      </c>
      <c r="M133" s="8">
        <v>2</v>
      </c>
      <c r="N133" s="9">
        <v>2</v>
      </c>
      <c r="O133" s="7"/>
      <c r="P133" s="8"/>
      <c r="Q133" s="8"/>
      <c r="R133" s="8" t="s">
        <v>277</v>
      </c>
      <c r="S133" s="8"/>
      <c r="T133" s="8"/>
      <c r="U133" s="8"/>
      <c r="V133" s="8"/>
      <c r="W133" s="8"/>
      <c r="X133" s="8"/>
      <c r="Y133" s="8" t="s">
        <v>277</v>
      </c>
      <c r="Z133" s="8"/>
      <c r="AA133" s="8"/>
      <c r="AB133" s="8"/>
      <c r="AC133" s="8"/>
      <c r="AD133" s="8"/>
      <c r="AE133" s="8"/>
      <c r="AF133" s="8"/>
      <c r="AG133" s="9"/>
      <c r="AH133" s="7"/>
      <c r="AI133" s="8" t="s">
        <v>36</v>
      </c>
      <c r="AJ133" s="8"/>
      <c r="AK133" s="8"/>
      <c r="AL133" s="8"/>
      <c r="AM133" s="8"/>
      <c r="AN133" s="8" t="s">
        <v>36</v>
      </c>
      <c r="AO133" s="8"/>
      <c r="AP133" s="8"/>
      <c r="AQ133" s="8"/>
      <c r="AR133" s="8"/>
      <c r="AS133" s="8"/>
      <c r="AT133" s="8"/>
      <c r="AU133" s="9" t="s">
        <v>36</v>
      </c>
      <c r="AV133" s="7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 t="s">
        <v>279</v>
      </c>
      <c r="BK133" s="8"/>
      <c r="BL133" s="8"/>
      <c r="BM133" s="9"/>
    </row>
    <row r="134" spans="1:65" x14ac:dyDescent="0.25">
      <c r="A134" s="1">
        <v>113</v>
      </c>
      <c r="B134" s="1" t="s">
        <v>501</v>
      </c>
      <c r="C134" s="1" t="s">
        <v>1408</v>
      </c>
      <c r="D134" s="1" t="s">
        <v>201</v>
      </c>
      <c r="E134" s="1" t="s">
        <v>467</v>
      </c>
      <c r="F134" s="7">
        <v>2</v>
      </c>
      <c r="G134" s="8">
        <v>2</v>
      </c>
      <c r="H134" s="8">
        <v>2</v>
      </c>
      <c r="I134" s="8" t="s">
        <v>1145</v>
      </c>
      <c r="J134" s="8" t="s">
        <v>1085</v>
      </c>
      <c r="K134" s="8" t="s">
        <v>1145</v>
      </c>
      <c r="L134" s="8">
        <v>2</v>
      </c>
      <c r="M134" s="8">
        <v>2</v>
      </c>
      <c r="N134" s="9">
        <v>2</v>
      </c>
      <c r="O134" s="7"/>
      <c r="P134" s="8"/>
      <c r="Q134" s="8"/>
      <c r="R134" s="8" t="s">
        <v>277</v>
      </c>
      <c r="S134" s="8"/>
      <c r="T134" s="8"/>
      <c r="U134" s="8"/>
      <c r="V134" s="8"/>
      <c r="W134" s="8"/>
      <c r="X134" s="8"/>
      <c r="Y134" s="8" t="s">
        <v>277</v>
      </c>
      <c r="Z134" s="8"/>
      <c r="AA134" s="8"/>
      <c r="AB134" s="8"/>
      <c r="AC134" s="8"/>
      <c r="AD134" s="8"/>
      <c r="AE134" s="8"/>
      <c r="AF134" s="8"/>
      <c r="AG134" s="9"/>
      <c r="AH134" s="7"/>
      <c r="AI134" s="8" t="s">
        <v>36</v>
      </c>
      <c r="AJ134" s="8"/>
      <c r="AK134" s="8"/>
      <c r="AL134" s="8"/>
      <c r="AM134" s="8"/>
      <c r="AN134" s="8" t="s">
        <v>36</v>
      </c>
      <c r="AO134" s="8"/>
      <c r="AP134" s="8"/>
      <c r="AQ134" s="8"/>
      <c r="AR134" s="8"/>
      <c r="AS134" s="8"/>
      <c r="AT134" s="8"/>
      <c r="AU134" s="9" t="s">
        <v>36</v>
      </c>
      <c r="AV134" s="7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 t="s">
        <v>279</v>
      </c>
      <c r="BK134" s="8"/>
      <c r="BL134" s="8"/>
      <c r="BM134" s="9"/>
    </row>
    <row r="135" spans="1:65" x14ac:dyDescent="0.25">
      <c r="A135" s="1">
        <v>107</v>
      </c>
      <c r="B135" s="1" t="s">
        <v>478</v>
      </c>
      <c r="C135" s="1" t="s">
        <v>479</v>
      </c>
      <c r="D135" s="1" t="s">
        <v>480</v>
      </c>
      <c r="E135" s="1" t="s">
        <v>58</v>
      </c>
      <c r="F135" s="7">
        <v>0</v>
      </c>
      <c r="G135" s="8">
        <v>2</v>
      </c>
      <c r="H135" s="8">
        <v>2</v>
      </c>
      <c r="I135" s="8" t="s">
        <v>989</v>
      </c>
      <c r="J135" s="8" t="s">
        <v>1015</v>
      </c>
      <c r="K135" s="8" t="s">
        <v>1257</v>
      </c>
      <c r="L135" s="8">
        <v>0</v>
      </c>
      <c r="M135" s="8">
        <v>2</v>
      </c>
      <c r="N135" s="9">
        <v>2</v>
      </c>
      <c r="O135" s="7"/>
      <c r="P135" s="8"/>
      <c r="Q135" s="8"/>
      <c r="R135" s="8" t="s">
        <v>481</v>
      </c>
      <c r="S135" s="8"/>
      <c r="T135" s="8"/>
      <c r="U135" s="8"/>
      <c r="V135" s="8"/>
      <c r="W135" s="8"/>
      <c r="X135" s="8"/>
      <c r="Y135" s="8" t="s">
        <v>482</v>
      </c>
      <c r="Z135" s="8" t="s">
        <v>483</v>
      </c>
      <c r="AA135" s="8"/>
      <c r="AB135" s="8"/>
      <c r="AC135" s="8"/>
      <c r="AD135" s="8"/>
      <c r="AE135" s="8"/>
      <c r="AF135" s="8"/>
      <c r="AG135" s="9"/>
      <c r="AH135" s="7"/>
      <c r="AI135" s="8" t="s">
        <v>484</v>
      </c>
      <c r="AJ135" s="8"/>
      <c r="AK135" s="8"/>
      <c r="AL135" s="8"/>
      <c r="AM135" s="8"/>
      <c r="AN135" s="8" t="s">
        <v>484</v>
      </c>
      <c r="AO135" s="8"/>
      <c r="AP135" s="8"/>
      <c r="AQ135" s="8"/>
      <c r="AR135" s="8"/>
      <c r="AS135" s="8"/>
      <c r="AT135" s="8"/>
      <c r="AU135" s="9"/>
      <c r="AV135" s="7"/>
      <c r="AW135" s="8"/>
      <c r="AX135" s="8"/>
      <c r="AY135" s="8" t="s">
        <v>485</v>
      </c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9"/>
    </row>
    <row r="136" spans="1:65" x14ac:dyDescent="0.25">
      <c r="A136" s="1">
        <v>169</v>
      </c>
      <c r="B136" s="1" t="s">
        <v>669</v>
      </c>
      <c r="C136" s="1" t="s">
        <v>670</v>
      </c>
      <c r="D136" s="1" t="s">
        <v>57</v>
      </c>
      <c r="E136" s="1" t="s">
        <v>58</v>
      </c>
      <c r="F136" s="7">
        <v>0</v>
      </c>
      <c r="G136" s="8">
        <v>2</v>
      </c>
      <c r="H136" s="8">
        <v>2</v>
      </c>
      <c r="I136" s="8" t="s">
        <v>989</v>
      </c>
      <c r="J136" s="8" t="s">
        <v>1147</v>
      </c>
      <c r="K136" s="8" t="s">
        <v>1147</v>
      </c>
      <c r="L136" s="8">
        <v>0</v>
      </c>
      <c r="M136" s="8">
        <v>2</v>
      </c>
      <c r="N136" s="9">
        <v>2</v>
      </c>
      <c r="O136" s="7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 t="s">
        <v>671</v>
      </c>
      <c r="AF136" s="8"/>
      <c r="AG136" s="9"/>
      <c r="AH136" s="7" t="s">
        <v>2007</v>
      </c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9"/>
      <c r="AV136" s="7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9"/>
    </row>
    <row r="137" spans="1:65" x14ac:dyDescent="0.25">
      <c r="A137" s="1">
        <v>225</v>
      </c>
      <c r="B137" s="1" t="s">
        <v>814</v>
      </c>
      <c r="C137" s="1" t="s">
        <v>815</v>
      </c>
      <c r="D137" s="1" t="s">
        <v>384</v>
      </c>
      <c r="E137" s="1" t="s">
        <v>664</v>
      </c>
      <c r="F137" s="7">
        <v>0</v>
      </c>
      <c r="G137" s="8">
        <v>2</v>
      </c>
      <c r="H137" s="8">
        <v>2</v>
      </c>
      <c r="I137" s="8" t="s">
        <v>989</v>
      </c>
      <c r="J137" s="8" t="s">
        <v>1399</v>
      </c>
      <c r="K137" s="8" t="s">
        <v>1399</v>
      </c>
      <c r="L137" s="8">
        <v>0</v>
      </c>
      <c r="M137" s="8">
        <v>2</v>
      </c>
      <c r="N137" s="9">
        <v>2</v>
      </c>
      <c r="O137" s="7"/>
      <c r="P137" s="8"/>
      <c r="Q137" s="8"/>
      <c r="R137" s="8" t="s">
        <v>385</v>
      </c>
      <c r="S137" s="8"/>
      <c r="T137" s="8"/>
      <c r="U137" s="8"/>
      <c r="V137" s="8"/>
      <c r="W137" s="8"/>
      <c r="X137" s="8"/>
      <c r="Y137" s="8" t="s">
        <v>385</v>
      </c>
      <c r="Z137" s="8"/>
      <c r="AA137" s="8"/>
      <c r="AB137" s="8"/>
      <c r="AC137" s="8"/>
      <c r="AD137" s="8"/>
      <c r="AE137" s="8"/>
      <c r="AF137" s="8"/>
      <c r="AG137" s="9"/>
      <c r="AH137" s="7"/>
      <c r="AI137" s="8" t="s">
        <v>24</v>
      </c>
      <c r="AJ137" s="8"/>
      <c r="AK137" s="8"/>
      <c r="AL137" s="8"/>
      <c r="AM137" s="8"/>
      <c r="AN137" s="8" t="s">
        <v>32</v>
      </c>
      <c r="AO137" s="8"/>
      <c r="AP137" s="8"/>
      <c r="AQ137" s="8" t="s">
        <v>32</v>
      </c>
      <c r="AR137" s="8"/>
      <c r="AS137" s="8"/>
      <c r="AT137" s="8"/>
      <c r="AU137" s="9"/>
      <c r="AV137" s="7"/>
      <c r="AW137" s="8"/>
      <c r="AX137" s="8"/>
      <c r="AY137" s="8" t="s">
        <v>386</v>
      </c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9"/>
    </row>
    <row r="138" spans="1:65" x14ac:dyDescent="0.25">
      <c r="A138" s="1">
        <v>195</v>
      </c>
      <c r="B138" s="1" t="s">
        <v>737</v>
      </c>
      <c r="C138" s="1" t="s">
        <v>738</v>
      </c>
      <c r="D138" s="1" t="s">
        <v>373</v>
      </c>
      <c r="E138" s="1" t="s">
        <v>58</v>
      </c>
      <c r="F138" s="7">
        <v>2</v>
      </c>
      <c r="G138" s="8">
        <v>0</v>
      </c>
      <c r="H138" s="8">
        <v>2</v>
      </c>
      <c r="I138" s="8" t="s">
        <v>974</v>
      </c>
      <c r="J138" s="8" t="s">
        <v>989</v>
      </c>
      <c r="K138" s="8" t="s">
        <v>974</v>
      </c>
      <c r="L138" s="8">
        <v>2</v>
      </c>
      <c r="M138" s="8">
        <v>0</v>
      </c>
      <c r="N138" s="9">
        <v>2</v>
      </c>
      <c r="O138" s="7"/>
      <c r="P138" s="8"/>
      <c r="Q138" s="8"/>
      <c r="R138" s="8"/>
      <c r="S138" s="8"/>
      <c r="T138" s="8"/>
      <c r="U138" s="8"/>
      <c r="V138" s="8" t="s">
        <v>739</v>
      </c>
      <c r="W138" s="8"/>
      <c r="X138" s="8"/>
      <c r="Y138" s="8"/>
      <c r="Z138" s="8" t="s">
        <v>739</v>
      </c>
      <c r="AA138" s="8"/>
      <c r="AB138" s="8"/>
      <c r="AC138" s="8"/>
      <c r="AD138" s="8"/>
      <c r="AE138" s="8" t="s">
        <v>739</v>
      </c>
      <c r="AF138" s="8"/>
      <c r="AG138" s="9"/>
      <c r="AH138" s="7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9"/>
      <c r="AV138" s="7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9"/>
    </row>
    <row r="139" spans="1:65" x14ac:dyDescent="0.25">
      <c r="A139" s="1">
        <v>121</v>
      </c>
      <c r="B139" s="1" t="s">
        <v>526</v>
      </c>
      <c r="C139" s="1" t="s">
        <v>1409</v>
      </c>
      <c r="D139" s="1" t="s">
        <v>250</v>
      </c>
      <c r="E139" s="1" t="s">
        <v>527</v>
      </c>
      <c r="F139" s="7">
        <v>0</v>
      </c>
      <c r="G139" s="8">
        <v>0</v>
      </c>
      <c r="H139" s="8">
        <v>2</v>
      </c>
      <c r="I139" s="8" t="s">
        <v>989</v>
      </c>
      <c r="J139" s="8" t="s">
        <v>989</v>
      </c>
      <c r="K139" s="8" t="s">
        <v>1065</v>
      </c>
      <c r="L139" s="8">
        <v>0</v>
      </c>
      <c r="M139" s="8">
        <v>0</v>
      </c>
      <c r="N139" s="9">
        <v>2</v>
      </c>
      <c r="O139" s="7"/>
      <c r="P139" s="8"/>
      <c r="Q139" s="8"/>
      <c r="R139" s="8" t="s">
        <v>416</v>
      </c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9"/>
      <c r="AH139" s="7"/>
      <c r="AI139" s="8"/>
      <c r="AJ139" s="8"/>
      <c r="AK139" s="8"/>
      <c r="AL139" s="8"/>
      <c r="AM139" s="8"/>
      <c r="AN139" s="8" t="s">
        <v>32</v>
      </c>
      <c r="AO139" s="8"/>
      <c r="AP139" s="8"/>
      <c r="AQ139" s="8" t="s">
        <v>32</v>
      </c>
      <c r="AR139" s="8"/>
      <c r="AS139" s="8" t="s">
        <v>417</v>
      </c>
      <c r="AT139" s="8"/>
      <c r="AU139" s="9"/>
      <c r="AV139" s="7"/>
      <c r="AW139" s="8"/>
      <c r="AX139" s="8" t="s">
        <v>150</v>
      </c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9"/>
    </row>
    <row r="140" spans="1:65" x14ac:dyDescent="0.25">
      <c r="A140" s="1">
        <v>145</v>
      </c>
      <c r="B140" s="1" t="s">
        <v>591</v>
      </c>
      <c r="C140" s="1" t="s">
        <v>592</v>
      </c>
      <c r="D140" s="1" t="s">
        <v>593</v>
      </c>
      <c r="E140" s="1" t="s">
        <v>284</v>
      </c>
      <c r="F140" s="7">
        <v>0</v>
      </c>
      <c r="G140" s="8">
        <v>0</v>
      </c>
      <c r="H140" s="8">
        <v>2</v>
      </c>
      <c r="I140" s="8" t="s">
        <v>989</v>
      </c>
      <c r="J140" s="8" t="s">
        <v>989</v>
      </c>
      <c r="K140" s="8" t="s">
        <v>1380</v>
      </c>
      <c r="L140" s="8">
        <v>0</v>
      </c>
      <c r="M140" s="8">
        <v>0</v>
      </c>
      <c r="N140" s="9">
        <v>2</v>
      </c>
      <c r="O140" s="7"/>
      <c r="P140" s="8" t="s">
        <v>330</v>
      </c>
      <c r="Q140" s="8"/>
      <c r="R140" s="8" t="s">
        <v>330</v>
      </c>
      <c r="S140" s="8"/>
      <c r="T140" s="8"/>
      <c r="U140" s="8"/>
      <c r="V140" s="8"/>
      <c r="W140" s="8"/>
      <c r="X140" s="8"/>
      <c r="Y140" s="8" t="s">
        <v>331</v>
      </c>
      <c r="Z140" s="8"/>
      <c r="AA140" s="8"/>
      <c r="AB140" s="8"/>
      <c r="AC140" s="8"/>
      <c r="AD140" s="8"/>
      <c r="AE140" s="8"/>
      <c r="AF140" s="8"/>
      <c r="AG140" s="9"/>
      <c r="AH140" s="7"/>
      <c r="AI140" s="8"/>
      <c r="AJ140" s="8"/>
      <c r="AK140" s="8"/>
      <c r="AL140" s="8"/>
      <c r="AM140" s="8"/>
      <c r="AN140" s="8" t="s">
        <v>322</v>
      </c>
      <c r="AO140" s="8"/>
      <c r="AP140" s="8"/>
      <c r="AQ140" s="8"/>
      <c r="AR140" s="8"/>
      <c r="AS140" s="8" t="s">
        <v>322</v>
      </c>
      <c r="AT140" s="8"/>
      <c r="AU140" s="9"/>
      <c r="AV140" s="7"/>
      <c r="AW140" s="8"/>
      <c r="AX140" s="8"/>
      <c r="AY140" s="8" t="s">
        <v>332</v>
      </c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9"/>
    </row>
    <row r="141" spans="1:65" x14ac:dyDescent="0.25">
      <c r="A141" s="1">
        <v>183</v>
      </c>
      <c r="B141" s="1" t="s">
        <v>706</v>
      </c>
      <c r="C141" s="1" t="s">
        <v>707</v>
      </c>
      <c r="D141" s="1" t="s">
        <v>160</v>
      </c>
      <c r="E141" s="1" t="s">
        <v>183</v>
      </c>
      <c r="F141" s="7">
        <v>0</v>
      </c>
      <c r="G141" s="8">
        <v>0</v>
      </c>
      <c r="H141" s="8">
        <v>2</v>
      </c>
      <c r="I141" s="8" t="s">
        <v>989</v>
      </c>
      <c r="J141" s="8" t="s">
        <v>989</v>
      </c>
      <c r="K141" s="8" t="s">
        <v>1395</v>
      </c>
      <c r="L141" s="8">
        <v>0</v>
      </c>
      <c r="M141" s="8">
        <v>0</v>
      </c>
      <c r="N141" s="9">
        <v>2</v>
      </c>
      <c r="O141" s="7"/>
      <c r="P141" s="8" t="s">
        <v>330</v>
      </c>
      <c r="Q141" s="8"/>
      <c r="R141" s="8" t="s">
        <v>330</v>
      </c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9"/>
      <c r="AH141" s="7"/>
      <c r="AI141" s="8" t="s">
        <v>24</v>
      </c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9"/>
      <c r="AV141" s="7"/>
      <c r="AW141" s="8"/>
      <c r="AX141" s="8" t="s">
        <v>697</v>
      </c>
      <c r="AY141" s="8" t="s">
        <v>708</v>
      </c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9"/>
    </row>
    <row r="142" spans="1:65" x14ac:dyDescent="0.25">
      <c r="A142" s="1">
        <v>236</v>
      </c>
      <c r="B142" s="1" t="s">
        <v>1466</v>
      </c>
      <c r="C142" s="1" t="s">
        <v>1467</v>
      </c>
      <c r="D142" s="1" t="s">
        <v>645</v>
      </c>
      <c r="E142" s="1" t="s">
        <v>1430</v>
      </c>
      <c r="F142" s="7">
        <v>0</v>
      </c>
      <c r="G142" s="8">
        <v>0</v>
      </c>
      <c r="H142" s="8">
        <v>2</v>
      </c>
      <c r="I142" s="39">
        <v>0</v>
      </c>
      <c r="J142" s="8" t="s">
        <v>989</v>
      </c>
      <c r="K142" s="8" t="s">
        <v>989</v>
      </c>
      <c r="L142" s="8">
        <v>0</v>
      </c>
      <c r="M142" s="8">
        <v>0</v>
      </c>
      <c r="N142" s="9">
        <v>2</v>
      </c>
      <c r="O142" s="7"/>
      <c r="P142" s="8"/>
      <c r="Q142" s="8"/>
      <c r="R142" s="8"/>
      <c r="S142" s="8"/>
      <c r="T142" s="8"/>
      <c r="U142" s="8"/>
      <c r="V142" s="8"/>
      <c r="W142" s="8"/>
      <c r="X142" s="8"/>
      <c r="Y142" s="8" t="s">
        <v>647</v>
      </c>
      <c r="Z142" s="8"/>
      <c r="AA142" s="8"/>
      <c r="AB142" s="8"/>
      <c r="AC142" s="8"/>
      <c r="AD142" s="8"/>
      <c r="AE142" s="8"/>
      <c r="AF142" s="8"/>
      <c r="AG142" s="9"/>
      <c r="AH142" s="7"/>
      <c r="AI142" s="8" t="s">
        <v>24</v>
      </c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9"/>
      <c r="AV142" s="7"/>
      <c r="AW142" s="8"/>
      <c r="AX142" s="8" t="s">
        <v>252</v>
      </c>
      <c r="AY142" s="8" t="s">
        <v>1431</v>
      </c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9"/>
    </row>
    <row r="143" spans="1:65" x14ac:dyDescent="0.25">
      <c r="A143" s="1">
        <v>94</v>
      </c>
      <c r="B143" s="1" t="s">
        <v>441</v>
      </c>
      <c r="C143" s="1" t="s">
        <v>442</v>
      </c>
      <c r="D143" s="1" t="s">
        <v>443</v>
      </c>
      <c r="E143" s="1" t="s">
        <v>444</v>
      </c>
      <c r="F143" s="7">
        <v>4</v>
      </c>
      <c r="G143" s="8">
        <v>8</v>
      </c>
      <c r="H143" s="8">
        <v>0</v>
      </c>
      <c r="I143" s="8" t="s">
        <v>1379</v>
      </c>
      <c r="J143" s="8" t="s">
        <v>1380</v>
      </c>
      <c r="K143" s="8" t="s">
        <v>989</v>
      </c>
      <c r="L143" s="8">
        <v>2</v>
      </c>
      <c r="M143" s="8">
        <v>3</v>
      </c>
      <c r="N143" s="9">
        <v>0</v>
      </c>
      <c r="O143" s="7"/>
      <c r="P143" s="8"/>
      <c r="Q143" s="8"/>
      <c r="R143" s="8" t="s">
        <v>170</v>
      </c>
      <c r="S143" s="8"/>
      <c r="T143" s="8"/>
      <c r="U143" s="8"/>
      <c r="V143" s="8"/>
      <c r="W143" s="8"/>
      <c r="X143" s="8"/>
      <c r="Y143" s="8" t="s">
        <v>170</v>
      </c>
      <c r="Z143" s="8"/>
      <c r="AA143" s="8"/>
      <c r="AB143" s="8"/>
      <c r="AC143" s="8"/>
      <c r="AD143" s="8"/>
      <c r="AE143" s="8" t="s">
        <v>129</v>
      </c>
      <c r="AF143" s="8"/>
      <c r="AG143" s="9"/>
      <c r="AH143" s="7"/>
      <c r="AI143" s="8" t="s">
        <v>24</v>
      </c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9"/>
      <c r="AV143" s="7"/>
      <c r="AW143" s="8"/>
      <c r="AX143" s="8" t="s">
        <v>130</v>
      </c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9"/>
    </row>
    <row r="144" spans="1:65" x14ac:dyDescent="0.25">
      <c r="A144" s="1">
        <v>215</v>
      </c>
      <c r="B144" s="1" t="s">
        <v>791</v>
      </c>
      <c r="C144" s="1" t="s">
        <v>1423</v>
      </c>
      <c r="D144" s="1" t="s">
        <v>234</v>
      </c>
      <c r="E144" s="1" t="s">
        <v>238</v>
      </c>
      <c r="F144" s="7">
        <v>0</v>
      </c>
      <c r="G144" s="8">
        <v>8</v>
      </c>
      <c r="H144" s="8">
        <v>0</v>
      </c>
      <c r="I144" s="8" t="s">
        <v>989</v>
      </c>
      <c r="J144" s="8" t="s">
        <v>1150</v>
      </c>
      <c r="K144" s="8" t="s">
        <v>989</v>
      </c>
      <c r="L144" s="8">
        <v>0</v>
      </c>
      <c r="M144" s="8">
        <v>2</v>
      </c>
      <c r="N144" s="9">
        <v>0</v>
      </c>
      <c r="O144" s="7"/>
      <c r="P144" s="8"/>
      <c r="Q144" s="8"/>
      <c r="R144" s="8" t="s">
        <v>340</v>
      </c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9"/>
      <c r="AH144" s="7"/>
      <c r="AI144" s="8" t="s">
        <v>24</v>
      </c>
      <c r="AJ144" s="8" t="s">
        <v>342</v>
      </c>
      <c r="AK144" s="8"/>
      <c r="AL144" s="8"/>
      <c r="AM144" s="8"/>
      <c r="AN144" s="8" t="s">
        <v>342</v>
      </c>
      <c r="AO144" s="8"/>
      <c r="AP144" s="8"/>
      <c r="AQ144" s="8"/>
      <c r="AR144" s="8"/>
      <c r="AS144" s="8" t="s">
        <v>342</v>
      </c>
      <c r="AT144" s="8"/>
      <c r="AU144" s="9"/>
      <c r="AV144" s="7"/>
      <c r="AW144" s="8"/>
      <c r="AX144" s="8" t="s">
        <v>155</v>
      </c>
      <c r="AY144" s="8" t="s">
        <v>156</v>
      </c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 t="s">
        <v>345</v>
      </c>
      <c r="BK144" s="8"/>
      <c r="BL144" s="8"/>
      <c r="BM144" s="9"/>
    </row>
    <row r="145" spans="1:65" x14ac:dyDescent="0.25">
      <c r="A145" s="1">
        <v>130</v>
      </c>
      <c r="B145" s="1" t="s">
        <v>546</v>
      </c>
      <c r="C145" s="1" t="s">
        <v>1413</v>
      </c>
      <c r="D145" s="1" t="s">
        <v>293</v>
      </c>
      <c r="E145" s="1" t="s">
        <v>547</v>
      </c>
      <c r="F145" s="7">
        <v>6</v>
      </c>
      <c r="G145" s="8">
        <v>7</v>
      </c>
      <c r="H145" s="8">
        <v>0</v>
      </c>
      <c r="I145" s="8" t="s">
        <v>1106</v>
      </c>
      <c r="J145" s="8" t="s">
        <v>1106</v>
      </c>
      <c r="K145" s="8" t="s">
        <v>989</v>
      </c>
      <c r="L145" s="8">
        <v>3</v>
      </c>
      <c r="M145" s="8">
        <v>3</v>
      </c>
      <c r="N145" s="9">
        <v>0</v>
      </c>
      <c r="O145" s="7"/>
      <c r="P145" s="8" t="s">
        <v>548</v>
      </c>
      <c r="Q145" s="8"/>
      <c r="R145" s="8" t="s">
        <v>549</v>
      </c>
      <c r="S145" s="8"/>
      <c r="T145" s="8"/>
      <c r="U145" s="8"/>
      <c r="V145" s="8"/>
      <c r="W145" s="8"/>
      <c r="X145" s="8"/>
      <c r="Y145" s="8" t="s">
        <v>549</v>
      </c>
      <c r="Z145" s="8"/>
      <c r="AA145" s="8"/>
      <c r="AB145" s="8"/>
      <c r="AC145" s="8"/>
      <c r="AD145" s="8"/>
      <c r="AE145" s="8"/>
      <c r="AF145" s="8"/>
      <c r="AG145" s="9"/>
      <c r="AH145" s="7" t="s">
        <v>2007</v>
      </c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9"/>
      <c r="AV145" s="7"/>
      <c r="AW145" s="8"/>
      <c r="AX145" s="8" t="s">
        <v>550</v>
      </c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 t="s">
        <v>157</v>
      </c>
      <c r="BM145" s="9"/>
    </row>
    <row r="146" spans="1:65" x14ac:dyDescent="0.25">
      <c r="A146" s="1">
        <v>78</v>
      </c>
      <c r="B146" s="1" t="s">
        <v>382</v>
      </c>
      <c r="C146" s="1" t="s">
        <v>383</v>
      </c>
      <c r="D146" s="1" t="s">
        <v>384</v>
      </c>
      <c r="E146" s="1" t="s">
        <v>58</v>
      </c>
      <c r="F146" s="7">
        <v>6</v>
      </c>
      <c r="G146" s="8">
        <v>5</v>
      </c>
      <c r="H146" s="8">
        <v>0</v>
      </c>
      <c r="I146" s="8" t="s">
        <v>1038</v>
      </c>
      <c r="J146" s="8" t="s">
        <v>1264</v>
      </c>
      <c r="K146" s="8" t="s">
        <v>989</v>
      </c>
      <c r="L146" s="8">
        <v>5</v>
      </c>
      <c r="M146" s="8">
        <v>4</v>
      </c>
      <c r="N146" s="9">
        <v>0</v>
      </c>
      <c r="O146" s="7"/>
      <c r="P146" s="8"/>
      <c r="Q146" s="8"/>
      <c r="R146" s="8" t="s">
        <v>385</v>
      </c>
      <c r="S146" s="8"/>
      <c r="T146" s="8"/>
      <c r="U146" s="8"/>
      <c r="V146" s="8"/>
      <c r="W146" s="8"/>
      <c r="X146" s="8"/>
      <c r="Y146" s="8" t="s">
        <v>385</v>
      </c>
      <c r="Z146" s="8"/>
      <c r="AA146" s="8"/>
      <c r="AB146" s="8"/>
      <c r="AC146" s="8"/>
      <c r="AD146" s="8"/>
      <c r="AE146" s="8"/>
      <c r="AF146" s="8"/>
      <c r="AG146" s="9"/>
      <c r="AH146" s="7"/>
      <c r="AI146" s="8" t="s">
        <v>24</v>
      </c>
      <c r="AJ146" s="8"/>
      <c r="AK146" s="8"/>
      <c r="AL146" s="8"/>
      <c r="AM146" s="8"/>
      <c r="AN146" s="8" t="s">
        <v>32</v>
      </c>
      <c r="AO146" s="8"/>
      <c r="AP146" s="8"/>
      <c r="AQ146" s="8" t="s">
        <v>32</v>
      </c>
      <c r="AR146" s="8"/>
      <c r="AS146" s="8"/>
      <c r="AT146" s="8"/>
      <c r="AU146" s="9"/>
      <c r="AV146" s="7"/>
      <c r="AW146" s="8"/>
      <c r="AX146" s="8"/>
      <c r="AY146" s="8" t="s">
        <v>386</v>
      </c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9"/>
    </row>
    <row r="147" spans="1:65" x14ac:dyDescent="0.25">
      <c r="A147" s="1">
        <v>101</v>
      </c>
      <c r="B147" s="1" t="s">
        <v>463</v>
      </c>
      <c r="C147" s="1" t="s">
        <v>464</v>
      </c>
      <c r="D147" s="1" t="s">
        <v>465</v>
      </c>
      <c r="E147" s="1" t="s">
        <v>58</v>
      </c>
      <c r="F147" s="7">
        <v>4</v>
      </c>
      <c r="G147" s="8">
        <v>5</v>
      </c>
      <c r="H147" s="8">
        <v>0</v>
      </c>
      <c r="I147" s="8" t="s">
        <v>1111</v>
      </c>
      <c r="J147" s="8" t="s">
        <v>1074</v>
      </c>
      <c r="K147" s="8" t="s">
        <v>989</v>
      </c>
      <c r="L147" s="8">
        <v>3</v>
      </c>
      <c r="M147" s="8">
        <v>3</v>
      </c>
      <c r="N147" s="9">
        <v>0</v>
      </c>
      <c r="O147" s="7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9"/>
      <c r="AH147" s="7" t="s">
        <v>2007</v>
      </c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9"/>
      <c r="AV147" s="7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9"/>
    </row>
    <row r="148" spans="1:65" x14ac:dyDescent="0.25">
      <c r="A148" s="1">
        <v>159</v>
      </c>
      <c r="B148" s="1" t="s">
        <v>640</v>
      </c>
      <c r="C148" s="1" t="s">
        <v>641</v>
      </c>
      <c r="D148" s="1" t="s">
        <v>329</v>
      </c>
      <c r="E148" s="1" t="s">
        <v>642</v>
      </c>
      <c r="F148" s="7">
        <v>4</v>
      </c>
      <c r="G148" s="8">
        <v>5</v>
      </c>
      <c r="H148" s="8">
        <v>0</v>
      </c>
      <c r="I148" s="8" t="s">
        <v>1161</v>
      </c>
      <c r="J148" s="8" t="s">
        <v>1139</v>
      </c>
      <c r="K148" s="8" t="s">
        <v>989</v>
      </c>
      <c r="L148" s="8">
        <v>2</v>
      </c>
      <c r="M148" s="8">
        <v>2</v>
      </c>
      <c r="N148" s="9">
        <v>0</v>
      </c>
      <c r="O148" s="7"/>
      <c r="P148" s="8" t="s">
        <v>330</v>
      </c>
      <c r="Q148" s="8"/>
      <c r="R148" s="8" t="s">
        <v>330</v>
      </c>
      <c r="S148" s="8"/>
      <c r="T148" s="8"/>
      <c r="U148" s="8"/>
      <c r="V148" s="8"/>
      <c r="W148" s="8"/>
      <c r="X148" s="8"/>
      <c r="Y148" s="8" t="s">
        <v>331</v>
      </c>
      <c r="Z148" s="8"/>
      <c r="AA148" s="8"/>
      <c r="AB148" s="8"/>
      <c r="AC148" s="8"/>
      <c r="AD148" s="8"/>
      <c r="AE148" s="8"/>
      <c r="AF148" s="8"/>
      <c r="AG148" s="9"/>
      <c r="AH148" s="7"/>
      <c r="AI148" s="8"/>
      <c r="AJ148" s="8"/>
      <c r="AK148" s="8"/>
      <c r="AL148" s="8"/>
      <c r="AM148" s="8"/>
      <c r="AN148" s="8" t="s">
        <v>322</v>
      </c>
      <c r="AO148" s="8"/>
      <c r="AP148" s="8"/>
      <c r="AQ148" s="8"/>
      <c r="AR148" s="8"/>
      <c r="AS148" s="8" t="s">
        <v>322</v>
      </c>
      <c r="AT148" s="8"/>
      <c r="AU148" s="9"/>
      <c r="AV148" s="7"/>
      <c r="AW148" s="8"/>
      <c r="AX148" s="8"/>
      <c r="AY148" s="8" t="s">
        <v>332</v>
      </c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9"/>
    </row>
    <row r="149" spans="1:65" x14ac:dyDescent="0.25">
      <c r="A149" s="1">
        <v>108</v>
      </c>
      <c r="B149" s="1" t="s">
        <v>486</v>
      </c>
      <c r="C149" s="1" t="s">
        <v>487</v>
      </c>
      <c r="D149" s="1" t="s">
        <v>407</v>
      </c>
      <c r="E149" s="1" t="s">
        <v>488</v>
      </c>
      <c r="F149" s="7">
        <v>14</v>
      </c>
      <c r="G149" s="8">
        <v>4</v>
      </c>
      <c r="H149" s="8">
        <v>0</v>
      </c>
      <c r="I149" s="8" t="s">
        <v>1082</v>
      </c>
      <c r="J149" s="8" t="s">
        <v>1383</v>
      </c>
      <c r="K149" s="8" t="s">
        <v>989</v>
      </c>
      <c r="L149" s="8">
        <v>2</v>
      </c>
      <c r="M149" s="8">
        <v>2</v>
      </c>
      <c r="N149" s="9">
        <v>0</v>
      </c>
      <c r="O149" s="7"/>
      <c r="P149" s="8"/>
      <c r="Q149" s="8"/>
      <c r="R149" s="8" t="s">
        <v>277</v>
      </c>
      <c r="S149" s="8"/>
      <c r="T149" s="8"/>
      <c r="U149" s="8"/>
      <c r="V149" s="8"/>
      <c r="W149" s="8"/>
      <c r="X149" s="8"/>
      <c r="Y149" s="8" t="s">
        <v>277</v>
      </c>
      <c r="Z149" s="8"/>
      <c r="AA149" s="8"/>
      <c r="AB149" s="8"/>
      <c r="AC149" s="8"/>
      <c r="AD149" s="8"/>
      <c r="AE149" s="8"/>
      <c r="AF149" s="8"/>
      <c r="AG149" s="9"/>
      <c r="AH149" s="7"/>
      <c r="AI149" s="8" t="s">
        <v>36</v>
      </c>
      <c r="AJ149" s="8"/>
      <c r="AK149" s="8"/>
      <c r="AL149" s="8"/>
      <c r="AM149" s="8"/>
      <c r="AN149" s="8" t="s">
        <v>36</v>
      </c>
      <c r="AO149" s="8"/>
      <c r="AP149" s="8"/>
      <c r="AQ149" s="8"/>
      <c r="AR149" s="8"/>
      <c r="AS149" s="8"/>
      <c r="AT149" s="8"/>
      <c r="AU149" s="9" t="s">
        <v>36</v>
      </c>
      <c r="AV149" s="7"/>
      <c r="AW149" s="8"/>
      <c r="AX149" s="8" t="s">
        <v>408</v>
      </c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 t="s">
        <v>279</v>
      </c>
      <c r="BK149" s="8"/>
      <c r="BL149" s="8"/>
      <c r="BM149" s="9"/>
    </row>
    <row r="150" spans="1:65" x14ac:dyDescent="0.25">
      <c r="A150" s="1">
        <v>196</v>
      </c>
      <c r="B150" s="1" t="s">
        <v>740</v>
      </c>
      <c r="C150" s="1" t="s">
        <v>1419</v>
      </c>
      <c r="D150" s="1" t="s">
        <v>96</v>
      </c>
      <c r="E150" s="1" t="s">
        <v>227</v>
      </c>
      <c r="F150" s="7">
        <v>2</v>
      </c>
      <c r="G150" s="8">
        <v>4</v>
      </c>
      <c r="H150" s="8">
        <v>0</v>
      </c>
      <c r="I150" s="8" t="s">
        <v>1164</v>
      </c>
      <c r="J150" s="8" t="s">
        <v>1396</v>
      </c>
      <c r="K150" s="8" t="s">
        <v>989</v>
      </c>
      <c r="L150" s="8">
        <v>2</v>
      </c>
      <c r="M150" s="8">
        <v>2</v>
      </c>
      <c r="N150" s="9">
        <v>0</v>
      </c>
      <c r="O150" s="7"/>
      <c r="P150" s="8"/>
      <c r="Q150" s="8"/>
      <c r="R150" s="8" t="s">
        <v>326</v>
      </c>
      <c r="S150" s="8"/>
      <c r="T150" s="8"/>
      <c r="U150" s="8"/>
      <c r="V150" s="8"/>
      <c r="W150" s="8"/>
      <c r="X150" s="8"/>
      <c r="Y150" s="8" t="s">
        <v>326</v>
      </c>
      <c r="Z150" s="8"/>
      <c r="AA150" s="8"/>
      <c r="AB150" s="8"/>
      <c r="AC150" s="8"/>
      <c r="AD150" s="8"/>
      <c r="AE150" s="8" t="s">
        <v>129</v>
      </c>
      <c r="AF150" s="8"/>
      <c r="AG150" s="9"/>
      <c r="AH150" s="7"/>
      <c r="AI150" s="8" t="s">
        <v>31</v>
      </c>
      <c r="AJ150" s="8"/>
      <c r="AK150" s="8"/>
      <c r="AL150" s="8"/>
      <c r="AM150" s="8"/>
      <c r="AN150" s="8" t="s">
        <v>31</v>
      </c>
      <c r="AO150" s="8"/>
      <c r="AP150" s="8" t="s">
        <v>31</v>
      </c>
      <c r="AQ150" s="8"/>
      <c r="AR150" s="8"/>
      <c r="AS150" s="8"/>
      <c r="AT150" s="8"/>
      <c r="AU150" s="9"/>
      <c r="AV150" s="7"/>
      <c r="AW150" s="8"/>
      <c r="AX150" s="8" t="s">
        <v>130</v>
      </c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9"/>
    </row>
    <row r="151" spans="1:65" x14ac:dyDescent="0.25">
      <c r="A151" s="1">
        <v>152</v>
      </c>
      <c r="B151" s="1" t="s">
        <v>620</v>
      </c>
      <c r="C151" s="1" t="s">
        <v>621</v>
      </c>
      <c r="D151" s="1" t="s">
        <v>290</v>
      </c>
      <c r="E151" s="1" t="s">
        <v>58</v>
      </c>
      <c r="F151" s="7">
        <v>8</v>
      </c>
      <c r="G151" s="8">
        <v>3</v>
      </c>
      <c r="H151" s="8">
        <v>0</v>
      </c>
      <c r="I151" s="8" t="s">
        <v>1022</v>
      </c>
      <c r="J151" s="8" t="s">
        <v>1051</v>
      </c>
      <c r="K151" s="8" t="s">
        <v>989</v>
      </c>
      <c r="L151" s="8">
        <v>2</v>
      </c>
      <c r="M151" s="8">
        <v>2</v>
      </c>
      <c r="N151" s="9">
        <v>0</v>
      </c>
      <c r="O151" s="7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9"/>
      <c r="AH151" s="7" t="s">
        <v>23</v>
      </c>
      <c r="AI151" s="8" t="s">
        <v>31</v>
      </c>
      <c r="AJ151" s="8"/>
      <c r="AK151" s="8"/>
      <c r="AL151" s="8"/>
      <c r="AM151" s="8"/>
      <c r="AN151" s="8" t="s">
        <v>31</v>
      </c>
      <c r="AO151" s="8" t="s">
        <v>343</v>
      </c>
      <c r="AP151" s="8" t="s">
        <v>31</v>
      </c>
      <c r="AQ151" s="8"/>
      <c r="AR151" s="8"/>
      <c r="AS151" s="8"/>
      <c r="AT151" s="8" t="s">
        <v>343</v>
      </c>
      <c r="AU151" s="9"/>
      <c r="AV151" s="7"/>
      <c r="AW151" s="8"/>
      <c r="AX151" s="8" t="s">
        <v>130</v>
      </c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9"/>
    </row>
    <row r="152" spans="1:65" x14ac:dyDescent="0.25">
      <c r="A152" s="1">
        <v>83</v>
      </c>
      <c r="B152" s="1" t="s">
        <v>405</v>
      </c>
      <c r="C152" s="1" t="s">
        <v>406</v>
      </c>
      <c r="D152" s="1" t="s">
        <v>407</v>
      </c>
      <c r="E152" s="1" t="s">
        <v>404</v>
      </c>
      <c r="F152" s="7">
        <v>5</v>
      </c>
      <c r="G152" s="8">
        <v>3</v>
      </c>
      <c r="H152" s="8">
        <v>0</v>
      </c>
      <c r="I152" s="8" t="s">
        <v>1050</v>
      </c>
      <c r="J152" s="8" t="s">
        <v>973</v>
      </c>
      <c r="K152" s="8" t="s">
        <v>989</v>
      </c>
      <c r="L152" s="8">
        <v>3</v>
      </c>
      <c r="M152" s="8">
        <v>3</v>
      </c>
      <c r="N152" s="9">
        <v>0</v>
      </c>
      <c r="O152" s="7"/>
      <c r="P152" s="8"/>
      <c r="Q152" s="8"/>
      <c r="R152" s="8" t="s">
        <v>277</v>
      </c>
      <c r="S152" s="8"/>
      <c r="T152" s="8"/>
      <c r="U152" s="8"/>
      <c r="V152" s="8"/>
      <c r="W152" s="8"/>
      <c r="X152" s="8"/>
      <c r="Y152" s="8" t="s">
        <v>277</v>
      </c>
      <c r="Z152" s="8"/>
      <c r="AA152" s="8"/>
      <c r="AB152" s="8"/>
      <c r="AC152" s="8"/>
      <c r="AD152" s="8"/>
      <c r="AE152" s="8"/>
      <c r="AF152" s="8"/>
      <c r="AG152" s="9"/>
      <c r="AH152" s="7"/>
      <c r="AI152" s="8" t="s">
        <v>36</v>
      </c>
      <c r="AJ152" s="8"/>
      <c r="AK152" s="8"/>
      <c r="AL152" s="8"/>
      <c r="AM152" s="8"/>
      <c r="AN152" s="8" t="s">
        <v>36</v>
      </c>
      <c r="AO152" s="8"/>
      <c r="AP152" s="8"/>
      <c r="AQ152" s="8"/>
      <c r="AR152" s="8"/>
      <c r="AS152" s="8"/>
      <c r="AT152" s="8"/>
      <c r="AU152" s="9" t="s">
        <v>36</v>
      </c>
      <c r="AV152" s="7"/>
      <c r="AW152" s="8"/>
      <c r="AX152" s="8" t="s">
        <v>408</v>
      </c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 t="s">
        <v>279</v>
      </c>
      <c r="BK152" s="8"/>
      <c r="BL152" s="8"/>
      <c r="BM152" s="9"/>
    </row>
    <row r="153" spans="1:65" x14ac:dyDescent="0.25">
      <c r="A153" s="1">
        <v>217</v>
      </c>
      <c r="B153" s="1" t="s">
        <v>795</v>
      </c>
      <c r="C153" s="1" t="s">
        <v>796</v>
      </c>
      <c r="D153" s="1" t="s">
        <v>133</v>
      </c>
      <c r="E153" s="1" t="s">
        <v>58</v>
      </c>
      <c r="F153" s="7">
        <v>0</v>
      </c>
      <c r="G153" s="8">
        <v>3</v>
      </c>
      <c r="H153" s="8">
        <v>0</v>
      </c>
      <c r="I153" s="8" t="s">
        <v>989</v>
      </c>
      <c r="J153" s="8" t="s">
        <v>1232</v>
      </c>
      <c r="K153" s="8" t="s">
        <v>989</v>
      </c>
      <c r="L153" s="8">
        <v>0</v>
      </c>
      <c r="M153" s="8">
        <v>2</v>
      </c>
      <c r="N153" s="9">
        <v>0</v>
      </c>
      <c r="O153" s="7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9"/>
      <c r="AH153" s="7" t="s">
        <v>2007</v>
      </c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9"/>
      <c r="AV153" s="7"/>
      <c r="AW153" s="8"/>
      <c r="AX153" s="8"/>
      <c r="AY153" s="8"/>
      <c r="AZ153" s="8"/>
      <c r="BA153" s="8"/>
      <c r="BB153" s="8"/>
      <c r="BC153" s="8"/>
      <c r="BD153" s="8" t="s">
        <v>91</v>
      </c>
      <c r="BE153" s="8"/>
      <c r="BF153" s="8"/>
      <c r="BG153" s="8"/>
      <c r="BH153" s="8"/>
      <c r="BI153" s="8"/>
      <c r="BJ153" s="8"/>
      <c r="BK153" s="8"/>
      <c r="BL153" s="8"/>
      <c r="BM153" s="9"/>
    </row>
    <row r="154" spans="1:65" x14ac:dyDescent="0.25">
      <c r="A154" s="1">
        <v>174</v>
      </c>
      <c r="B154" s="1" t="s">
        <v>866</v>
      </c>
      <c r="C154" s="1" t="s">
        <v>865</v>
      </c>
      <c r="D154" s="1" t="s">
        <v>275</v>
      </c>
      <c r="E154" s="1" t="s">
        <v>58</v>
      </c>
      <c r="F154" s="7">
        <v>4</v>
      </c>
      <c r="G154" s="8">
        <v>2</v>
      </c>
      <c r="H154" s="8">
        <v>0</v>
      </c>
      <c r="I154" s="8" t="s">
        <v>1044</v>
      </c>
      <c r="J154" s="8" t="s">
        <v>1394</v>
      </c>
      <c r="K154" s="8" t="s">
        <v>989</v>
      </c>
      <c r="L154" s="8">
        <v>3</v>
      </c>
      <c r="M154" s="8">
        <v>2</v>
      </c>
      <c r="N154" s="9">
        <v>0</v>
      </c>
      <c r="O154" s="7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9"/>
      <c r="AH154" s="7" t="s">
        <v>2007</v>
      </c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9"/>
      <c r="AV154" s="7"/>
      <c r="AW154" s="8"/>
      <c r="AX154" s="8"/>
      <c r="AY154" s="8" t="s">
        <v>687</v>
      </c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9"/>
    </row>
    <row r="155" spans="1:65" x14ac:dyDescent="0.25">
      <c r="A155" s="1">
        <v>186</v>
      </c>
      <c r="B155" s="1" t="s">
        <v>862</v>
      </c>
      <c r="C155" s="1" t="s">
        <v>861</v>
      </c>
      <c r="D155" s="1" t="s">
        <v>496</v>
      </c>
      <c r="E155" s="1" t="s">
        <v>58</v>
      </c>
      <c r="F155" s="7">
        <v>4</v>
      </c>
      <c r="G155" s="8">
        <v>2</v>
      </c>
      <c r="H155" s="8">
        <v>0</v>
      </c>
      <c r="I155" s="8" t="s">
        <v>1144</v>
      </c>
      <c r="J155" s="8" t="s">
        <v>1144</v>
      </c>
      <c r="K155" s="8" t="s">
        <v>989</v>
      </c>
      <c r="L155" s="8">
        <v>2</v>
      </c>
      <c r="M155" s="8">
        <v>2</v>
      </c>
      <c r="N155" s="9">
        <v>0</v>
      </c>
      <c r="O155" s="7"/>
      <c r="P155" s="8"/>
      <c r="Q155" s="8"/>
      <c r="R155" s="8" t="s">
        <v>498</v>
      </c>
      <c r="S155" s="8"/>
      <c r="T155" s="8"/>
      <c r="U155" s="8"/>
      <c r="V155" s="8"/>
      <c r="W155" s="8"/>
      <c r="X155" s="8"/>
      <c r="Y155" s="8" t="s">
        <v>499</v>
      </c>
      <c r="Z155" s="8"/>
      <c r="AA155" s="8"/>
      <c r="AB155" s="8"/>
      <c r="AC155" s="8"/>
      <c r="AD155" s="8"/>
      <c r="AE155" s="8"/>
      <c r="AF155" s="8"/>
      <c r="AG155" s="9"/>
      <c r="AH155" s="7"/>
      <c r="AI155" s="8" t="s">
        <v>24</v>
      </c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9"/>
      <c r="AV155" s="7"/>
      <c r="AW155" s="8"/>
      <c r="AX155" s="8" t="s">
        <v>130</v>
      </c>
      <c r="AY155" s="8" t="s">
        <v>500</v>
      </c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9"/>
    </row>
    <row r="156" spans="1:65" x14ac:dyDescent="0.25">
      <c r="A156" s="1">
        <v>140</v>
      </c>
      <c r="B156" s="1" t="s">
        <v>577</v>
      </c>
      <c r="C156" s="1" t="s">
        <v>1414</v>
      </c>
      <c r="D156" s="1" t="s">
        <v>69</v>
      </c>
      <c r="E156" s="1" t="s">
        <v>404</v>
      </c>
      <c r="F156" s="7">
        <v>2</v>
      </c>
      <c r="G156" s="8">
        <v>2</v>
      </c>
      <c r="H156" s="8">
        <v>0</v>
      </c>
      <c r="I156" s="8" t="s">
        <v>1389</v>
      </c>
      <c r="J156" s="8" t="s">
        <v>1285</v>
      </c>
      <c r="K156" s="8" t="s">
        <v>989</v>
      </c>
      <c r="L156" s="8">
        <v>2</v>
      </c>
      <c r="M156" s="8">
        <v>2</v>
      </c>
      <c r="N156" s="9">
        <v>0</v>
      </c>
      <c r="O156" s="7"/>
      <c r="P156" s="8"/>
      <c r="Q156" s="8"/>
      <c r="R156" s="8" t="s">
        <v>578</v>
      </c>
      <c r="S156" s="8"/>
      <c r="T156" s="8" t="s">
        <v>212</v>
      </c>
      <c r="U156" s="8"/>
      <c r="V156" s="8"/>
      <c r="W156" s="8" t="s">
        <v>212</v>
      </c>
      <c r="X156" s="8"/>
      <c r="Y156" s="8" t="s">
        <v>578</v>
      </c>
      <c r="Z156" s="8"/>
      <c r="AA156" s="8"/>
      <c r="AB156" s="8"/>
      <c r="AC156" s="8"/>
      <c r="AD156" s="8"/>
      <c r="AE156" s="8"/>
      <c r="AF156" s="8"/>
      <c r="AG156" s="9"/>
      <c r="AH156" s="7"/>
      <c r="AI156" s="8"/>
      <c r="AJ156" s="8"/>
      <c r="AK156" s="8"/>
      <c r="AL156" s="8"/>
      <c r="AM156" s="8"/>
      <c r="AN156" s="8"/>
      <c r="AO156" s="8" t="s">
        <v>579</v>
      </c>
      <c r="AP156" s="8"/>
      <c r="AQ156" s="8"/>
      <c r="AR156" s="8"/>
      <c r="AS156" s="8"/>
      <c r="AT156" s="8"/>
      <c r="AU156" s="9"/>
      <c r="AV156" s="7"/>
      <c r="AW156" s="8"/>
      <c r="AX156" s="8" t="s">
        <v>130</v>
      </c>
      <c r="AY156" s="8" t="s">
        <v>580</v>
      </c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9"/>
    </row>
    <row r="157" spans="1:65" x14ac:dyDescent="0.25">
      <c r="A157" s="1">
        <v>149</v>
      </c>
      <c r="B157" s="1" t="s">
        <v>610</v>
      </c>
      <c r="C157" s="1" t="s">
        <v>611</v>
      </c>
      <c r="D157" s="1" t="s">
        <v>384</v>
      </c>
      <c r="E157" s="1" t="s">
        <v>612</v>
      </c>
      <c r="F157" s="7">
        <v>2</v>
      </c>
      <c r="G157" s="8">
        <v>2</v>
      </c>
      <c r="H157" s="8">
        <v>0</v>
      </c>
      <c r="I157" s="8" t="s">
        <v>1131</v>
      </c>
      <c r="J157" s="8" t="s">
        <v>1131</v>
      </c>
      <c r="K157" s="8" t="s">
        <v>989</v>
      </c>
      <c r="L157" s="8">
        <v>2</v>
      </c>
      <c r="M157" s="8">
        <v>2</v>
      </c>
      <c r="N157" s="9">
        <v>0</v>
      </c>
      <c r="O157" s="7"/>
      <c r="P157" s="8"/>
      <c r="Q157" s="8"/>
      <c r="R157" s="8" t="s">
        <v>277</v>
      </c>
      <c r="S157" s="8"/>
      <c r="T157" s="8"/>
      <c r="U157" s="8"/>
      <c r="V157" s="8"/>
      <c r="W157" s="8"/>
      <c r="X157" s="8"/>
      <c r="Y157" s="8" t="s">
        <v>277</v>
      </c>
      <c r="Z157" s="8"/>
      <c r="AA157" s="8"/>
      <c r="AB157" s="8"/>
      <c r="AC157" s="8"/>
      <c r="AD157" s="8"/>
      <c r="AE157" s="8"/>
      <c r="AF157" s="8"/>
      <c r="AG157" s="9"/>
      <c r="AH157" s="7"/>
      <c r="AI157" s="8" t="s">
        <v>278</v>
      </c>
      <c r="AJ157" s="8"/>
      <c r="AK157" s="8"/>
      <c r="AL157" s="8"/>
      <c r="AM157" s="8"/>
      <c r="AN157" s="8" t="s">
        <v>278</v>
      </c>
      <c r="AO157" s="8" t="s">
        <v>343</v>
      </c>
      <c r="AP157" s="8"/>
      <c r="AQ157" s="8" t="s">
        <v>338</v>
      </c>
      <c r="AR157" s="8"/>
      <c r="AS157" s="8" t="s">
        <v>338</v>
      </c>
      <c r="AT157" s="8" t="s">
        <v>343</v>
      </c>
      <c r="AU157" s="9" t="s">
        <v>278</v>
      </c>
      <c r="AV157" s="7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 t="s">
        <v>279</v>
      </c>
      <c r="BK157" s="8"/>
      <c r="BL157" s="8"/>
      <c r="BM157" s="9"/>
    </row>
    <row r="158" spans="1:65" x14ac:dyDescent="0.25">
      <c r="A158" s="1">
        <v>184</v>
      </c>
      <c r="B158" s="1" t="s">
        <v>709</v>
      </c>
      <c r="C158" s="1" t="s">
        <v>710</v>
      </c>
      <c r="D158" s="1" t="s">
        <v>711</v>
      </c>
      <c r="E158" s="1" t="s">
        <v>712</v>
      </c>
      <c r="F158" s="7">
        <v>2</v>
      </c>
      <c r="G158" s="8">
        <v>2</v>
      </c>
      <c r="H158" s="8">
        <v>0</v>
      </c>
      <c r="I158" s="8" t="s">
        <v>1157</v>
      </c>
      <c r="J158" s="8" t="s">
        <v>1157</v>
      </c>
      <c r="K158" s="8" t="s">
        <v>989</v>
      </c>
      <c r="L158" s="8">
        <v>2</v>
      </c>
      <c r="M158" s="8">
        <v>2</v>
      </c>
      <c r="N158" s="9">
        <v>0</v>
      </c>
      <c r="O158" s="7"/>
      <c r="P158" s="8"/>
      <c r="Q158" s="8"/>
      <c r="R158" s="8" t="s">
        <v>647</v>
      </c>
      <c r="S158" s="8"/>
      <c r="T158" s="8"/>
      <c r="U158" s="8"/>
      <c r="V158" s="8"/>
      <c r="W158" s="8"/>
      <c r="X158" s="8"/>
      <c r="Y158" s="8" t="s">
        <v>647</v>
      </c>
      <c r="Z158" s="8"/>
      <c r="AA158" s="8"/>
      <c r="AB158" s="8"/>
      <c r="AC158" s="8"/>
      <c r="AD158" s="8"/>
      <c r="AE158" s="8"/>
      <c r="AF158" s="8"/>
      <c r="AG158" s="9"/>
      <c r="AH158" s="7"/>
      <c r="AI158" s="8" t="s">
        <v>24</v>
      </c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9"/>
      <c r="AV158" s="7"/>
      <c r="AW158" s="8"/>
      <c r="AX158" s="8" t="s">
        <v>648</v>
      </c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9"/>
    </row>
    <row r="159" spans="1:65" x14ac:dyDescent="0.25">
      <c r="A159" s="1">
        <v>109</v>
      </c>
      <c r="B159" s="1" t="s">
        <v>489</v>
      </c>
      <c r="C159" s="1" t="s">
        <v>490</v>
      </c>
      <c r="D159" s="1" t="s">
        <v>491</v>
      </c>
      <c r="E159" s="1" t="s">
        <v>153</v>
      </c>
      <c r="F159" s="7">
        <v>0</v>
      </c>
      <c r="G159" s="8">
        <v>2</v>
      </c>
      <c r="H159" s="8">
        <v>0</v>
      </c>
      <c r="I159" s="8" t="s">
        <v>989</v>
      </c>
      <c r="J159" s="8" t="s">
        <v>1083</v>
      </c>
      <c r="K159" s="8" t="s">
        <v>989</v>
      </c>
      <c r="L159" s="8">
        <v>0</v>
      </c>
      <c r="M159" s="8">
        <v>2</v>
      </c>
      <c r="N159" s="9">
        <v>0</v>
      </c>
      <c r="O159" s="7"/>
      <c r="P159" s="8"/>
      <c r="Q159" s="8"/>
      <c r="R159" s="8" t="s">
        <v>277</v>
      </c>
      <c r="S159" s="8"/>
      <c r="T159" s="8"/>
      <c r="U159" s="8"/>
      <c r="V159" s="8"/>
      <c r="W159" s="8"/>
      <c r="X159" s="8"/>
      <c r="Y159" s="8" t="s">
        <v>277</v>
      </c>
      <c r="Z159" s="8"/>
      <c r="AA159" s="8"/>
      <c r="AB159" s="8"/>
      <c r="AC159" s="8"/>
      <c r="AD159" s="8"/>
      <c r="AE159" s="8"/>
      <c r="AF159" s="8"/>
      <c r="AG159" s="9"/>
      <c r="AH159" s="7"/>
      <c r="AI159" s="8" t="s">
        <v>36</v>
      </c>
      <c r="AJ159" s="8"/>
      <c r="AK159" s="8"/>
      <c r="AL159" s="8"/>
      <c r="AM159" s="8"/>
      <c r="AN159" s="8" t="s">
        <v>36</v>
      </c>
      <c r="AO159" s="8"/>
      <c r="AP159" s="8"/>
      <c r="AQ159" s="8"/>
      <c r="AR159" s="8"/>
      <c r="AS159" s="8"/>
      <c r="AT159" s="8"/>
      <c r="AU159" s="9" t="s">
        <v>36</v>
      </c>
      <c r="AV159" s="7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 t="s">
        <v>279</v>
      </c>
      <c r="BK159" s="8"/>
      <c r="BL159" s="8"/>
      <c r="BM159" s="9"/>
    </row>
    <row r="160" spans="1:65" x14ac:dyDescent="0.25">
      <c r="A160" s="1">
        <v>213</v>
      </c>
      <c r="B160" s="1" t="s">
        <v>786</v>
      </c>
      <c r="C160" s="1" t="s">
        <v>787</v>
      </c>
      <c r="D160" s="1" t="s">
        <v>407</v>
      </c>
      <c r="E160" s="1" t="s">
        <v>227</v>
      </c>
      <c r="F160" s="7">
        <v>0</v>
      </c>
      <c r="G160" s="8">
        <v>2</v>
      </c>
      <c r="H160" s="8">
        <v>0</v>
      </c>
      <c r="I160" s="8" t="s">
        <v>989</v>
      </c>
      <c r="J160" s="8" t="s">
        <v>1373</v>
      </c>
      <c r="K160" s="8" t="s">
        <v>989</v>
      </c>
      <c r="L160" s="8">
        <v>0</v>
      </c>
      <c r="M160" s="8">
        <v>2</v>
      </c>
      <c r="N160" s="9">
        <v>0</v>
      </c>
      <c r="O160" s="7"/>
      <c r="P160" s="8"/>
      <c r="Q160" s="8"/>
      <c r="R160" s="8" t="s">
        <v>277</v>
      </c>
      <c r="S160" s="8"/>
      <c r="T160" s="8"/>
      <c r="U160" s="8"/>
      <c r="V160" s="8"/>
      <c r="W160" s="8"/>
      <c r="X160" s="8"/>
      <c r="Y160" s="8" t="s">
        <v>277</v>
      </c>
      <c r="Z160" s="8"/>
      <c r="AA160" s="8"/>
      <c r="AB160" s="8"/>
      <c r="AC160" s="8"/>
      <c r="AD160" s="8"/>
      <c r="AE160" s="8"/>
      <c r="AF160" s="8"/>
      <c r="AG160" s="9"/>
      <c r="AH160" s="7"/>
      <c r="AI160" s="8" t="s">
        <v>36</v>
      </c>
      <c r="AJ160" s="8"/>
      <c r="AK160" s="8"/>
      <c r="AL160" s="8"/>
      <c r="AM160" s="8"/>
      <c r="AN160" s="8" t="s">
        <v>36</v>
      </c>
      <c r="AO160" s="8"/>
      <c r="AP160" s="8"/>
      <c r="AQ160" s="8"/>
      <c r="AR160" s="8"/>
      <c r="AS160" s="8"/>
      <c r="AT160" s="8"/>
      <c r="AU160" s="9" t="s">
        <v>36</v>
      </c>
      <c r="AV160" s="7"/>
      <c r="AW160" s="8"/>
      <c r="AX160" s="8" t="s">
        <v>408</v>
      </c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 t="s">
        <v>279</v>
      </c>
      <c r="BK160" s="8"/>
      <c r="BL160" s="8"/>
      <c r="BM160" s="9"/>
    </row>
    <row r="161" spans="1:65" x14ac:dyDescent="0.25">
      <c r="A161" s="1">
        <v>56</v>
      </c>
      <c r="B161" s="1" t="s">
        <v>295</v>
      </c>
      <c r="C161" s="1" t="s">
        <v>296</v>
      </c>
      <c r="D161" s="1" t="s">
        <v>196</v>
      </c>
      <c r="E161" s="1" t="s">
        <v>297</v>
      </c>
      <c r="F161" s="7">
        <v>14</v>
      </c>
      <c r="G161" s="8">
        <v>0</v>
      </c>
      <c r="H161" s="8">
        <v>0</v>
      </c>
      <c r="I161" s="8" t="s">
        <v>932</v>
      </c>
      <c r="J161" s="8" t="s">
        <v>989</v>
      </c>
      <c r="K161" s="8" t="s">
        <v>989</v>
      </c>
      <c r="L161" s="8">
        <v>2</v>
      </c>
      <c r="M161" s="8">
        <v>0</v>
      </c>
      <c r="N161" s="9">
        <v>0</v>
      </c>
      <c r="O161" s="7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9"/>
      <c r="AH161" s="7"/>
      <c r="AI161" s="8" t="s">
        <v>24</v>
      </c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9"/>
      <c r="AV161" s="7"/>
      <c r="AW161" s="8"/>
      <c r="AX161" s="8" t="s">
        <v>197</v>
      </c>
      <c r="AY161" s="8" t="s">
        <v>198</v>
      </c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9"/>
    </row>
    <row r="162" spans="1:65" x14ac:dyDescent="0.25">
      <c r="A162" s="1">
        <v>67</v>
      </c>
      <c r="B162" s="1" t="s">
        <v>346</v>
      </c>
      <c r="C162" s="1" t="s">
        <v>347</v>
      </c>
      <c r="D162" s="1" t="s">
        <v>125</v>
      </c>
      <c r="E162" s="1" t="s">
        <v>58</v>
      </c>
      <c r="F162" s="7">
        <v>9</v>
      </c>
      <c r="G162" s="8">
        <v>0</v>
      </c>
      <c r="H162" s="8">
        <v>0</v>
      </c>
      <c r="I162" s="8" t="s">
        <v>1020</v>
      </c>
      <c r="J162" s="8" t="s">
        <v>989</v>
      </c>
      <c r="K162" s="8" t="s">
        <v>989</v>
      </c>
      <c r="L162" s="8">
        <v>2</v>
      </c>
      <c r="M162" s="8">
        <v>0</v>
      </c>
      <c r="N162" s="9">
        <v>0</v>
      </c>
      <c r="O162" s="7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9"/>
      <c r="AH162" s="7"/>
      <c r="AI162" s="8"/>
      <c r="AJ162" s="8"/>
      <c r="AK162" s="8"/>
      <c r="AL162" s="8"/>
      <c r="AM162" s="8" t="s">
        <v>28</v>
      </c>
      <c r="AN162" s="8"/>
      <c r="AO162" s="8"/>
      <c r="AP162" s="8"/>
      <c r="AQ162" s="8"/>
      <c r="AR162" s="8"/>
      <c r="AS162" s="8"/>
      <c r="AT162" s="8"/>
      <c r="AU162" s="9"/>
      <c r="AV162" s="7"/>
      <c r="AW162" s="8"/>
      <c r="AX162" s="8"/>
      <c r="AY162" s="8"/>
      <c r="AZ162" s="8"/>
      <c r="BA162" s="8"/>
      <c r="BB162" s="8"/>
      <c r="BC162" s="8"/>
      <c r="BD162" s="8" t="s">
        <v>91</v>
      </c>
      <c r="BE162" s="8"/>
      <c r="BF162" s="8"/>
      <c r="BG162" s="8"/>
      <c r="BH162" s="8"/>
      <c r="BI162" s="8"/>
      <c r="BJ162" s="8"/>
      <c r="BK162" s="8"/>
      <c r="BL162" s="8"/>
      <c r="BM162" s="9"/>
    </row>
    <row r="163" spans="1:65" x14ac:dyDescent="0.25">
      <c r="A163" s="1">
        <v>180</v>
      </c>
      <c r="B163" s="1" t="s">
        <v>699</v>
      </c>
      <c r="C163" s="1" t="s">
        <v>700</v>
      </c>
      <c r="D163" s="1" t="s">
        <v>182</v>
      </c>
      <c r="E163" s="1" t="s">
        <v>153</v>
      </c>
      <c r="F163" s="7">
        <v>7</v>
      </c>
      <c r="G163" s="8">
        <v>0</v>
      </c>
      <c r="H163" s="8">
        <v>0</v>
      </c>
      <c r="I163" s="8" t="s">
        <v>1109</v>
      </c>
      <c r="J163" s="8" t="s">
        <v>989</v>
      </c>
      <c r="K163" s="8" t="s">
        <v>989</v>
      </c>
      <c r="L163" s="8">
        <v>2</v>
      </c>
      <c r="M163" s="8">
        <v>0</v>
      </c>
      <c r="N163" s="9">
        <v>0</v>
      </c>
      <c r="O163" s="7"/>
      <c r="P163" s="8"/>
      <c r="Q163" s="8"/>
      <c r="R163" s="8" t="s">
        <v>165</v>
      </c>
      <c r="S163" s="8"/>
      <c r="T163" s="8"/>
      <c r="U163" s="8"/>
      <c r="V163" s="8"/>
      <c r="W163" s="8"/>
      <c r="X163" s="8"/>
      <c r="Y163" s="8" t="s">
        <v>165</v>
      </c>
      <c r="Z163" s="8"/>
      <c r="AA163" s="8"/>
      <c r="AB163" s="8"/>
      <c r="AC163" s="8"/>
      <c r="AD163" s="8"/>
      <c r="AE163" s="8"/>
      <c r="AF163" s="8"/>
      <c r="AG163" s="9"/>
      <c r="AH163" s="7"/>
      <c r="AI163" s="8" t="s">
        <v>24</v>
      </c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9"/>
      <c r="AV163" s="7"/>
      <c r="AW163" s="8"/>
      <c r="AX163" s="8" t="s">
        <v>130</v>
      </c>
      <c r="AY163" s="8" t="s">
        <v>235</v>
      </c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9"/>
    </row>
    <row r="164" spans="1:65" x14ac:dyDescent="0.25">
      <c r="A164" s="1">
        <v>181</v>
      </c>
      <c r="B164" s="1" t="s">
        <v>701</v>
      </c>
      <c r="C164" s="1" t="s">
        <v>702</v>
      </c>
      <c r="D164" s="1" t="s">
        <v>674</v>
      </c>
      <c r="E164" s="1" t="s">
        <v>227</v>
      </c>
      <c r="F164" s="7">
        <v>7</v>
      </c>
      <c r="G164" s="8">
        <v>0</v>
      </c>
      <c r="H164" s="8">
        <v>0</v>
      </c>
      <c r="I164" s="8" t="s">
        <v>1079</v>
      </c>
      <c r="J164" s="8" t="s">
        <v>989</v>
      </c>
      <c r="K164" s="8" t="s">
        <v>989</v>
      </c>
      <c r="L164" s="8">
        <v>2</v>
      </c>
      <c r="M164" s="8">
        <v>0</v>
      </c>
      <c r="N164" s="9">
        <v>0</v>
      </c>
      <c r="O164" s="7"/>
      <c r="P164" s="8"/>
      <c r="Q164" s="8"/>
      <c r="R164" s="8" t="s">
        <v>703</v>
      </c>
      <c r="S164" s="8" t="s">
        <v>703</v>
      </c>
      <c r="T164" s="8"/>
      <c r="U164" s="8"/>
      <c r="V164" s="8"/>
      <c r="W164" s="8"/>
      <c r="X164" s="8"/>
      <c r="Y164" s="8"/>
      <c r="Z164" s="8"/>
      <c r="AA164" s="8" t="s">
        <v>703</v>
      </c>
      <c r="AB164" s="8"/>
      <c r="AC164" s="8"/>
      <c r="AD164" s="8"/>
      <c r="AE164" s="8" t="s">
        <v>671</v>
      </c>
      <c r="AF164" s="8"/>
      <c r="AG164" s="9"/>
      <c r="AH164" s="7"/>
      <c r="AI164" s="8" t="s">
        <v>66</v>
      </c>
      <c r="AJ164" s="8"/>
      <c r="AK164" s="8"/>
      <c r="AL164" s="8"/>
      <c r="AM164" s="8"/>
      <c r="AN164" s="8" t="s">
        <v>338</v>
      </c>
      <c r="AO164" s="8" t="s">
        <v>35</v>
      </c>
      <c r="AP164" s="8"/>
      <c r="AQ164" s="8" t="s">
        <v>338</v>
      </c>
      <c r="AR164" s="8"/>
      <c r="AS164" s="8" t="s">
        <v>338</v>
      </c>
      <c r="AT164" s="8" t="s">
        <v>35</v>
      </c>
      <c r="AU164" s="9"/>
      <c r="AV164" s="7"/>
      <c r="AW164" s="8"/>
      <c r="AX164" s="8" t="s">
        <v>130</v>
      </c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9"/>
    </row>
    <row r="165" spans="1:65" x14ac:dyDescent="0.25">
      <c r="A165" s="1">
        <v>102</v>
      </c>
      <c r="B165" s="1" t="s">
        <v>1445</v>
      </c>
      <c r="C165" s="1" t="s">
        <v>1446</v>
      </c>
      <c r="D165" s="1" t="s">
        <v>231</v>
      </c>
      <c r="E165" s="1" t="s">
        <v>58</v>
      </c>
      <c r="F165" s="7">
        <v>6</v>
      </c>
      <c r="G165" s="8">
        <v>0</v>
      </c>
      <c r="H165" s="8">
        <v>0</v>
      </c>
      <c r="I165" s="8" t="s">
        <v>1111</v>
      </c>
      <c r="J165" s="8" t="s">
        <v>989</v>
      </c>
      <c r="K165" s="8" t="s">
        <v>989</v>
      </c>
      <c r="L165" s="8">
        <v>2</v>
      </c>
      <c r="M165" s="8">
        <v>0</v>
      </c>
      <c r="N165" s="9">
        <v>0</v>
      </c>
      <c r="O165" s="7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9"/>
      <c r="AH165" s="7" t="s">
        <v>2007</v>
      </c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9"/>
      <c r="AV165" s="7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9"/>
    </row>
    <row r="166" spans="1:65" x14ac:dyDescent="0.25">
      <c r="A166" s="1">
        <v>226</v>
      </c>
      <c r="B166" s="1" t="s">
        <v>816</v>
      </c>
      <c r="C166" s="1" t="s">
        <v>817</v>
      </c>
      <c r="D166" s="1" t="s">
        <v>751</v>
      </c>
      <c r="E166" s="1" t="s">
        <v>818</v>
      </c>
      <c r="F166" s="7">
        <v>4</v>
      </c>
      <c r="G166" s="8">
        <v>0</v>
      </c>
      <c r="H166" s="8">
        <v>0</v>
      </c>
      <c r="I166" s="8" t="s">
        <v>1400</v>
      </c>
      <c r="J166" s="8" t="s">
        <v>989</v>
      </c>
      <c r="K166" s="8" t="s">
        <v>989</v>
      </c>
      <c r="L166" s="8">
        <v>2</v>
      </c>
      <c r="M166" s="8">
        <v>0</v>
      </c>
      <c r="N166" s="9">
        <v>0</v>
      </c>
      <c r="O166" s="7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9"/>
      <c r="AH166" s="7" t="s">
        <v>2007</v>
      </c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9"/>
      <c r="AV166" s="7"/>
      <c r="AW166" s="8"/>
      <c r="AX166" s="8" t="s">
        <v>252</v>
      </c>
      <c r="AY166" s="8" t="s">
        <v>819</v>
      </c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9"/>
    </row>
    <row r="167" spans="1:65" x14ac:dyDescent="0.25">
      <c r="A167" s="1">
        <v>123</v>
      </c>
      <c r="B167" s="1" t="s">
        <v>533</v>
      </c>
      <c r="C167" s="1" t="s">
        <v>1411</v>
      </c>
      <c r="D167" s="1" t="s">
        <v>234</v>
      </c>
      <c r="E167" s="1" t="s">
        <v>244</v>
      </c>
      <c r="F167" s="7">
        <v>3</v>
      </c>
      <c r="G167" s="8">
        <v>0</v>
      </c>
      <c r="H167" s="8">
        <v>0</v>
      </c>
      <c r="I167" s="8" t="s">
        <v>1099</v>
      </c>
      <c r="J167" s="8" t="s">
        <v>989</v>
      </c>
      <c r="K167" s="8" t="s">
        <v>989</v>
      </c>
      <c r="L167" s="8">
        <v>2</v>
      </c>
      <c r="M167" s="8">
        <v>0</v>
      </c>
      <c r="N167" s="9">
        <v>0</v>
      </c>
      <c r="O167" s="7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9"/>
      <c r="AH167" s="7" t="s">
        <v>2007</v>
      </c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9"/>
      <c r="AV167" s="7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 t="s">
        <v>49</v>
      </c>
      <c r="BI167" s="8"/>
      <c r="BJ167" s="8"/>
      <c r="BK167" s="8"/>
      <c r="BL167" s="8"/>
      <c r="BM167" s="9"/>
    </row>
    <row r="168" spans="1:65" x14ac:dyDescent="0.25">
      <c r="A168" s="1">
        <v>125</v>
      </c>
      <c r="B168" s="1" t="s">
        <v>536</v>
      </c>
      <c r="C168" s="1" t="s">
        <v>537</v>
      </c>
      <c r="D168" s="1" t="s">
        <v>191</v>
      </c>
      <c r="E168" s="1" t="s">
        <v>538</v>
      </c>
      <c r="F168" s="7">
        <v>3</v>
      </c>
      <c r="G168" s="8">
        <v>0</v>
      </c>
      <c r="H168" s="8">
        <v>0</v>
      </c>
      <c r="I168" s="8" t="s">
        <v>1016</v>
      </c>
      <c r="J168" s="8" t="s">
        <v>989</v>
      </c>
      <c r="K168" s="8" t="s">
        <v>989</v>
      </c>
      <c r="L168" s="8">
        <v>2</v>
      </c>
      <c r="M168" s="8">
        <v>0</v>
      </c>
      <c r="N168" s="9">
        <v>0</v>
      </c>
      <c r="O168" s="7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9"/>
      <c r="AH168" s="7"/>
      <c r="AI168" s="8" t="s">
        <v>24</v>
      </c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9"/>
      <c r="AV168" s="7"/>
      <c r="AW168" s="8"/>
      <c r="AX168" s="8"/>
      <c r="AY168" s="8" t="s">
        <v>193</v>
      </c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9"/>
    </row>
    <row r="169" spans="1:65" x14ac:dyDescent="0.25">
      <c r="A169" s="1">
        <v>144</v>
      </c>
      <c r="B169" s="1" t="s">
        <v>589</v>
      </c>
      <c r="C169" s="1" t="s">
        <v>590</v>
      </c>
      <c r="D169" s="1" t="s">
        <v>407</v>
      </c>
      <c r="E169" s="1" t="s">
        <v>58</v>
      </c>
      <c r="F169" s="7">
        <v>3</v>
      </c>
      <c r="G169" s="8">
        <v>0</v>
      </c>
      <c r="H169" s="8">
        <v>0</v>
      </c>
      <c r="I169" s="8" t="s">
        <v>1126</v>
      </c>
      <c r="J169" s="8" t="s">
        <v>989</v>
      </c>
      <c r="K169" s="8" t="s">
        <v>989</v>
      </c>
      <c r="L169" s="8">
        <v>2</v>
      </c>
      <c r="M169" s="8">
        <v>0</v>
      </c>
      <c r="N169" s="9">
        <v>0</v>
      </c>
      <c r="O169" s="7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9"/>
      <c r="AH169" s="7" t="s">
        <v>2007</v>
      </c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9"/>
      <c r="AV169" s="7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9"/>
    </row>
    <row r="170" spans="1:65" x14ac:dyDescent="0.25">
      <c r="A170" s="1">
        <v>148</v>
      </c>
      <c r="B170" s="1" t="s">
        <v>604</v>
      </c>
      <c r="C170" s="1" t="s">
        <v>605</v>
      </c>
      <c r="D170" s="1" t="s">
        <v>148</v>
      </c>
      <c r="E170" s="1" t="s">
        <v>606</v>
      </c>
      <c r="F170" s="7">
        <v>3</v>
      </c>
      <c r="G170" s="8">
        <v>0</v>
      </c>
      <c r="H170" s="8">
        <v>0</v>
      </c>
      <c r="I170" s="8" t="s">
        <v>1062</v>
      </c>
      <c r="J170" s="8" t="s">
        <v>989</v>
      </c>
      <c r="K170" s="8" t="s">
        <v>989</v>
      </c>
      <c r="L170" s="8">
        <v>2</v>
      </c>
      <c r="M170" s="8">
        <v>0</v>
      </c>
      <c r="N170" s="9">
        <v>0</v>
      </c>
      <c r="O170" s="7"/>
      <c r="P170" s="8"/>
      <c r="Q170" s="8"/>
      <c r="R170" s="8" t="s">
        <v>607</v>
      </c>
      <c r="S170" s="8"/>
      <c r="T170" s="8"/>
      <c r="U170" s="8"/>
      <c r="V170" s="8"/>
      <c r="W170" s="8"/>
      <c r="X170" s="8"/>
      <c r="Y170" s="8" t="s">
        <v>608</v>
      </c>
      <c r="Z170" s="8"/>
      <c r="AA170" s="8"/>
      <c r="AB170" s="8"/>
      <c r="AC170" s="8"/>
      <c r="AD170" s="8"/>
      <c r="AE170" s="8"/>
      <c r="AF170" s="8"/>
      <c r="AG170" s="9"/>
      <c r="AH170" s="7"/>
      <c r="AI170" s="8"/>
      <c r="AJ170" s="8"/>
      <c r="AK170" s="8"/>
      <c r="AL170" s="8"/>
      <c r="AM170" s="8"/>
      <c r="AN170" s="8"/>
      <c r="AO170" s="8" t="s">
        <v>30</v>
      </c>
      <c r="AP170" s="8"/>
      <c r="AQ170" s="8"/>
      <c r="AR170" s="8"/>
      <c r="AS170" s="8"/>
      <c r="AT170" s="8"/>
      <c r="AU170" s="9"/>
      <c r="AV170" s="7"/>
      <c r="AW170" s="8"/>
      <c r="AX170" s="8" t="s">
        <v>315</v>
      </c>
      <c r="AY170" s="8" t="s">
        <v>609</v>
      </c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9"/>
    </row>
    <row r="171" spans="1:65" x14ac:dyDescent="0.25">
      <c r="A171" s="1">
        <v>209</v>
      </c>
      <c r="B171" s="1" t="s">
        <v>775</v>
      </c>
      <c r="C171" s="1" t="s">
        <v>776</v>
      </c>
      <c r="D171" s="1" t="s">
        <v>304</v>
      </c>
      <c r="E171" s="1" t="s">
        <v>58</v>
      </c>
      <c r="F171" s="7">
        <v>3</v>
      </c>
      <c r="G171" s="8">
        <v>0</v>
      </c>
      <c r="H171" s="8">
        <v>0</v>
      </c>
      <c r="I171" s="8" t="s">
        <v>1219</v>
      </c>
      <c r="J171" s="8" t="s">
        <v>989</v>
      </c>
      <c r="K171" s="8" t="s">
        <v>989</v>
      </c>
      <c r="L171" s="8">
        <v>2</v>
      </c>
      <c r="M171" s="8">
        <v>0</v>
      </c>
      <c r="N171" s="9">
        <v>0</v>
      </c>
      <c r="O171" s="7"/>
      <c r="P171" s="8" t="s">
        <v>470</v>
      </c>
      <c r="Q171" s="8"/>
      <c r="R171" s="8" t="s">
        <v>470</v>
      </c>
      <c r="S171" s="8"/>
      <c r="T171" s="8" t="s">
        <v>471</v>
      </c>
      <c r="U171" s="8"/>
      <c r="V171" s="8"/>
      <c r="W171" s="8" t="s">
        <v>471</v>
      </c>
      <c r="X171" s="8"/>
      <c r="Y171" s="8"/>
      <c r="Z171" s="8"/>
      <c r="AA171" s="8"/>
      <c r="AB171" s="8"/>
      <c r="AC171" s="8"/>
      <c r="AD171" s="8"/>
      <c r="AE171" s="8"/>
      <c r="AF171" s="8"/>
      <c r="AG171" s="9"/>
      <c r="AH171" s="7"/>
      <c r="AI171" s="8" t="s">
        <v>143</v>
      </c>
      <c r="AJ171" s="8"/>
      <c r="AK171" s="8"/>
      <c r="AL171" s="8"/>
      <c r="AM171" s="8"/>
      <c r="AN171" s="8" t="s">
        <v>143</v>
      </c>
      <c r="AO171" s="8"/>
      <c r="AP171" s="8"/>
      <c r="AQ171" s="8"/>
      <c r="AR171" s="8"/>
      <c r="AS171" s="8"/>
      <c r="AT171" s="8"/>
      <c r="AU171" s="9"/>
      <c r="AV171" s="7"/>
      <c r="AW171" s="8"/>
      <c r="AX171" s="8" t="s">
        <v>472</v>
      </c>
      <c r="AY171" s="8" t="s">
        <v>473</v>
      </c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9"/>
    </row>
    <row r="172" spans="1:65" x14ac:dyDescent="0.25">
      <c r="A172" s="1">
        <v>118</v>
      </c>
      <c r="B172" s="1" t="s">
        <v>516</v>
      </c>
      <c r="C172" s="1" t="s">
        <v>517</v>
      </c>
      <c r="D172" s="1" t="s">
        <v>518</v>
      </c>
      <c r="E172" s="1" t="s">
        <v>519</v>
      </c>
      <c r="F172" s="7">
        <v>2</v>
      </c>
      <c r="G172" s="8">
        <v>0</v>
      </c>
      <c r="H172" s="8">
        <v>0</v>
      </c>
      <c r="I172" s="8" t="s">
        <v>1385</v>
      </c>
      <c r="J172" s="8" t="s">
        <v>989</v>
      </c>
      <c r="K172" s="8" t="s">
        <v>989</v>
      </c>
      <c r="L172" s="8">
        <v>2</v>
      </c>
      <c r="M172" s="8">
        <v>0</v>
      </c>
      <c r="N172" s="9">
        <v>0</v>
      </c>
      <c r="O172" s="7"/>
      <c r="P172" s="8"/>
      <c r="Q172" s="8"/>
      <c r="R172" s="8" t="s">
        <v>170</v>
      </c>
      <c r="S172" s="8"/>
      <c r="T172" s="8"/>
      <c r="U172" s="8"/>
      <c r="V172" s="8"/>
      <c r="W172" s="8"/>
      <c r="X172" s="8"/>
      <c r="Y172" s="8" t="s">
        <v>170</v>
      </c>
      <c r="Z172" s="8"/>
      <c r="AA172" s="8"/>
      <c r="AB172" s="8"/>
      <c r="AC172" s="8"/>
      <c r="AD172" s="8"/>
      <c r="AE172" s="8" t="s">
        <v>129</v>
      </c>
      <c r="AF172" s="8"/>
      <c r="AG172" s="9"/>
      <c r="AH172" s="7"/>
      <c r="AI172" s="8"/>
      <c r="AJ172" s="8"/>
      <c r="AK172" s="8"/>
      <c r="AL172" s="8"/>
      <c r="AM172" s="8"/>
      <c r="AN172" s="8" t="s">
        <v>322</v>
      </c>
      <c r="AO172" s="8"/>
      <c r="AP172" s="8"/>
      <c r="AQ172" s="8"/>
      <c r="AR172" s="8"/>
      <c r="AS172" s="8" t="s">
        <v>322</v>
      </c>
      <c r="AT172" s="8"/>
      <c r="AU172" s="9"/>
      <c r="AV172" s="7"/>
      <c r="AW172" s="8"/>
      <c r="AX172" s="8" t="s">
        <v>130</v>
      </c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9"/>
    </row>
    <row r="173" spans="1:65" x14ac:dyDescent="0.25">
      <c r="A173" s="1">
        <v>128</v>
      </c>
      <c r="B173" s="1" t="s">
        <v>541</v>
      </c>
      <c r="C173" s="1" t="s">
        <v>1412</v>
      </c>
      <c r="D173" s="1" t="s">
        <v>491</v>
      </c>
      <c r="E173" s="1" t="s">
        <v>58</v>
      </c>
      <c r="F173" s="7">
        <v>2</v>
      </c>
      <c r="G173" s="8">
        <v>0</v>
      </c>
      <c r="H173" s="8">
        <v>0</v>
      </c>
      <c r="I173" s="8" t="s">
        <v>963</v>
      </c>
      <c r="J173" s="8" t="s">
        <v>989</v>
      </c>
      <c r="K173" s="8" t="s">
        <v>989</v>
      </c>
      <c r="L173" s="8">
        <v>2</v>
      </c>
      <c r="M173" s="8">
        <v>0</v>
      </c>
      <c r="N173" s="9">
        <v>0</v>
      </c>
      <c r="O173" s="7"/>
      <c r="P173" s="8"/>
      <c r="Q173" s="8"/>
      <c r="R173" s="8" t="s">
        <v>305</v>
      </c>
      <c r="S173" s="8"/>
      <c r="T173" s="8"/>
      <c r="U173" s="8"/>
      <c r="V173" s="8"/>
      <c r="W173" s="8"/>
      <c r="X173" s="8"/>
      <c r="Y173" s="8" t="s">
        <v>305</v>
      </c>
      <c r="Z173" s="8"/>
      <c r="AA173" s="8"/>
      <c r="AB173" s="8"/>
      <c r="AC173" s="8"/>
      <c r="AD173" s="8"/>
      <c r="AE173" s="8"/>
      <c r="AF173" s="8"/>
      <c r="AG173" s="9"/>
      <c r="AH173" s="7"/>
      <c r="AI173" s="8" t="s">
        <v>24</v>
      </c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9"/>
      <c r="AV173" s="7"/>
      <c r="AW173" s="8"/>
      <c r="AX173" s="8" t="s">
        <v>252</v>
      </c>
      <c r="AY173" s="8" t="s">
        <v>306</v>
      </c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9"/>
    </row>
    <row r="174" spans="1:65" x14ac:dyDescent="0.25">
      <c r="A174" s="1">
        <v>133</v>
      </c>
      <c r="B174" s="1" t="s">
        <v>556</v>
      </c>
      <c r="C174" s="1" t="s">
        <v>557</v>
      </c>
      <c r="D174" s="1" t="s">
        <v>491</v>
      </c>
      <c r="E174" s="1" t="s">
        <v>558</v>
      </c>
      <c r="F174" s="7">
        <v>2</v>
      </c>
      <c r="G174" s="8">
        <v>0</v>
      </c>
      <c r="H174" s="8">
        <v>0</v>
      </c>
      <c r="I174" s="8" t="s">
        <v>1111</v>
      </c>
      <c r="J174" s="8" t="s">
        <v>989</v>
      </c>
      <c r="K174" s="8" t="s">
        <v>989</v>
      </c>
      <c r="L174" s="8">
        <v>2</v>
      </c>
      <c r="M174" s="8">
        <v>0</v>
      </c>
      <c r="N174" s="9">
        <v>0</v>
      </c>
      <c r="O174" s="7"/>
      <c r="P174" s="8"/>
      <c r="Q174" s="8"/>
      <c r="R174" s="8" t="s">
        <v>277</v>
      </c>
      <c r="S174" s="8"/>
      <c r="T174" s="8"/>
      <c r="U174" s="8"/>
      <c r="V174" s="8"/>
      <c r="W174" s="8"/>
      <c r="X174" s="8"/>
      <c r="Y174" s="8" t="s">
        <v>277</v>
      </c>
      <c r="Z174" s="8"/>
      <c r="AA174" s="8"/>
      <c r="AB174" s="8"/>
      <c r="AC174" s="8"/>
      <c r="AD174" s="8"/>
      <c r="AE174" s="8"/>
      <c r="AF174" s="8"/>
      <c r="AG174" s="9"/>
      <c r="AH174" s="7"/>
      <c r="AI174" s="8" t="s">
        <v>36</v>
      </c>
      <c r="AJ174" s="8"/>
      <c r="AK174" s="8"/>
      <c r="AL174" s="8"/>
      <c r="AM174" s="8"/>
      <c r="AN174" s="8" t="s">
        <v>36</v>
      </c>
      <c r="AO174" s="8"/>
      <c r="AP174" s="8"/>
      <c r="AQ174" s="8"/>
      <c r="AR174" s="8"/>
      <c r="AS174" s="8"/>
      <c r="AT174" s="8"/>
      <c r="AU174" s="9" t="s">
        <v>36</v>
      </c>
      <c r="AV174" s="7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 t="s">
        <v>279</v>
      </c>
      <c r="BK174" s="8"/>
      <c r="BL174" s="8"/>
      <c r="BM174" s="9"/>
    </row>
    <row r="175" spans="1:65" x14ac:dyDescent="0.25">
      <c r="A175" s="1">
        <v>161</v>
      </c>
      <c r="B175" s="1" t="s">
        <v>649</v>
      </c>
      <c r="C175" s="1" t="s">
        <v>650</v>
      </c>
      <c r="D175" s="1" t="s">
        <v>304</v>
      </c>
      <c r="E175" s="1" t="s">
        <v>651</v>
      </c>
      <c r="F175" s="7">
        <v>2</v>
      </c>
      <c r="G175" s="8">
        <v>0</v>
      </c>
      <c r="H175" s="8">
        <v>0</v>
      </c>
      <c r="I175" s="8" t="s">
        <v>1391</v>
      </c>
      <c r="J175" s="8" t="s">
        <v>989</v>
      </c>
      <c r="K175" s="8" t="s">
        <v>989</v>
      </c>
      <c r="L175" s="8">
        <v>2</v>
      </c>
      <c r="M175" s="8">
        <v>0</v>
      </c>
      <c r="N175" s="9">
        <v>0</v>
      </c>
      <c r="O175" s="7"/>
      <c r="P175" s="8"/>
      <c r="Q175" s="8"/>
      <c r="R175" s="8" t="s">
        <v>277</v>
      </c>
      <c r="S175" s="8"/>
      <c r="T175" s="8"/>
      <c r="U175" s="8"/>
      <c r="V175" s="8"/>
      <c r="W175" s="8"/>
      <c r="X175" s="8"/>
      <c r="Y175" s="8" t="s">
        <v>277</v>
      </c>
      <c r="Z175" s="8"/>
      <c r="AA175" s="8"/>
      <c r="AB175" s="8"/>
      <c r="AC175" s="8"/>
      <c r="AD175" s="8"/>
      <c r="AE175" s="8"/>
      <c r="AF175" s="8"/>
      <c r="AG175" s="9"/>
      <c r="AH175" s="7"/>
      <c r="AI175" s="8" t="s">
        <v>36</v>
      </c>
      <c r="AJ175" s="8"/>
      <c r="AK175" s="8"/>
      <c r="AL175" s="8"/>
      <c r="AM175" s="8"/>
      <c r="AN175" s="8" t="s">
        <v>36</v>
      </c>
      <c r="AO175" s="8"/>
      <c r="AP175" s="8"/>
      <c r="AQ175" s="8"/>
      <c r="AR175" s="8"/>
      <c r="AS175" s="8"/>
      <c r="AT175" s="8"/>
      <c r="AU175" s="9" t="s">
        <v>36</v>
      </c>
      <c r="AV175" s="7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 t="s">
        <v>279</v>
      </c>
      <c r="BK175" s="8"/>
      <c r="BL175" s="8"/>
      <c r="BM175" s="9"/>
    </row>
    <row r="176" spans="1:65" x14ac:dyDescent="0.25">
      <c r="A176" s="1">
        <v>172</v>
      </c>
      <c r="B176" s="1" t="s">
        <v>678</v>
      </c>
      <c r="C176" s="1" t="s">
        <v>679</v>
      </c>
      <c r="D176" s="1" t="s">
        <v>263</v>
      </c>
      <c r="E176" s="1" t="s">
        <v>227</v>
      </c>
      <c r="F176" s="7">
        <v>2</v>
      </c>
      <c r="G176" s="8">
        <v>0</v>
      </c>
      <c r="H176" s="8">
        <v>0</v>
      </c>
      <c r="I176" s="8" t="s">
        <v>1149</v>
      </c>
      <c r="J176" s="8" t="s">
        <v>989</v>
      </c>
      <c r="K176" s="8" t="s">
        <v>989</v>
      </c>
      <c r="L176" s="8">
        <v>2</v>
      </c>
      <c r="M176" s="8">
        <v>0</v>
      </c>
      <c r="N176" s="9">
        <v>0</v>
      </c>
      <c r="O176" s="7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9"/>
      <c r="AH176" s="7"/>
      <c r="AI176" s="8"/>
      <c r="AJ176" s="8"/>
      <c r="AK176" s="8"/>
      <c r="AL176" s="8"/>
      <c r="AM176" s="8"/>
      <c r="AN176" s="8" t="s">
        <v>32</v>
      </c>
      <c r="AO176" s="8"/>
      <c r="AP176" s="8"/>
      <c r="AQ176" s="8" t="s">
        <v>32</v>
      </c>
      <c r="AR176" s="8"/>
      <c r="AS176" s="8"/>
      <c r="AT176" s="8"/>
      <c r="AU176" s="9"/>
      <c r="AV176" s="7" t="s">
        <v>680</v>
      </c>
      <c r="AW176" s="8"/>
      <c r="AX176" s="8"/>
      <c r="AY176" s="8" t="s">
        <v>681</v>
      </c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9"/>
    </row>
    <row r="177" spans="1:65" x14ac:dyDescent="0.25">
      <c r="A177" s="1">
        <v>177</v>
      </c>
      <c r="B177" s="1" t="s">
        <v>692</v>
      </c>
      <c r="C177" s="1" t="s">
        <v>693</v>
      </c>
      <c r="D177" s="1" t="s">
        <v>694</v>
      </c>
      <c r="E177" s="1" t="s">
        <v>178</v>
      </c>
      <c r="F177" s="7">
        <v>2</v>
      </c>
      <c r="G177" s="8">
        <v>0</v>
      </c>
      <c r="H177" s="8">
        <v>0</v>
      </c>
      <c r="I177" s="8" t="s">
        <v>1152</v>
      </c>
      <c r="J177" s="8" t="s">
        <v>989</v>
      </c>
      <c r="K177" s="8" t="s">
        <v>989</v>
      </c>
      <c r="L177" s="8">
        <v>2</v>
      </c>
      <c r="M177" s="8">
        <v>0</v>
      </c>
      <c r="N177" s="9">
        <v>0</v>
      </c>
      <c r="O177" s="7"/>
      <c r="P177" s="8"/>
      <c r="Q177" s="8"/>
      <c r="R177" s="8" t="s">
        <v>213</v>
      </c>
      <c r="S177" s="8"/>
      <c r="T177" s="8" t="s">
        <v>212</v>
      </c>
      <c r="U177" s="8"/>
      <c r="V177" s="8"/>
      <c r="W177" s="8" t="s">
        <v>212</v>
      </c>
      <c r="X177" s="8"/>
      <c r="Y177" s="8" t="s">
        <v>213</v>
      </c>
      <c r="Z177" s="8"/>
      <c r="AA177" s="8"/>
      <c r="AB177" s="8"/>
      <c r="AC177" s="8"/>
      <c r="AD177" s="8"/>
      <c r="AE177" s="8"/>
      <c r="AF177" s="8"/>
      <c r="AG177" s="9"/>
      <c r="AH177" s="7"/>
      <c r="AI177" s="8"/>
      <c r="AJ177" s="8"/>
      <c r="AK177" s="8"/>
      <c r="AL177" s="8"/>
      <c r="AM177" s="8"/>
      <c r="AN177" s="8"/>
      <c r="AO177" s="8" t="s">
        <v>579</v>
      </c>
      <c r="AP177" s="8"/>
      <c r="AQ177" s="8"/>
      <c r="AR177" s="8"/>
      <c r="AS177" s="8"/>
      <c r="AT177" s="8"/>
      <c r="AU177" s="9"/>
      <c r="AV177" s="7"/>
      <c r="AW177" s="8"/>
      <c r="AX177" s="8" t="s">
        <v>130</v>
      </c>
      <c r="AY177" s="8" t="s">
        <v>216</v>
      </c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9" t="s">
        <v>216</v>
      </c>
    </row>
    <row r="178" spans="1:65" x14ac:dyDescent="0.25">
      <c r="A178" s="1">
        <v>182</v>
      </c>
      <c r="B178" s="1" t="s">
        <v>704</v>
      </c>
      <c r="C178" s="1" t="s">
        <v>705</v>
      </c>
      <c r="D178" s="1" t="s">
        <v>250</v>
      </c>
      <c r="E178" s="1" t="s">
        <v>390</v>
      </c>
      <c r="F178" s="7">
        <v>2</v>
      </c>
      <c r="G178" s="8">
        <v>0</v>
      </c>
      <c r="H178" s="8">
        <v>0</v>
      </c>
      <c r="I178" s="8" t="s">
        <v>1156</v>
      </c>
      <c r="J178" s="8" t="s">
        <v>989</v>
      </c>
      <c r="K178" s="8" t="s">
        <v>989</v>
      </c>
      <c r="L178" s="8">
        <v>2</v>
      </c>
      <c r="M178" s="8">
        <v>0</v>
      </c>
      <c r="N178" s="9">
        <v>0</v>
      </c>
      <c r="O178" s="7"/>
      <c r="P178" s="8"/>
      <c r="Q178" s="8"/>
      <c r="R178" s="8" t="s">
        <v>170</v>
      </c>
      <c r="S178" s="8"/>
      <c r="T178" s="8"/>
      <c r="U178" s="8"/>
      <c r="V178" s="8"/>
      <c r="W178" s="8"/>
      <c r="X178" s="8"/>
      <c r="Y178" s="8" t="s">
        <v>170</v>
      </c>
      <c r="Z178" s="8"/>
      <c r="AA178" s="8"/>
      <c r="AB178" s="8"/>
      <c r="AC178" s="8"/>
      <c r="AD178" s="8"/>
      <c r="AE178" s="8" t="s">
        <v>129</v>
      </c>
      <c r="AF178" s="8"/>
      <c r="AG178" s="9"/>
      <c r="AH178" s="7"/>
      <c r="AI178" s="8"/>
      <c r="AJ178" s="8"/>
      <c r="AK178" s="8"/>
      <c r="AL178" s="8"/>
      <c r="AM178" s="8"/>
      <c r="AN178" s="8" t="s">
        <v>322</v>
      </c>
      <c r="AO178" s="8"/>
      <c r="AP178" s="8"/>
      <c r="AQ178" s="8"/>
      <c r="AR178" s="8"/>
      <c r="AS178" s="8" t="s">
        <v>322</v>
      </c>
      <c r="AT178" s="8"/>
      <c r="AU178" s="9"/>
      <c r="AV178" s="7"/>
      <c r="AW178" s="8"/>
      <c r="AX178" s="8"/>
      <c r="AY178" s="8" t="s">
        <v>172</v>
      </c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9"/>
    </row>
    <row r="179" spans="1:65" x14ac:dyDescent="0.25">
      <c r="A179" s="1">
        <v>191</v>
      </c>
      <c r="B179" s="1" t="s">
        <v>726</v>
      </c>
      <c r="C179" s="1" t="s">
        <v>727</v>
      </c>
      <c r="D179" s="1" t="s">
        <v>674</v>
      </c>
      <c r="E179" s="1" t="s">
        <v>497</v>
      </c>
      <c r="F179" s="7">
        <v>2</v>
      </c>
      <c r="G179" s="8">
        <v>0</v>
      </c>
      <c r="H179" s="8">
        <v>0</v>
      </c>
      <c r="I179" s="8" t="s">
        <v>1161</v>
      </c>
      <c r="J179" s="8" t="s">
        <v>989</v>
      </c>
      <c r="K179" s="8" t="s">
        <v>989</v>
      </c>
      <c r="L179" s="8">
        <v>2</v>
      </c>
      <c r="M179" s="8">
        <v>0</v>
      </c>
      <c r="N179" s="9">
        <v>0</v>
      </c>
      <c r="O179" s="7"/>
      <c r="P179" s="8"/>
      <c r="Q179" s="8"/>
      <c r="R179" s="8" t="s">
        <v>170</v>
      </c>
      <c r="S179" s="8"/>
      <c r="T179" s="8"/>
      <c r="U179" s="8"/>
      <c r="V179" s="8"/>
      <c r="W179" s="8"/>
      <c r="X179" s="8"/>
      <c r="Y179" s="8" t="s">
        <v>170</v>
      </c>
      <c r="Z179" s="8"/>
      <c r="AA179" s="8"/>
      <c r="AB179" s="8"/>
      <c r="AC179" s="8"/>
      <c r="AD179" s="8"/>
      <c r="AE179" s="8" t="s">
        <v>129</v>
      </c>
      <c r="AF179" s="8"/>
      <c r="AG179" s="9"/>
      <c r="AH179" s="7"/>
      <c r="AI179" s="8" t="s">
        <v>31</v>
      </c>
      <c r="AJ179" s="8"/>
      <c r="AK179" s="8"/>
      <c r="AL179" s="8"/>
      <c r="AM179" s="8"/>
      <c r="AN179" s="8" t="s">
        <v>31</v>
      </c>
      <c r="AO179" s="8"/>
      <c r="AP179" s="8" t="s">
        <v>31</v>
      </c>
      <c r="AQ179" s="8"/>
      <c r="AR179" s="8"/>
      <c r="AS179" s="8"/>
      <c r="AT179" s="8"/>
      <c r="AU179" s="9"/>
      <c r="AV179" s="7"/>
      <c r="AW179" s="8"/>
      <c r="AX179" s="8" t="s">
        <v>130</v>
      </c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9"/>
    </row>
    <row r="180" spans="1:65" x14ac:dyDescent="0.25">
      <c r="A180" s="1">
        <v>192</v>
      </c>
      <c r="B180" s="1" t="s">
        <v>728</v>
      </c>
      <c r="C180" s="1" t="s">
        <v>729</v>
      </c>
      <c r="D180" s="1" t="s">
        <v>250</v>
      </c>
      <c r="E180" s="1" t="s">
        <v>595</v>
      </c>
      <c r="F180" s="7">
        <v>2</v>
      </c>
      <c r="G180" s="8">
        <v>0</v>
      </c>
      <c r="H180" s="8">
        <v>0</v>
      </c>
      <c r="I180" s="8" t="s">
        <v>1024</v>
      </c>
      <c r="J180" s="8" t="s">
        <v>989</v>
      </c>
      <c r="K180" s="8" t="s">
        <v>989</v>
      </c>
      <c r="L180" s="8">
        <v>2</v>
      </c>
      <c r="M180" s="8">
        <v>0</v>
      </c>
      <c r="N180" s="9">
        <v>0</v>
      </c>
      <c r="O180" s="7"/>
      <c r="P180" s="8"/>
      <c r="Q180" s="8"/>
      <c r="R180" s="8" t="s">
        <v>730</v>
      </c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9"/>
      <c r="AH180" s="7"/>
      <c r="AI180" s="8"/>
      <c r="AJ180" s="8" t="s">
        <v>731</v>
      </c>
      <c r="AK180" s="8"/>
      <c r="AL180" s="8"/>
      <c r="AM180" s="8"/>
      <c r="AN180" s="8" t="s">
        <v>731</v>
      </c>
      <c r="AO180" s="8"/>
      <c r="AP180" s="8"/>
      <c r="AQ180" s="8"/>
      <c r="AR180" s="8"/>
      <c r="AS180" s="8"/>
      <c r="AT180" s="8"/>
      <c r="AU180" s="9"/>
      <c r="AV180" s="7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9"/>
    </row>
    <row r="181" spans="1:65" x14ac:dyDescent="0.25">
      <c r="A181" s="1">
        <v>220</v>
      </c>
      <c r="B181" s="1" t="s">
        <v>870</v>
      </c>
      <c r="C181" s="1" t="s">
        <v>869</v>
      </c>
      <c r="D181" s="1" t="s">
        <v>293</v>
      </c>
      <c r="E181" s="1" t="s">
        <v>58</v>
      </c>
      <c r="F181" s="7">
        <v>2</v>
      </c>
      <c r="G181" s="8">
        <v>0</v>
      </c>
      <c r="H181" s="8">
        <v>0</v>
      </c>
      <c r="I181" s="8" t="s">
        <v>1105</v>
      </c>
      <c r="J181" s="8" t="s">
        <v>989</v>
      </c>
      <c r="K181" s="8" t="s">
        <v>989</v>
      </c>
      <c r="L181" s="8">
        <v>2</v>
      </c>
      <c r="M181" s="8">
        <v>0</v>
      </c>
      <c r="N181" s="9">
        <v>0</v>
      </c>
      <c r="O181" s="7"/>
      <c r="P181" s="8"/>
      <c r="Q181" s="8"/>
      <c r="R181" s="8" t="s">
        <v>803</v>
      </c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 t="s">
        <v>129</v>
      </c>
      <c r="AF181" s="8"/>
      <c r="AG181" s="9"/>
      <c r="AH181" s="7"/>
      <c r="AI181" s="8" t="s">
        <v>24</v>
      </c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9"/>
      <c r="AV181" s="7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9"/>
    </row>
    <row r="182" spans="1:65" x14ac:dyDescent="0.25">
      <c r="A182" s="1">
        <v>240</v>
      </c>
      <c r="B182" s="1" t="s">
        <v>853</v>
      </c>
      <c r="C182" s="1" t="s">
        <v>1434</v>
      </c>
      <c r="D182" s="1" t="s">
        <v>234</v>
      </c>
      <c r="E182" s="1" t="s">
        <v>238</v>
      </c>
      <c r="F182" s="7">
        <v>2</v>
      </c>
      <c r="G182" s="8">
        <v>0</v>
      </c>
      <c r="H182" s="8">
        <v>0</v>
      </c>
      <c r="I182" s="8" t="s">
        <v>1305</v>
      </c>
      <c r="J182" s="8" t="s">
        <v>989</v>
      </c>
      <c r="K182" s="8" t="s">
        <v>989</v>
      </c>
      <c r="L182" s="8">
        <v>2</v>
      </c>
      <c r="M182" s="8">
        <v>0</v>
      </c>
      <c r="N182" s="9">
        <v>0</v>
      </c>
      <c r="O182" s="7"/>
      <c r="P182" s="8"/>
      <c r="Q182" s="8"/>
      <c r="R182" s="8"/>
      <c r="S182" s="8"/>
      <c r="T182" s="8"/>
      <c r="U182" s="8"/>
      <c r="V182" s="8"/>
      <c r="W182" s="8"/>
      <c r="X182" s="8"/>
      <c r="Y182" s="8" t="s">
        <v>340</v>
      </c>
      <c r="Z182" s="8"/>
      <c r="AA182" s="8"/>
      <c r="AB182" s="8"/>
      <c r="AC182" s="8"/>
      <c r="AD182" s="8"/>
      <c r="AE182" s="8" t="s">
        <v>1435</v>
      </c>
      <c r="AF182" s="8"/>
      <c r="AG182" s="9"/>
      <c r="AH182" s="7"/>
      <c r="AI182" s="8" t="s">
        <v>24</v>
      </c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 t="s">
        <v>35</v>
      </c>
      <c r="AU182" s="9"/>
      <c r="AV182" s="7"/>
      <c r="AW182" s="8"/>
      <c r="AX182" s="8" t="s">
        <v>155</v>
      </c>
      <c r="AY182" s="8" t="s">
        <v>156</v>
      </c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9"/>
    </row>
    <row r="183" spans="1:65" x14ac:dyDescent="0.25">
      <c r="A183" s="1">
        <v>242</v>
      </c>
      <c r="B183" s="1" t="s">
        <v>856</v>
      </c>
      <c r="C183" s="1" t="s">
        <v>1436</v>
      </c>
      <c r="D183" s="1" t="s">
        <v>1437</v>
      </c>
      <c r="E183" s="1" t="s">
        <v>1438</v>
      </c>
      <c r="F183" s="7">
        <v>2</v>
      </c>
      <c r="G183" s="8">
        <v>0</v>
      </c>
      <c r="H183" s="8">
        <v>0</v>
      </c>
      <c r="I183" s="8" t="s">
        <v>1305</v>
      </c>
      <c r="J183" s="8" t="s">
        <v>989</v>
      </c>
      <c r="K183" s="8" t="s">
        <v>989</v>
      </c>
      <c r="L183" s="8">
        <v>2</v>
      </c>
      <c r="M183" s="8">
        <v>0</v>
      </c>
      <c r="N183" s="9">
        <v>0</v>
      </c>
      <c r="O183" s="7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 t="s">
        <v>1439</v>
      </c>
      <c r="AF183" s="8"/>
      <c r="AG183" s="9"/>
      <c r="AH183" s="7"/>
      <c r="AI183" s="8"/>
      <c r="AJ183" s="8"/>
      <c r="AK183" s="8"/>
      <c r="AL183" s="8"/>
      <c r="AM183" s="8"/>
      <c r="AN183" s="8" t="s">
        <v>143</v>
      </c>
      <c r="AO183" s="8"/>
      <c r="AP183" s="8"/>
      <c r="AQ183" s="8"/>
      <c r="AR183" s="8"/>
      <c r="AS183" s="8"/>
      <c r="AT183" s="8"/>
      <c r="AU183" s="9"/>
      <c r="AV183" s="7"/>
      <c r="AW183" s="8"/>
      <c r="AX183" s="8" t="s">
        <v>130</v>
      </c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9"/>
    </row>
    <row r="184" spans="1:65" x14ac:dyDescent="0.25">
      <c r="A184" s="1">
        <v>162</v>
      </c>
      <c r="B184" s="1" t="s">
        <v>1459</v>
      </c>
      <c r="C184" s="1" t="s">
        <v>1458</v>
      </c>
      <c r="D184" s="1" t="s">
        <v>106</v>
      </c>
      <c r="E184" s="1" t="s">
        <v>58</v>
      </c>
      <c r="F184" s="7">
        <v>0</v>
      </c>
      <c r="G184" s="8">
        <v>0</v>
      </c>
      <c r="H184" s="8">
        <v>0</v>
      </c>
      <c r="I184" s="8" t="s">
        <v>989</v>
      </c>
      <c r="J184" s="8" t="s">
        <v>989</v>
      </c>
      <c r="K184" s="8" t="s">
        <v>989</v>
      </c>
      <c r="L184" s="8">
        <v>0</v>
      </c>
      <c r="M184" s="8">
        <v>0</v>
      </c>
      <c r="N184" s="9">
        <v>0</v>
      </c>
      <c r="O184" s="7"/>
      <c r="P184" s="8"/>
      <c r="Q184" s="8"/>
      <c r="R184" s="8" t="s">
        <v>170</v>
      </c>
      <c r="S184" s="8"/>
      <c r="T184" s="8"/>
      <c r="U184" s="8"/>
      <c r="V184" s="8"/>
      <c r="W184" s="8"/>
      <c r="X184" s="8"/>
      <c r="Y184" s="8" t="s">
        <v>170</v>
      </c>
      <c r="Z184" s="8"/>
      <c r="AA184" s="8"/>
      <c r="AB184" s="8"/>
      <c r="AC184" s="8"/>
      <c r="AD184" s="8"/>
      <c r="AE184" s="8"/>
      <c r="AF184" s="8"/>
      <c r="AG184" s="9"/>
      <c r="AH184" s="7"/>
      <c r="AI184" s="8" t="s">
        <v>24</v>
      </c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9"/>
      <c r="AV184" s="7"/>
      <c r="AW184" s="8"/>
      <c r="AX184" s="8" t="s">
        <v>171</v>
      </c>
      <c r="AY184" s="8" t="s">
        <v>172</v>
      </c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9"/>
    </row>
    <row r="185" spans="1:65" ht="15.75" thickBot="1" x14ac:dyDescent="0.3">
      <c r="A185" s="1">
        <v>243</v>
      </c>
      <c r="B185" s="1" t="s">
        <v>1988</v>
      </c>
      <c r="C185" s="1" t="s">
        <v>1987</v>
      </c>
      <c r="D185" s="1" t="s">
        <v>1441</v>
      </c>
      <c r="E185" s="1" t="s">
        <v>58</v>
      </c>
      <c r="F185" s="11">
        <v>0</v>
      </c>
      <c r="G185" s="12">
        <v>0</v>
      </c>
      <c r="H185" s="12">
        <v>0</v>
      </c>
      <c r="I185" s="12" t="s">
        <v>989</v>
      </c>
      <c r="J185" s="12" t="s">
        <v>989</v>
      </c>
      <c r="K185" s="12" t="s">
        <v>989</v>
      </c>
      <c r="L185" s="12">
        <v>0</v>
      </c>
      <c r="M185" s="12">
        <v>0</v>
      </c>
      <c r="N185" s="13">
        <v>0</v>
      </c>
      <c r="O185" s="11"/>
      <c r="P185" s="12"/>
      <c r="Q185" s="12"/>
      <c r="R185" s="12"/>
      <c r="S185" s="12"/>
      <c r="T185" s="12"/>
      <c r="U185" s="12"/>
      <c r="V185" s="12"/>
      <c r="W185" s="12"/>
      <c r="X185" s="12"/>
      <c r="Y185" s="12" t="s">
        <v>1442</v>
      </c>
      <c r="Z185" s="12"/>
      <c r="AA185" s="12"/>
      <c r="AB185" s="12"/>
      <c r="AC185" s="12"/>
      <c r="AD185" s="12"/>
      <c r="AE185" s="12"/>
      <c r="AF185" s="12"/>
      <c r="AG185" s="13"/>
      <c r="AH185" s="11"/>
      <c r="AI185" s="12"/>
      <c r="AJ185" s="12"/>
      <c r="AK185" s="12"/>
      <c r="AL185" s="12"/>
      <c r="AM185" s="12"/>
      <c r="AN185" s="12" t="s">
        <v>143</v>
      </c>
      <c r="AO185" s="12"/>
      <c r="AP185" s="12"/>
      <c r="AQ185" s="12"/>
      <c r="AR185" s="12"/>
      <c r="AS185" s="12"/>
      <c r="AT185" s="12"/>
      <c r="AU185" s="13"/>
      <c r="AV185" s="11"/>
      <c r="AW185" s="12"/>
      <c r="AX185" s="12" t="s">
        <v>150</v>
      </c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3"/>
    </row>
    <row r="190" spans="1:65" x14ac:dyDescent="0.25">
      <c r="F190"/>
    </row>
    <row r="191" spans="1:65" x14ac:dyDescent="0.25">
      <c r="L191" s="8" t="s">
        <v>2012</v>
      </c>
      <c r="M191" s="8">
        <v>35</v>
      </c>
    </row>
    <row r="192" spans="1:65" x14ac:dyDescent="0.25">
      <c r="L192" s="8" t="s">
        <v>2013</v>
      </c>
      <c r="M192" s="8">
        <v>181</v>
      </c>
    </row>
    <row r="193" spans="12:13" x14ac:dyDescent="0.25">
      <c r="L193" s="8" t="s">
        <v>2014</v>
      </c>
      <c r="M193" s="56">
        <f>M191/M192</f>
        <v>0.19337016574585636</v>
      </c>
    </row>
  </sheetData>
  <autoFilter ref="A2:BM2">
    <sortState ref="A3:BM185">
      <sortCondition descending="1" ref="H2"/>
    </sortState>
  </autoFilter>
  <mergeCells count="6">
    <mergeCell ref="AV1:BM1"/>
    <mergeCell ref="O1:AG1"/>
    <mergeCell ref="AH1:AU1"/>
    <mergeCell ref="F1:H1"/>
    <mergeCell ref="I1:K1"/>
    <mergeCell ref="L1:N1"/>
  </mergeCells>
  <conditionalFormatting sqref="C1:C1048576">
    <cfRule type="duplicateValues" dxfId="3" priority="5"/>
  </conditionalFormatting>
  <conditionalFormatting sqref="C184">
    <cfRule type="duplicateValues" dxfId="2" priority="3"/>
  </conditionalFormatting>
  <conditionalFormatting sqref="C185">
    <cfRule type="duplicateValues" dxfId="1" priority="2"/>
  </conditionalFormatting>
  <conditionalFormatting sqref="C184">
    <cfRule type="duplicateValues" dxfId="0" priority="1"/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245"/>
  <sheetViews>
    <sheetView topLeftCell="A61" workbookViewId="0">
      <selection activeCell="BF70" sqref="BF70"/>
    </sheetView>
  </sheetViews>
  <sheetFormatPr defaultRowHeight="15" x14ac:dyDescent="0.25"/>
  <cols>
    <col min="1" max="1" width="5" style="1" customWidth="1"/>
    <col min="2" max="2" width="118.42578125" style="1" bestFit="1" customWidth="1"/>
    <col min="3" max="3" width="17.28515625" style="1" bestFit="1" customWidth="1"/>
    <col min="4" max="54" width="4.28515625" style="2" customWidth="1"/>
    <col min="55" max="56" width="9.140625" style="2"/>
    <col min="57" max="58" width="20.140625" style="2" bestFit="1" customWidth="1"/>
    <col min="59" max="59" width="15.85546875" style="2" bestFit="1" customWidth="1"/>
    <col min="60" max="60" width="23" style="2" bestFit="1" customWidth="1"/>
    <col min="61" max="61" width="27.7109375" style="2" bestFit="1" customWidth="1"/>
    <col min="62" max="62" width="24.85546875" style="2" bestFit="1" customWidth="1"/>
    <col min="63" max="63" width="25.5703125" style="2" bestFit="1" customWidth="1"/>
    <col min="64" max="64" width="26.85546875" style="2" bestFit="1" customWidth="1"/>
    <col min="65" max="65" width="27.85546875" style="2" bestFit="1" customWidth="1"/>
    <col min="66" max="66" width="31.85546875" style="2" bestFit="1" customWidth="1"/>
    <col min="67" max="67" width="13.140625" style="2" bestFit="1" customWidth="1"/>
    <col min="68" max="68" width="21.140625" style="2" bestFit="1" customWidth="1"/>
    <col min="69" max="69" width="20.7109375" style="2" bestFit="1" customWidth="1"/>
    <col min="70" max="70" width="18.140625" style="2" bestFit="1" customWidth="1"/>
    <col min="71" max="71" width="9.7109375" style="2" bestFit="1" customWidth="1"/>
    <col min="72" max="72" width="9.42578125" style="2" bestFit="1" customWidth="1"/>
    <col min="73" max="73" width="23.140625" style="2" bestFit="1" customWidth="1"/>
    <col min="74" max="74" width="26" style="2" bestFit="1" customWidth="1"/>
    <col min="75" max="75" width="24.28515625" style="2" bestFit="1" customWidth="1"/>
    <col min="76" max="76" width="16.42578125" style="2" bestFit="1" customWidth="1"/>
    <col min="77" max="16384" width="9.140625" style="2"/>
  </cols>
  <sheetData>
    <row r="1" spans="1:73" x14ac:dyDescent="0.25">
      <c r="A1" s="40" t="s">
        <v>0</v>
      </c>
      <c r="B1" s="40"/>
      <c r="C1" s="40"/>
      <c r="D1" s="51" t="s">
        <v>1426</v>
      </c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1" t="s">
        <v>1427</v>
      </c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3"/>
      <c r="AK1" s="51" t="s">
        <v>1428</v>
      </c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5"/>
    </row>
    <row r="2" spans="1:73" ht="15.75" thickBot="1" x14ac:dyDescent="0.3">
      <c r="D2" s="26" t="s">
        <v>4</v>
      </c>
      <c r="E2" s="27" t="s">
        <v>5</v>
      </c>
      <c r="F2" s="27" t="s">
        <v>6</v>
      </c>
      <c r="G2" s="27" t="s">
        <v>7</v>
      </c>
      <c r="H2" s="27" t="s">
        <v>8</v>
      </c>
      <c r="I2" s="27" t="s">
        <v>9</v>
      </c>
      <c r="J2" s="27" t="s">
        <v>10</v>
      </c>
      <c r="K2" s="27" t="s">
        <v>11</v>
      </c>
      <c r="L2" s="27" t="s">
        <v>12</v>
      </c>
      <c r="M2" s="27" t="s">
        <v>13</v>
      </c>
      <c r="N2" s="27" t="s">
        <v>14</v>
      </c>
      <c r="O2" s="27" t="s">
        <v>15</v>
      </c>
      <c r="P2" s="27" t="s">
        <v>16</v>
      </c>
      <c r="Q2" s="27" t="s">
        <v>17</v>
      </c>
      <c r="R2" s="27" t="s">
        <v>18</v>
      </c>
      <c r="S2" s="27" t="s">
        <v>19</v>
      </c>
      <c r="T2" s="27" t="s">
        <v>20</v>
      </c>
      <c r="U2" s="27" t="s">
        <v>21</v>
      </c>
      <c r="V2" s="27" t="s">
        <v>22</v>
      </c>
      <c r="W2" s="26" t="s">
        <v>23</v>
      </c>
      <c r="X2" s="27" t="s">
        <v>24</v>
      </c>
      <c r="Y2" s="27" t="s">
        <v>25</v>
      </c>
      <c r="Z2" s="27" t="s">
        <v>26</v>
      </c>
      <c r="AA2" s="27" t="s">
        <v>27</v>
      </c>
      <c r="AB2" s="27" t="s">
        <v>28</v>
      </c>
      <c r="AC2" s="27" t="s">
        <v>29</v>
      </c>
      <c r="AD2" s="27" t="s">
        <v>30</v>
      </c>
      <c r="AE2" s="27" t="s">
        <v>31</v>
      </c>
      <c r="AF2" s="27" t="s">
        <v>32</v>
      </c>
      <c r="AG2" s="27" t="s">
        <v>33</v>
      </c>
      <c r="AH2" s="27" t="s">
        <v>34</v>
      </c>
      <c r="AI2" s="27" t="s">
        <v>35</v>
      </c>
      <c r="AJ2" s="28" t="s">
        <v>36</v>
      </c>
      <c r="AK2" s="26" t="s">
        <v>37</v>
      </c>
      <c r="AL2" s="27" t="s">
        <v>38</v>
      </c>
      <c r="AM2" s="27" t="s">
        <v>39</v>
      </c>
      <c r="AN2" s="27" t="s">
        <v>40</v>
      </c>
      <c r="AO2" s="27" t="s">
        <v>41</v>
      </c>
      <c r="AP2" s="27" t="s">
        <v>42</v>
      </c>
      <c r="AQ2" s="27" t="s">
        <v>43</v>
      </c>
      <c r="AR2" s="27" t="s">
        <v>44</v>
      </c>
      <c r="AS2" s="27" t="s">
        <v>45</v>
      </c>
      <c r="AT2" s="27" t="s">
        <v>46</v>
      </c>
      <c r="AU2" s="27" t="s">
        <v>47</v>
      </c>
      <c r="AV2" s="27" t="s">
        <v>48</v>
      </c>
      <c r="AW2" s="27" t="s">
        <v>49</v>
      </c>
      <c r="AX2" s="27" t="s">
        <v>50</v>
      </c>
      <c r="AY2" s="27" t="s">
        <v>51</v>
      </c>
      <c r="AZ2" s="27" t="s">
        <v>52</v>
      </c>
      <c r="BA2" s="27" t="s">
        <v>53</v>
      </c>
      <c r="BB2" s="28" t="s">
        <v>54</v>
      </c>
    </row>
    <row r="3" spans="1:73" x14ac:dyDescent="0.25">
      <c r="A3" s="1">
        <v>1</v>
      </c>
      <c r="B3" s="1" t="s">
        <v>55</v>
      </c>
      <c r="C3" s="1" t="s">
        <v>56</v>
      </c>
      <c r="D3" s="4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4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6"/>
      <c r="AK3" s="4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 t="s">
        <v>49</v>
      </c>
      <c r="AX3" s="5"/>
      <c r="AY3" s="5"/>
      <c r="AZ3" s="5"/>
      <c r="BA3" s="5"/>
      <c r="BB3" s="6"/>
    </row>
    <row r="4" spans="1:73" x14ac:dyDescent="0.25">
      <c r="A4" s="1">
        <v>2</v>
      </c>
      <c r="B4" s="1" t="s">
        <v>59</v>
      </c>
      <c r="C4" s="1" t="s">
        <v>60</v>
      </c>
      <c r="D4" s="4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4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6"/>
      <c r="AK4" s="4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 t="s">
        <v>49</v>
      </c>
      <c r="AX4" s="5"/>
      <c r="AY4" s="5"/>
      <c r="AZ4" s="5"/>
      <c r="BA4" s="5"/>
      <c r="BB4" s="6"/>
    </row>
    <row r="5" spans="1:73" x14ac:dyDescent="0.25">
      <c r="A5" s="1">
        <v>3</v>
      </c>
      <c r="B5" s="1" t="s">
        <v>62</v>
      </c>
      <c r="C5" s="1" t="s">
        <v>63</v>
      </c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4"/>
      <c r="X5" s="5" t="s">
        <v>65</v>
      </c>
      <c r="Y5" s="5"/>
      <c r="Z5" s="5"/>
      <c r="AA5" s="5"/>
      <c r="AB5" s="5"/>
      <c r="AC5" s="5" t="s">
        <v>66</v>
      </c>
      <c r="AD5" s="5"/>
      <c r="AE5" s="5"/>
      <c r="AF5" s="5"/>
      <c r="AG5" s="5"/>
      <c r="AH5" s="5"/>
      <c r="AI5" s="5"/>
      <c r="AJ5" s="6"/>
      <c r="AK5" s="4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 t="s">
        <v>49</v>
      </c>
      <c r="AX5" s="5"/>
      <c r="AY5" s="5"/>
      <c r="AZ5" s="5"/>
      <c r="BA5" s="5"/>
      <c r="BB5" s="6"/>
    </row>
    <row r="6" spans="1:73" x14ac:dyDescent="0.25">
      <c r="A6" s="1">
        <v>4</v>
      </c>
      <c r="B6" s="1" t="s">
        <v>67</v>
      </c>
      <c r="C6" s="1" t="s">
        <v>68</v>
      </c>
      <c r="D6" s="4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4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6"/>
      <c r="AK6" s="4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 t="s">
        <v>49</v>
      </c>
      <c r="AX6" s="5"/>
      <c r="AY6" s="5"/>
      <c r="AZ6" s="5"/>
      <c r="BA6" s="5"/>
      <c r="BB6" s="6"/>
    </row>
    <row r="7" spans="1:73" ht="15.75" thickBot="1" x14ac:dyDescent="0.3">
      <c r="A7" s="1">
        <v>5</v>
      </c>
      <c r="B7" s="1" t="s">
        <v>70</v>
      </c>
      <c r="C7" s="1" t="s">
        <v>71</v>
      </c>
      <c r="D7" s="4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4"/>
      <c r="X7" s="5" t="s">
        <v>65</v>
      </c>
      <c r="Y7" s="5"/>
      <c r="Z7" s="5"/>
      <c r="AA7" s="5"/>
      <c r="AB7" s="5"/>
      <c r="AC7" s="5" t="s">
        <v>66</v>
      </c>
      <c r="AD7" s="5"/>
      <c r="AE7" s="5"/>
      <c r="AF7" s="5"/>
      <c r="AG7" s="5"/>
      <c r="AH7" s="5"/>
      <c r="AI7" s="5"/>
      <c r="AJ7" s="6"/>
      <c r="AK7" s="4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 t="s">
        <v>49</v>
      </c>
      <c r="AX7" s="5"/>
      <c r="AY7" s="5"/>
      <c r="AZ7" s="5"/>
      <c r="BA7" s="5"/>
      <c r="BB7" s="6"/>
    </row>
    <row r="8" spans="1:73" x14ac:dyDescent="0.25">
      <c r="A8" s="1">
        <v>6</v>
      </c>
      <c r="B8" s="1" t="s">
        <v>73</v>
      </c>
      <c r="C8" s="1" t="s">
        <v>74</v>
      </c>
      <c r="D8" s="4"/>
      <c r="E8" s="5"/>
      <c r="F8" s="5"/>
      <c r="G8" s="5" t="s">
        <v>76</v>
      </c>
      <c r="H8" s="5"/>
      <c r="I8" s="5"/>
      <c r="J8" s="5"/>
      <c r="K8" s="5"/>
      <c r="L8" s="5"/>
      <c r="M8" s="5"/>
      <c r="N8" s="5" t="s">
        <v>76</v>
      </c>
      <c r="O8" s="5"/>
      <c r="P8" s="5"/>
      <c r="Q8" s="5"/>
      <c r="R8" s="5"/>
      <c r="S8" s="5"/>
      <c r="T8" s="5"/>
      <c r="U8" s="5"/>
      <c r="V8" s="5"/>
      <c r="W8" s="4"/>
      <c r="X8" s="5" t="s">
        <v>24</v>
      </c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6"/>
      <c r="AK8" s="4"/>
      <c r="AL8" s="5"/>
      <c r="AM8" s="5" t="s">
        <v>77</v>
      </c>
      <c r="AN8" s="5" t="s">
        <v>78</v>
      </c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6"/>
      <c r="BE8" s="22" t="s">
        <v>1454</v>
      </c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5"/>
      <c r="BU8" s="5"/>
    </row>
    <row r="9" spans="1:73" x14ac:dyDescent="0.25">
      <c r="A9" s="1">
        <v>7</v>
      </c>
      <c r="B9" s="1" t="s">
        <v>79</v>
      </c>
      <c r="C9" s="1" t="s">
        <v>80</v>
      </c>
      <c r="D9" s="4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4"/>
      <c r="X9" s="5" t="s">
        <v>65</v>
      </c>
      <c r="Y9" s="5"/>
      <c r="Z9" s="5"/>
      <c r="AA9" s="5"/>
      <c r="AB9" s="5"/>
      <c r="AC9" s="5" t="s">
        <v>66</v>
      </c>
      <c r="AD9" s="5"/>
      <c r="AE9" s="5"/>
      <c r="AF9" s="5"/>
      <c r="AG9" s="5"/>
      <c r="AH9" s="5"/>
      <c r="AI9" s="5"/>
      <c r="AJ9" s="6"/>
      <c r="AK9" s="4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 t="s">
        <v>49</v>
      </c>
      <c r="AX9" s="5"/>
      <c r="AY9" s="5"/>
      <c r="AZ9" s="5"/>
      <c r="BA9" s="5"/>
      <c r="BB9" s="6"/>
      <c r="BE9" s="23"/>
      <c r="BF9" s="16" t="s">
        <v>5</v>
      </c>
      <c r="BG9" s="16" t="s">
        <v>7</v>
      </c>
      <c r="BH9" s="16" t="s">
        <v>8</v>
      </c>
      <c r="BI9" s="16" t="s">
        <v>9</v>
      </c>
      <c r="BJ9" s="16" t="s">
        <v>11</v>
      </c>
      <c r="BK9" s="16" t="s">
        <v>12</v>
      </c>
      <c r="BL9" s="16" t="s">
        <v>14</v>
      </c>
      <c r="BM9" s="16" t="s">
        <v>15</v>
      </c>
      <c r="BN9" s="16" t="s">
        <v>16</v>
      </c>
      <c r="BO9" s="16" t="s">
        <v>18</v>
      </c>
      <c r="BP9" s="16" t="s">
        <v>19</v>
      </c>
      <c r="BQ9" s="16" t="s">
        <v>20</v>
      </c>
      <c r="BR9" s="16" t="s">
        <v>846</v>
      </c>
      <c r="BS9" s="16"/>
      <c r="BT9" s="17"/>
      <c r="BU9" s="16"/>
    </row>
    <row r="10" spans="1:73" ht="15.75" thickBot="1" x14ac:dyDescent="0.3">
      <c r="A10" s="1">
        <v>8</v>
      </c>
      <c r="B10" s="1" t="s">
        <v>82</v>
      </c>
      <c r="C10" s="1" t="s">
        <v>83</v>
      </c>
      <c r="D10" s="4"/>
      <c r="E10" s="5"/>
      <c r="F10" s="5"/>
      <c r="G10" s="5" t="s">
        <v>76</v>
      </c>
      <c r="H10" s="5"/>
      <c r="I10" s="5"/>
      <c r="J10" s="5"/>
      <c r="K10" s="5"/>
      <c r="L10" s="5"/>
      <c r="M10" s="5"/>
      <c r="N10" s="5" t="s">
        <v>76</v>
      </c>
      <c r="O10" s="5"/>
      <c r="P10" s="5"/>
      <c r="Q10" s="5"/>
      <c r="R10" s="5"/>
      <c r="S10" s="5"/>
      <c r="T10" s="5"/>
      <c r="U10" s="5"/>
      <c r="V10" s="5"/>
      <c r="W10" s="4"/>
      <c r="X10" s="5" t="s">
        <v>24</v>
      </c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6"/>
      <c r="AK10" s="4"/>
      <c r="AL10" s="5"/>
      <c r="AM10" s="5" t="s">
        <v>77</v>
      </c>
      <c r="AN10" s="5" t="s">
        <v>78</v>
      </c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6"/>
      <c r="BE10" s="23"/>
      <c r="BF10" s="16">
        <v>15</v>
      </c>
      <c r="BG10" s="16">
        <v>162</v>
      </c>
      <c r="BH10" s="16">
        <v>5</v>
      </c>
      <c r="BI10" s="16">
        <v>14</v>
      </c>
      <c r="BJ10" s="16">
        <v>1</v>
      </c>
      <c r="BK10" s="16">
        <v>14</v>
      </c>
      <c r="BL10" s="16">
        <v>152</v>
      </c>
      <c r="BM10" s="16">
        <v>5</v>
      </c>
      <c r="BN10" s="16">
        <v>5</v>
      </c>
      <c r="BO10" s="16">
        <v>2</v>
      </c>
      <c r="BP10" s="16">
        <v>2</v>
      </c>
      <c r="BQ10" s="16">
        <v>31</v>
      </c>
      <c r="BR10" s="16">
        <v>56</v>
      </c>
      <c r="BS10" s="16"/>
      <c r="BT10" s="17"/>
      <c r="BU10" s="16"/>
    </row>
    <row r="11" spans="1:73" x14ac:dyDescent="0.25">
      <c r="A11" s="1">
        <v>9</v>
      </c>
      <c r="B11" s="1" t="s">
        <v>85</v>
      </c>
      <c r="C11" s="1" t="s">
        <v>86</v>
      </c>
      <c r="D11" s="4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4"/>
      <c r="X11" s="5" t="s">
        <v>65</v>
      </c>
      <c r="Y11" s="5"/>
      <c r="Z11" s="5"/>
      <c r="AA11" s="5"/>
      <c r="AB11" s="5"/>
      <c r="AC11" s="5" t="s">
        <v>66</v>
      </c>
      <c r="AD11" s="5"/>
      <c r="AE11" s="5"/>
      <c r="AF11" s="5"/>
      <c r="AG11" s="5"/>
      <c r="AH11" s="5"/>
      <c r="AI11" s="5"/>
      <c r="AJ11" s="6"/>
      <c r="AK11" s="4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 t="s">
        <v>49</v>
      </c>
      <c r="AX11" s="5"/>
      <c r="AY11" s="5"/>
      <c r="AZ11" s="5"/>
      <c r="BA11" s="5"/>
      <c r="BB11" s="6"/>
      <c r="BE11" s="22" t="s">
        <v>1455</v>
      </c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5"/>
      <c r="BU11" s="16"/>
    </row>
    <row r="12" spans="1:73" x14ac:dyDescent="0.25">
      <c r="A12" s="1">
        <v>10</v>
      </c>
      <c r="B12" s="1" t="s">
        <v>88</v>
      </c>
      <c r="C12" s="1" t="s">
        <v>89</v>
      </c>
      <c r="D12" s="4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4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6"/>
      <c r="AK12" s="4"/>
      <c r="AL12" s="5"/>
      <c r="AM12" s="5"/>
      <c r="AN12" s="5"/>
      <c r="AO12" s="5"/>
      <c r="AP12" s="5"/>
      <c r="AQ12" s="5"/>
      <c r="AR12" s="5"/>
      <c r="AS12" s="5" t="s">
        <v>91</v>
      </c>
      <c r="AT12" s="5"/>
      <c r="AU12" s="5"/>
      <c r="AV12" s="5"/>
      <c r="AW12" s="5"/>
      <c r="AX12" s="5"/>
      <c r="AY12" s="5"/>
      <c r="AZ12" s="5"/>
      <c r="BA12" s="5"/>
      <c r="BB12" s="6"/>
      <c r="BE12" s="23"/>
      <c r="BF12" s="16" t="s">
        <v>23</v>
      </c>
      <c r="BG12" s="16" t="s">
        <v>24</v>
      </c>
      <c r="BH12" s="16" t="s">
        <v>25</v>
      </c>
      <c r="BI12" s="16" t="s">
        <v>26</v>
      </c>
      <c r="BJ12" s="16" t="s">
        <v>27</v>
      </c>
      <c r="BK12" s="16" t="s">
        <v>28</v>
      </c>
      <c r="BL12" s="16" t="s">
        <v>29</v>
      </c>
      <c r="BM12" s="16" t="s">
        <v>30</v>
      </c>
      <c r="BN12" s="16" t="s">
        <v>31</v>
      </c>
      <c r="BO12" s="16" t="s">
        <v>32</v>
      </c>
      <c r="BP12" s="16" t="s">
        <v>33</v>
      </c>
      <c r="BQ12" s="16" t="s">
        <v>34</v>
      </c>
      <c r="BR12" s="16" t="s">
        <v>35</v>
      </c>
      <c r="BS12" s="16" t="s">
        <v>36</v>
      </c>
      <c r="BT12" s="17" t="s">
        <v>846</v>
      </c>
      <c r="BU12" s="16"/>
    </row>
    <row r="13" spans="1:73" ht="15.75" thickBot="1" x14ac:dyDescent="0.3">
      <c r="A13" s="1">
        <v>11</v>
      </c>
      <c r="B13" s="1" t="s">
        <v>92</v>
      </c>
      <c r="C13" s="1" t="s">
        <v>93</v>
      </c>
      <c r="D13" s="4"/>
      <c r="E13" s="5"/>
      <c r="F13" s="5"/>
      <c r="G13" s="5" t="s">
        <v>76</v>
      </c>
      <c r="H13" s="5"/>
      <c r="I13" s="5"/>
      <c r="J13" s="5"/>
      <c r="K13" s="5"/>
      <c r="L13" s="5"/>
      <c r="M13" s="5"/>
      <c r="N13" s="5" t="s">
        <v>76</v>
      </c>
      <c r="O13" s="5"/>
      <c r="P13" s="5"/>
      <c r="Q13" s="5"/>
      <c r="R13" s="5"/>
      <c r="S13" s="5"/>
      <c r="T13" s="5"/>
      <c r="U13" s="5"/>
      <c r="V13" s="5"/>
      <c r="W13" s="4"/>
      <c r="X13" s="5" t="s">
        <v>24</v>
      </c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6"/>
      <c r="AK13" s="4"/>
      <c r="AL13" s="5"/>
      <c r="AM13" s="5" t="s">
        <v>77</v>
      </c>
      <c r="AN13" s="5" t="s">
        <v>78</v>
      </c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6"/>
      <c r="BE13" s="26"/>
      <c r="BF13" s="27">
        <v>6</v>
      </c>
      <c r="BG13" s="27">
        <v>160</v>
      </c>
      <c r="BH13" s="27">
        <v>8</v>
      </c>
      <c r="BI13" s="27">
        <v>4</v>
      </c>
      <c r="BJ13" s="27">
        <v>1</v>
      </c>
      <c r="BK13" s="27">
        <v>6</v>
      </c>
      <c r="BL13" s="27">
        <v>123</v>
      </c>
      <c r="BM13" s="27">
        <v>25</v>
      </c>
      <c r="BN13" s="27">
        <v>12</v>
      </c>
      <c r="BO13" s="27">
        <v>26</v>
      </c>
      <c r="BP13" s="27">
        <v>10</v>
      </c>
      <c r="BQ13" s="27">
        <v>36</v>
      </c>
      <c r="BR13" s="27">
        <v>13</v>
      </c>
      <c r="BS13" s="27">
        <v>38</v>
      </c>
      <c r="BT13" s="28">
        <v>51</v>
      </c>
      <c r="BU13" s="16"/>
    </row>
    <row r="14" spans="1:73" x14ac:dyDescent="0.25">
      <c r="A14" s="1">
        <v>12</v>
      </c>
      <c r="B14" s="1" t="s">
        <v>94</v>
      </c>
      <c r="C14" s="1" t="s">
        <v>95</v>
      </c>
      <c r="D14" s="4"/>
      <c r="E14" s="5"/>
      <c r="F14" s="5"/>
      <c r="G14" s="5"/>
      <c r="H14" s="5"/>
      <c r="I14" s="5" t="s">
        <v>97</v>
      </c>
      <c r="J14" s="5"/>
      <c r="K14" s="5"/>
      <c r="L14" s="5" t="s">
        <v>97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4"/>
      <c r="X14" s="5"/>
      <c r="Y14" s="5"/>
      <c r="Z14" s="5"/>
      <c r="AA14" s="5"/>
      <c r="AB14" s="5"/>
      <c r="AC14" s="5"/>
      <c r="AD14" s="5" t="s">
        <v>30</v>
      </c>
      <c r="AE14" s="5"/>
      <c r="AF14" s="5"/>
      <c r="AG14" s="5"/>
      <c r="AH14" s="5"/>
      <c r="AI14" s="5"/>
      <c r="AJ14" s="6"/>
      <c r="AK14" s="4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 t="s">
        <v>49</v>
      </c>
      <c r="AX14" s="5"/>
      <c r="AY14" s="5"/>
      <c r="AZ14" s="5"/>
      <c r="BA14" s="5"/>
      <c r="BB14" s="6"/>
      <c r="BE14" s="23" t="s">
        <v>1456</v>
      </c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7"/>
      <c r="BU14" s="16"/>
    </row>
    <row r="15" spans="1:73" x14ac:dyDescent="0.25">
      <c r="A15" s="1">
        <v>13</v>
      </c>
      <c r="B15" s="1" t="s">
        <v>98</v>
      </c>
      <c r="C15" s="1" t="s">
        <v>99</v>
      </c>
      <c r="D15" s="4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4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6"/>
      <c r="AK15" s="4"/>
      <c r="AL15" s="5"/>
      <c r="AM15" s="5" t="s">
        <v>101</v>
      </c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6"/>
      <c r="BE15" s="4"/>
      <c r="BF15" s="16" t="s">
        <v>37</v>
      </c>
      <c r="BG15" s="16" t="s">
        <v>39</v>
      </c>
      <c r="BH15" s="16" t="s">
        <v>40</v>
      </c>
      <c r="BI15" s="16" t="s">
        <v>44</v>
      </c>
      <c r="BJ15" s="16" t="s">
        <v>45</v>
      </c>
      <c r="BK15" s="16" t="s">
        <v>49</v>
      </c>
      <c r="BL15" s="16" t="s">
        <v>51</v>
      </c>
      <c r="BM15" s="16" t="s">
        <v>53</v>
      </c>
      <c r="BN15" s="16" t="s">
        <v>54</v>
      </c>
      <c r="BO15" s="16" t="s">
        <v>846</v>
      </c>
      <c r="BP15" s="5"/>
      <c r="BQ15" s="5"/>
      <c r="BR15" s="5"/>
      <c r="BS15" s="5"/>
      <c r="BT15" s="6"/>
      <c r="BU15" s="5"/>
    </row>
    <row r="16" spans="1:73" ht="15.75" thickBot="1" x14ac:dyDescent="0.3">
      <c r="A16" s="1">
        <v>14</v>
      </c>
      <c r="B16" s="1" t="s">
        <v>102</v>
      </c>
      <c r="C16" s="1" t="s">
        <v>103</v>
      </c>
      <c r="D16" s="4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4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6"/>
      <c r="AK16" s="4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 t="s">
        <v>49</v>
      </c>
      <c r="AX16" s="5"/>
      <c r="AY16" s="5"/>
      <c r="AZ16" s="5"/>
      <c r="BA16" s="5"/>
      <c r="BB16" s="6"/>
      <c r="BE16" s="18"/>
      <c r="BF16" s="27">
        <v>4</v>
      </c>
      <c r="BG16" s="27">
        <v>136</v>
      </c>
      <c r="BH16" s="27">
        <v>122</v>
      </c>
      <c r="BI16" s="27">
        <v>1</v>
      </c>
      <c r="BJ16" s="27">
        <v>8</v>
      </c>
      <c r="BK16" s="27">
        <v>13</v>
      </c>
      <c r="BL16" s="27">
        <v>40</v>
      </c>
      <c r="BM16" s="27">
        <v>9</v>
      </c>
      <c r="BN16" s="27">
        <v>5</v>
      </c>
      <c r="BO16" s="27">
        <v>22</v>
      </c>
      <c r="BP16" s="19"/>
      <c r="BQ16" s="19"/>
      <c r="BR16" s="19"/>
      <c r="BS16" s="19"/>
      <c r="BT16" s="20"/>
      <c r="BU16" s="5"/>
    </row>
    <row r="17" spans="1:73" x14ac:dyDescent="0.25">
      <c r="A17" s="1">
        <v>15</v>
      </c>
      <c r="B17" s="1" t="s">
        <v>104</v>
      </c>
      <c r="C17" s="1" t="s">
        <v>105</v>
      </c>
      <c r="D17" s="4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4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6"/>
      <c r="AK17" s="4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 t="s">
        <v>49</v>
      </c>
      <c r="AX17" s="5"/>
      <c r="AY17" s="5"/>
      <c r="AZ17" s="5"/>
      <c r="BA17" s="5"/>
      <c r="BB17" s="6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</row>
    <row r="18" spans="1:73" x14ac:dyDescent="0.25">
      <c r="A18" s="1">
        <v>16</v>
      </c>
      <c r="B18" s="1" t="s">
        <v>107</v>
      </c>
      <c r="C18" s="1" t="s">
        <v>108</v>
      </c>
      <c r="D18" s="4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4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6"/>
      <c r="AK18" s="4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6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</row>
    <row r="19" spans="1:73" x14ac:dyDescent="0.25">
      <c r="A19" s="1">
        <v>17</v>
      </c>
      <c r="B19" s="1" t="s">
        <v>110</v>
      </c>
      <c r="C19" s="1" t="s">
        <v>111</v>
      </c>
      <c r="D19" s="4"/>
      <c r="E19" s="5"/>
      <c r="F19" s="5"/>
      <c r="G19" s="5"/>
      <c r="H19" s="5"/>
      <c r="I19" s="5"/>
      <c r="J19" s="5"/>
      <c r="K19" s="5"/>
      <c r="L19" s="5"/>
      <c r="M19" s="5"/>
      <c r="N19" s="5" t="s">
        <v>112</v>
      </c>
      <c r="O19" s="5"/>
      <c r="P19" s="5"/>
      <c r="Q19" s="5"/>
      <c r="R19" s="5"/>
      <c r="S19" s="5"/>
      <c r="T19" s="5"/>
      <c r="U19" s="5"/>
      <c r="V19" s="5"/>
      <c r="W19" s="4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6"/>
      <c r="AK19" s="4"/>
      <c r="AL19" s="5"/>
      <c r="AM19" s="5"/>
      <c r="AN19" s="5" t="s">
        <v>113</v>
      </c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6"/>
    </row>
    <row r="20" spans="1:73" x14ac:dyDescent="0.25">
      <c r="A20" s="1">
        <v>18</v>
      </c>
      <c r="B20" s="1" t="s">
        <v>114</v>
      </c>
      <c r="C20" s="1" t="s">
        <v>115</v>
      </c>
      <c r="D20" s="4"/>
      <c r="E20" s="5"/>
      <c r="F20" s="5"/>
      <c r="G20" s="5" t="s">
        <v>117</v>
      </c>
      <c r="H20" s="5"/>
      <c r="I20" s="5"/>
      <c r="J20" s="5"/>
      <c r="K20" s="5"/>
      <c r="L20" s="5"/>
      <c r="M20" s="5"/>
      <c r="N20" s="5" t="s">
        <v>117</v>
      </c>
      <c r="O20" s="5"/>
      <c r="P20" s="5"/>
      <c r="Q20" s="5"/>
      <c r="R20" s="5"/>
      <c r="S20" s="5"/>
      <c r="T20" s="5"/>
      <c r="U20" s="5"/>
      <c r="V20" s="5"/>
      <c r="W20" s="4"/>
      <c r="X20" s="5" t="s">
        <v>66</v>
      </c>
      <c r="Y20" s="5"/>
      <c r="Z20" s="5"/>
      <c r="AA20" s="5"/>
      <c r="AB20" s="5"/>
      <c r="AC20" s="5" t="s">
        <v>66</v>
      </c>
      <c r="AD20" s="5"/>
      <c r="AE20" s="5"/>
      <c r="AF20" s="5"/>
      <c r="AG20" s="5"/>
      <c r="AH20" s="5"/>
      <c r="AI20" s="5"/>
      <c r="AJ20" s="6"/>
      <c r="AK20" s="4"/>
      <c r="AL20" s="5"/>
      <c r="AM20" s="5"/>
      <c r="AN20" s="5" t="s">
        <v>118</v>
      </c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6"/>
    </row>
    <row r="21" spans="1:73" x14ac:dyDescent="0.25">
      <c r="A21" s="1">
        <v>19</v>
      </c>
      <c r="B21" s="1" t="s">
        <v>119</v>
      </c>
      <c r="C21" s="1" t="s">
        <v>120</v>
      </c>
      <c r="D21" s="4"/>
      <c r="E21" s="5"/>
      <c r="F21" s="5"/>
      <c r="G21" s="5" t="s">
        <v>117</v>
      </c>
      <c r="H21" s="5"/>
      <c r="I21" s="5"/>
      <c r="J21" s="5"/>
      <c r="K21" s="5"/>
      <c r="L21" s="5"/>
      <c r="M21" s="5"/>
      <c r="N21" s="5" t="s">
        <v>117</v>
      </c>
      <c r="O21" s="5"/>
      <c r="P21" s="5"/>
      <c r="Q21" s="5"/>
      <c r="R21" s="5"/>
      <c r="S21" s="5"/>
      <c r="T21" s="5"/>
      <c r="U21" s="5"/>
      <c r="V21" s="5"/>
      <c r="W21" s="4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6"/>
      <c r="AK21" s="4"/>
      <c r="AL21" s="5"/>
      <c r="AM21" s="5"/>
      <c r="AN21" s="5" t="s">
        <v>122</v>
      </c>
      <c r="AO21" s="5"/>
      <c r="AP21" s="5"/>
      <c r="AQ21" s="5"/>
      <c r="AR21" s="5"/>
      <c r="AS21" s="5"/>
      <c r="AT21" s="5"/>
      <c r="AU21" s="5"/>
      <c r="AV21" s="5"/>
      <c r="AW21" s="5" t="s">
        <v>49</v>
      </c>
      <c r="AX21" s="5"/>
      <c r="AY21" s="5"/>
      <c r="AZ21" s="5"/>
      <c r="BA21" s="5"/>
      <c r="BB21" s="6"/>
    </row>
    <row r="22" spans="1:73" x14ac:dyDescent="0.25">
      <c r="A22" s="1">
        <v>20</v>
      </c>
      <c r="B22" s="1" t="s">
        <v>123</v>
      </c>
      <c r="C22" s="1" t="s">
        <v>124</v>
      </c>
      <c r="D22" s="4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4"/>
      <c r="X22" s="5"/>
      <c r="Y22" s="5"/>
      <c r="Z22" s="5"/>
      <c r="AA22" s="5"/>
      <c r="AB22" s="5" t="s">
        <v>28</v>
      </c>
      <c r="AC22" s="5"/>
      <c r="AD22" s="5"/>
      <c r="AE22" s="5"/>
      <c r="AF22" s="5"/>
      <c r="AG22" s="5"/>
      <c r="AH22" s="5"/>
      <c r="AI22" s="5"/>
      <c r="AJ22" s="6"/>
      <c r="AK22" s="4"/>
      <c r="AL22" s="5"/>
      <c r="AM22" s="5"/>
      <c r="AN22" s="5"/>
      <c r="AO22" s="5"/>
      <c r="AP22" s="5"/>
      <c r="AQ22" s="5"/>
      <c r="AR22" s="5"/>
      <c r="AS22" s="5" t="s">
        <v>91</v>
      </c>
      <c r="AT22" s="5"/>
      <c r="AU22" s="5"/>
      <c r="AV22" s="5"/>
      <c r="AW22" s="5"/>
      <c r="AX22" s="5"/>
      <c r="AY22" s="5"/>
      <c r="AZ22" s="5"/>
      <c r="BA22" s="5"/>
      <c r="BB22" s="6"/>
    </row>
    <row r="23" spans="1:73" x14ac:dyDescent="0.25">
      <c r="A23" s="1">
        <v>21</v>
      </c>
      <c r="B23" s="1" t="s">
        <v>126</v>
      </c>
      <c r="C23" s="1" t="s">
        <v>127</v>
      </c>
      <c r="D23" s="4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 t="s">
        <v>129</v>
      </c>
      <c r="U23" s="5"/>
      <c r="V23" s="5"/>
      <c r="W23" s="4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6"/>
      <c r="AK23" s="4"/>
      <c r="AL23" s="5"/>
      <c r="AM23" s="5" t="s">
        <v>130</v>
      </c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6"/>
    </row>
    <row r="24" spans="1:73" x14ac:dyDescent="0.25">
      <c r="A24" s="1">
        <v>22</v>
      </c>
      <c r="B24" s="1" t="s">
        <v>131</v>
      </c>
      <c r="C24" s="1" t="s">
        <v>132</v>
      </c>
      <c r="D24" s="4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4"/>
      <c r="X24" s="5" t="s">
        <v>134</v>
      </c>
      <c r="Y24" s="5"/>
      <c r="Z24" s="5"/>
      <c r="AA24" s="5"/>
      <c r="AB24" s="5"/>
      <c r="AC24" s="5" t="s">
        <v>134</v>
      </c>
      <c r="AD24" s="5" t="s">
        <v>135</v>
      </c>
      <c r="AE24" s="5"/>
      <c r="AF24" s="5"/>
      <c r="AG24" s="5"/>
      <c r="AH24" s="5"/>
      <c r="AI24" s="5"/>
      <c r="AJ24" s="6"/>
      <c r="AK24" s="4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6"/>
    </row>
    <row r="25" spans="1:73" x14ac:dyDescent="0.25">
      <c r="A25" s="1">
        <v>23</v>
      </c>
      <c r="B25" s="1" t="s">
        <v>136</v>
      </c>
      <c r="C25" s="1" t="s">
        <v>137</v>
      </c>
      <c r="D25" s="4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4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6"/>
      <c r="AK25" s="4"/>
      <c r="AL25" s="5"/>
      <c r="AM25" s="5"/>
      <c r="AN25" s="5"/>
      <c r="AO25" s="5"/>
      <c r="AP25" s="5"/>
      <c r="AQ25" s="5"/>
      <c r="AR25" s="5"/>
      <c r="AS25" s="5" t="s">
        <v>91</v>
      </c>
      <c r="AT25" s="5"/>
      <c r="AU25" s="5"/>
      <c r="AV25" s="5"/>
      <c r="AW25" s="5"/>
      <c r="AX25" s="5"/>
      <c r="AY25" s="5"/>
      <c r="AZ25" s="5"/>
      <c r="BA25" s="5"/>
      <c r="BB25" s="6"/>
    </row>
    <row r="26" spans="1:73" x14ac:dyDescent="0.25">
      <c r="A26" s="1">
        <v>24</v>
      </c>
      <c r="B26" s="1" t="s">
        <v>138</v>
      </c>
      <c r="C26" s="1" t="s">
        <v>139</v>
      </c>
      <c r="D26" s="4"/>
      <c r="E26" s="5"/>
      <c r="F26" s="5"/>
      <c r="G26" s="5" t="s">
        <v>141</v>
      </c>
      <c r="H26" s="5"/>
      <c r="I26" s="5"/>
      <c r="J26" s="5"/>
      <c r="K26" s="5"/>
      <c r="L26" s="5"/>
      <c r="M26" s="5"/>
      <c r="N26" s="5" t="s">
        <v>142</v>
      </c>
      <c r="O26" s="5"/>
      <c r="P26" s="5"/>
      <c r="Q26" s="5"/>
      <c r="R26" s="5"/>
      <c r="S26" s="5"/>
      <c r="T26" s="5"/>
      <c r="U26" s="5"/>
      <c r="V26" s="5"/>
      <c r="W26" s="4"/>
      <c r="X26" s="5" t="s">
        <v>143</v>
      </c>
      <c r="Y26" s="5"/>
      <c r="Z26" s="5"/>
      <c r="AA26" s="5"/>
      <c r="AB26" s="5"/>
      <c r="AC26" s="5" t="s">
        <v>143</v>
      </c>
      <c r="AD26" s="5"/>
      <c r="AE26" s="5"/>
      <c r="AF26" s="5"/>
      <c r="AG26" s="5"/>
      <c r="AH26" s="5"/>
      <c r="AI26" s="5"/>
      <c r="AJ26" s="6"/>
      <c r="AK26" s="4"/>
      <c r="AL26" s="5"/>
      <c r="AM26" s="5" t="s">
        <v>144</v>
      </c>
      <c r="AN26" s="5" t="s">
        <v>145</v>
      </c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6"/>
    </row>
    <row r="27" spans="1:73" x14ac:dyDescent="0.25">
      <c r="A27" s="1">
        <v>25</v>
      </c>
      <c r="B27" s="1" t="s">
        <v>146</v>
      </c>
      <c r="C27" s="1" t="s">
        <v>147</v>
      </c>
      <c r="D27" s="4"/>
      <c r="E27" s="5"/>
      <c r="F27" s="5"/>
      <c r="G27" s="5" t="s">
        <v>149</v>
      </c>
      <c r="H27" s="5"/>
      <c r="I27" s="5"/>
      <c r="J27" s="5"/>
      <c r="K27" s="5"/>
      <c r="L27" s="5"/>
      <c r="M27" s="5"/>
      <c r="N27" s="5" t="s">
        <v>149</v>
      </c>
      <c r="O27" s="5"/>
      <c r="P27" s="5"/>
      <c r="Q27" s="5"/>
      <c r="R27" s="5"/>
      <c r="S27" s="5"/>
      <c r="T27" s="5"/>
      <c r="U27" s="5"/>
      <c r="V27" s="5"/>
      <c r="W27" s="4"/>
      <c r="X27" s="5"/>
      <c r="Y27" s="5"/>
      <c r="Z27" s="5"/>
      <c r="AA27" s="5"/>
      <c r="AB27" s="5"/>
      <c r="AC27" s="5" t="s">
        <v>32</v>
      </c>
      <c r="AD27" s="5"/>
      <c r="AE27" s="5"/>
      <c r="AF27" s="5" t="s">
        <v>32</v>
      </c>
      <c r="AG27" s="5"/>
      <c r="AH27" s="5"/>
      <c r="AI27" s="5"/>
      <c r="AJ27" s="6"/>
      <c r="AK27" s="4"/>
      <c r="AL27" s="5"/>
      <c r="AM27" s="5" t="s">
        <v>150</v>
      </c>
      <c r="AN27" s="5" t="s">
        <v>151</v>
      </c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6"/>
    </row>
    <row r="28" spans="1:73" x14ac:dyDescent="0.25">
      <c r="A28" s="1">
        <v>26</v>
      </c>
      <c r="B28" s="1" t="s">
        <v>1443</v>
      </c>
      <c r="C28" s="1" t="s">
        <v>1444</v>
      </c>
      <c r="D28" s="4"/>
      <c r="E28" s="5"/>
      <c r="F28" s="5"/>
      <c r="G28" s="5" t="s">
        <v>154</v>
      </c>
      <c r="H28" s="5"/>
      <c r="I28" s="5"/>
      <c r="J28" s="5"/>
      <c r="K28" s="5"/>
      <c r="L28" s="5"/>
      <c r="M28" s="5"/>
      <c r="N28" s="5" t="s">
        <v>154</v>
      </c>
      <c r="O28" s="5"/>
      <c r="P28" s="5"/>
      <c r="Q28" s="5"/>
      <c r="R28" s="5"/>
      <c r="S28" s="5"/>
      <c r="T28" s="5"/>
      <c r="U28" s="5"/>
      <c r="V28" s="5"/>
      <c r="W28" s="4"/>
      <c r="X28" s="5" t="s">
        <v>24</v>
      </c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6"/>
      <c r="AK28" s="4"/>
      <c r="AL28" s="5"/>
      <c r="AM28" s="5" t="s">
        <v>155</v>
      </c>
      <c r="AN28" s="5" t="s">
        <v>156</v>
      </c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 t="s">
        <v>157</v>
      </c>
      <c r="BB28" s="6"/>
    </row>
    <row r="29" spans="1:73" x14ac:dyDescent="0.25">
      <c r="A29" s="1">
        <v>27</v>
      </c>
      <c r="B29" s="1" t="s">
        <v>158</v>
      </c>
      <c r="C29" s="1" t="s">
        <v>159</v>
      </c>
      <c r="D29" s="4"/>
      <c r="E29" s="5"/>
      <c r="F29" s="5"/>
      <c r="G29" s="5" t="s">
        <v>117</v>
      </c>
      <c r="H29" s="5"/>
      <c r="I29" s="5"/>
      <c r="J29" s="5"/>
      <c r="K29" s="5"/>
      <c r="L29" s="5"/>
      <c r="M29" s="5"/>
      <c r="N29" s="5" t="s">
        <v>117</v>
      </c>
      <c r="O29" s="5"/>
      <c r="P29" s="5"/>
      <c r="Q29" s="5"/>
      <c r="R29" s="5"/>
      <c r="S29" s="5"/>
      <c r="T29" s="5"/>
      <c r="U29" s="5"/>
      <c r="V29" s="5"/>
      <c r="W29" s="4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6"/>
      <c r="AK29" s="4"/>
      <c r="AL29" s="5"/>
      <c r="AM29" s="5"/>
      <c r="AN29" s="5" t="s">
        <v>122</v>
      </c>
      <c r="AO29" s="5"/>
      <c r="AP29" s="5"/>
      <c r="AQ29" s="5"/>
      <c r="AR29" s="5"/>
      <c r="AS29" s="5"/>
      <c r="AT29" s="5"/>
      <c r="AU29" s="5"/>
      <c r="AV29" s="5"/>
      <c r="AW29" s="5" t="s">
        <v>49</v>
      </c>
      <c r="AX29" s="5"/>
      <c r="AY29" s="5"/>
      <c r="AZ29" s="5"/>
      <c r="BA29" s="5"/>
      <c r="BB29" s="6"/>
    </row>
    <row r="30" spans="1:73" x14ac:dyDescent="0.25">
      <c r="A30" s="1">
        <v>28</v>
      </c>
      <c r="B30" s="1" t="s">
        <v>161</v>
      </c>
      <c r="C30" s="1" t="s">
        <v>162</v>
      </c>
      <c r="D30" s="4"/>
      <c r="E30" s="5"/>
      <c r="F30" s="5"/>
      <c r="G30" s="5" t="s">
        <v>165</v>
      </c>
      <c r="H30" s="5"/>
      <c r="I30" s="5"/>
      <c r="J30" s="5"/>
      <c r="K30" s="5"/>
      <c r="L30" s="5"/>
      <c r="M30" s="5"/>
      <c r="N30" s="5" t="s">
        <v>165</v>
      </c>
      <c r="O30" s="5"/>
      <c r="P30" s="5"/>
      <c r="Q30" s="5"/>
      <c r="R30" s="5"/>
      <c r="S30" s="5"/>
      <c r="T30" s="5"/>
      <c r="U30" s="5"/>
      <c r="V30" s="5"/>
      <c r="W30" s="4"/>
      <c r="X30" s="5" t="s">
        <v>24</v>
      </c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6"/>
      <c r="AK30" s="4"/>
      <c r="AL30" s="5"/>
      <c r="AM30" s="5" t="s">
        <v>166</v>
      </c>
      <c r="AN30" s="5" t="s">
        <v>167</v>
      </c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6"/>
    </row>
    <row r="31" spans="1:73" x14ac:dyDescent="0.25">
      <c r="A31" s="1">
        <v>29</v>
      </c>
      <c r="B31" s="1" t="s">
        <v>168</v>
      </c>
      <c r="C31" s="1" t="s">
        <v>169</v>
      </c>
      <c r="D31" s="4"/>
      <c r="E31" s="5"/>
      <c r="F31" s="5"/>
      <c r="G31" s="5" t="s">
        <v>170</v>
      </c>
      <c r="H31" s="5"/>
      <c r="I31" s="5"/>
      <c r="J31" s="5"/>
      <c r="K31" s="5"/>
      <c r="L31" s="5"/>
      <c r="M31" s="5"/>
      <c r="N31" s="5" t="s">
        <v>170</v>
      </c>
      <c r="O31" s="5"/>
      <c r="P31" s="5"/>
      <c r="Q31" s="5"/>
      <c r="R31" s="5"/>
      <c r="S31" s="5"/>
      <c r="T31" s="5"/>
      <c r="U31" s="5"/>
      <c r="V31" s="5"/>
      <c r="W31" s="4"/>
      <c r="X31" s="5" t="s">
        <v>24</v>
      </c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6"/>
      <c r="AK31" s="4"/>
      <c r="AL31" s="5"/>
      <c r="AM31" s="5" t="s">
        <v>171</v>
      </c>
      <c r="AN31" s="5" t="s">
        <v>172</v>
      </c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6"/>
    </row>
    <row r="32" spans="1:73" x14ac:dyDescent="0.25">
      <c r="A32" s="1">
        <v>30</v>
      </c>
      <c r="B32" s="1" t="s">
        <v>173</v>
      </c>
      <c r="C32" s="1" t="s">
        <v>174</v>
      </c>
      <c r="D32" s="4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4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6"/>
      <c r="AK32" s="4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6"/>
    </row>
    <row r="33" spans="1:67" x14ac:dyDescent="0.25">
      <c r="A33" s="1">
        <v>31</v>
      </c>
      <c r="B33" s="1" t="s">
        <v>176</v>
      </c>
      <c r="C33" s="1" t="s">
        <v>177</v>
      </c>
      <c r="D33" s="4"/>
      <c r="E33" s="5"/>
      <c r="F33" s="5"/>
      <c r="G33" s="5" t="s">
        <v>154</v>
      </c>
      <c r="H33" s="5"/>
      <c r="I33" s="5"/>
      <c r="J33" s="5"/>
      <c r="K33" s="5"/>
      <c r="L33" s="5"/>
      <c r="M33" s="5"/>
      <c r="N33" s="5" t="s">
        <v>154</v>
      </c>
      <c r="O33" s="5"/>
      <c r="P33" s="5"/>
      <c r="Q33" s="5"/>
      <c r="R33" s="5"/>
      <c r="S33" s="5"/>
      <c r="T33" s="5"/>
      <c r="U33" s="5"/>
      <c r="V33" s="5"/>
      <c r="W33" s="4"/>
      <c r="X33" s="5" t="s">
        <v>24</v>
      </c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6"/>
      <c r="AK33" s="4"/>
      <c r="AL33" s="5"/>
      <c r="AM33" s="5" t="s">
        <v>155</v>
      </c>
      <c r="AN33" s="5" t="s">
        <v>156</v>
      </c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 t="s">
        <v>157</v>
      </c>
      <c r="BB33" s="6"/>
    </row>
    <row r="34" spans="1:67" x14ac:dyDescent="0.25">
      <c r="A34" s="1">
        <v>32</v>
      </c>
      <c r="B34" s="1" t="s">
        <v>1462</v>
      </c>
      <c r="C34" s="1" t="s">
        <v>1463</v>
      </c>
      <c r="D34" s="4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 t="s">
        <v>129</v>
      </c>
      <c r="U34" s="5"/>
      <c r="V34" s="5"/>
      <c r="W34" s="4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6"/>
      <c r="AK34" s="4"/>
      <c r="AL34" s="5"/>
      <c r="AM34" s="5" t="s">
        <v>130</v>
      </c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6"/>
    </row>
    <row r="35" spans="1:67" x14ac:dyDescent="0.25">
      <c r="A35" s="1">
        <v>33</v>
      </c>
      <c r="B35" s="1" t="s">
        <v>180</v>
      </c>
      <c r="C35" s="1" t="s">
        <v>181</v>
      </c>
      <c r="D35" s="4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4"/>
      <c r="X35" s="5" t="s">
        <v>24</v>
      </c>
      <c r="Y35" s="5" t="s">
        <v>25</v>
      </c>
      <c r="Z35" s="5"/>
      <c r="AA35" s="5"/>
      <c r="AB35" s="5"/>
      <c r="AC35" s="5" t="s">
        <v>25</v>
      </c>
      <c r="AD35" s="5"/>
      <c r="AE35" s="5"/>
      <c r="AF35" s="5"/>
      <c r="AG35" s="5"/>
      <c r="AH35" s="5"/>
      <c r="AI35" s="5"/>
      <c r="AJ35" s="6"/>
      <c r="AK35" s="4"/>
      <c r="AL35" s="5"/>
      <c r="AM35" s="5" t="s">
        <v>130</v>
      </c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6"/>
    </row>
    <row r="36" spans="1:67" x14ac:dyDescent="0.25">
      <c r="A36" s="1">
        <v>34</v>
      </c>
      <c r="B36" s="1" t="s">
        <v>184</v>
      </c>
      <c r="C36" s="1" t="s">
        <v>185</v>
      </c>
      <c r="D36" s="4"/>
      <c r="E36" s="5"/>
      <c r="F36" s="5"/>
      <c r="G36" s="5" t="s">
        <v>187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4"/>
      <c r="X36" s="5"/>
      <c r="Y36" s="5"/>
      <c r="Z36" s="5"/>
      <c r="AA36" s="5"/>
      <c r="AB36" s="5"/>
      <c r="AC36" s="5"/>
      <c r="AD36" s="5" t="s">
        <v>35</v>
      </c>
      <c r="AE36" s="5"/>
      <c r="AF36" s="5"/>
      <c r="AG36" s="5"/>
      <c r="AH36" s="5"/>
      <c r="AI36" s="5" t="s">
        <v>35</v>
      </c>
      <c r="AJ36" s="6"/>
      <c r="AK36" s="4"/>
      <c r="AL36" s="5"/>
      <c r="AM36" s="5" t="s">
        <v>130</v>
      </c>
      <c r="AN36" s="5" t="s">
        <v>188</v>
      </c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6"/>
    </row>
    <row r="37" spans="1:67" x14ac:dyDescent="0.25">
      <c r="A37" s="1">
        <v>35</v>
      </c>
      <c r="B37" s="1" t="s">
        <v>189</v>
      </c>
      <c r="C37" s="1" t="s">
        <v>190</v>
      </c>
      <c r="D37" s="4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4"/>
      <c r="X37" s="5" t="s">
        <v>24</v>
      </c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6"/>
      <c r="AK37" s="4"/>
      <c r="AL37" s="5"/>
      <c r="AM37" s="5"/>
      <c r="AN37" s="5" t="s">
        <v>193</v>
      </c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6"/>
    </row>
    <row r="38" spans="1:67" x14ac:dyDescent="0.25">
      <c r="A38" s="1">
        <v>36</v>
      </c>
      <c r="B38" s="1" t="s">
        <v>194</v>
      </c>
      <c r="C38" s="1" t="s">
        <v>195</v>
      </c>
      <c r="D38" s="4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4"/>
      <c r="X38" s="5" t="s">
        <v>24</v>
      </c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6"/>
      <c r="AK38" s="4"/>
      <c r="AL38" s="5"/>
      <c r="AM38" s="5" t="s">
        <v>197</v>
      </c>
      <c r="AN38" s="5" t="s">
        <v>198</v>
      </c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6"/>
    </row>
    <row r="39" spans="1:67" x14ac:dyDescent="0.25">
      <c r="A39" s="1">
        <v>37</v>
      </c>
      <c r="B39" s="1" t="s">
        <v>199</v>
      </c>
      <c r="C39" s="1" t="s">
        <v>200</v>
      </c>
      <c r="D39" s="4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4"/>
      <c r="X39" s="5"/>
      <c r="Y39" s="5"/>
      <c r="Z39" s="5"/>
      <c r="AA39" s="5"/>
      <c r="AB39" s="5" t="s">
        <v>28</v>
      </c>
      <c r="AC39" s="5"/>
      <c r="AD39" s="5"/>
      <c r="AE39" s="5"/>
      <c r="AF39" s="5"/>
      <c r="AG39" s="5"/>
      <c r="AH39" s="5"/>
      <c r="AI39" s="5"/>
      <c r="AJ39" s="6"/>
      <c r="AK39" s="4"/>
      <c r="AL39" s="5"/>
      <c r="AM39" s="5"/>
      <c r="AN39" s="5"/>
      <c r="AO39" s="5"/>
      <c r="AP39" s="5"/>
      <c r="AQ39" s="5"/>
      <c r="AR39" s="5"/>
      <c r="AS39" s="5" t="s">
        <v>91</v>
      </c>
      <c r="AT39" s="5"/>
      <c r="AU39" s="5"/>
      <c r="AV39" s="5"/>
      <c r="AW39" s="5"/>
      <c r="AX39" s="5"/>
      <c r="AY39" s="5"/>
      <c r="AZ39" s="5"/>
      <c r="BA39" s="5"/>
      <c r="BB39" s="6"/>
    </row>
    <row r="40" spans="1:67" x14ac:dyDescent="0.25">
      <c r="A40" s="1">
        <v>38</v>
      </c>
      <c r="B40" s="1" t="s">
        <v>202</v>
      </c>
      <c r="C40" s="1" t="s">
        <v>203</v>
      </c>
      <c r="D40" s="4"/>
      <c r="E40" s="5"/>
      <c r="F40" s="5"/>
      <c r="G40" s="5" t="s">
        <v>206</v>
      </c>
      <c r="H40" s="5"/>
      <c r="I40" s="5"/>
      <c r="J40" s="5"/>
      <c r="K40" s="5"/>
      <c r="L40" s="5"/>
      <c r="M40" s="5"/>
      <c r="N40" s="5" t="s">
        <v>206</v>
      </c>
      <c r="O40" s="5"/>
      <c r="P40" s="5"/>
      <c r="Q40" s="5"/>
      <c r="R40" s="5"/>
      <c r="S40" s="5"/>
      <c r="T40" s="5"/>
      <c r="U40" s="5"/>
      <c r="V40" s="5"/>
      <c r="W40" s="4"/>
      <c r="X40" s="5" t="s">
        <v>24</v>
      </c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6"/>
      <c r="AK40" s="4"/>
      <c r="AL40" s="5"/>
      <c r="AM40" s="5" t="s">
        <v>197</v>
      </c>
      <c r="AN40" s="5" t="s">
        <v>207</v>
      </c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6"/>
    </row>
    <row r="41" spans="1:67" x14ac:dyDescent="0.25">
      <c r="A41" s="1">
        <v>39</v>
      </c>
      <c r="B41" s="1" t="s">
        <v>208</v>
      </c>
      <c r="C41" s="1" t="s">
        <v>209</v>
      </c>
      <c r="D41" s="4"/>
      <c r="E41" s="5"/>
      <c r="F41" s="5"/>
      <c r="G41" s="5" t="s">
        <v>211</v>
      </c>
      <c r="H41" s="5"/>
      <c r="I41" s="5" t="s">
        <v>212</v>
      </c>
      <c r="J41" s="5"/>
      <c r="K41" s="5"/>
      <c r="L41" s="5" t="s">
        <v>212</v>
      </c>
      <c r="M41" s="5"/>
      <c r="N41" s="5" t="s">
        <v>213</v>
      </c>
      <c r="O41" s="5"/>
      <c r="P41" s="5"/>
      <c r="Q41" s="5"/>
      <c r="R41" s="5"/>
      <c r="S41" s="5"/>
      <c r="T41" s="5"/>
      <c r="U41" s="5"/>
      <c r="V41" s="5"/>
      <c r="W41" s="4"/>
      <c r="X41" s="5" t="s">
        <v>214</v>
      </c>
      <c r="Y41" s="5"/>
      <c r="Z41" s="5"/>
      <c r="AA41" s="5"/>
      <c r="AB41" s="5"/>
      <c r="AC41" s="5" t="s">
        <v>214</v>
      </c>
      <c r="AD41" s="5" t="s">
        <v>215</v>
      </c>
      <c r="AE41" s="5" t="s">
        <v>214</v>
      </c>
      <c r="AF41" s="5"/>
      <c r="AG41" s="5" t="s">
        <v>214</v>
      </c>
      <c r="AH41" s="5" t="s">
        <v>214</v>
      </c>
      <c r="AI41" s="5"/>
      <c r="AJ41" s="6"/>
      <c r="AK41" s="4"/>
      <c r="AL41" s="5"/>
      <c r="AM41" s="5" t="s">
        <v>130</v>
      </c>
      <c r="AN41" s="5" t="s">
        <v>216</v>
      </c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6" t="s">
        <v>217</v>
      </c>
    </row>
    <row r="42" spans="1:67" x14ac:dyDescent="0.25">
      <c r="A42" s="1">
        <v>40</v>
      </c>
      <c r="B42" s="1" t="s">
        <v>218</v>
      </c>
      <c r="C42" s="1" t="s">
        <v>219</v>
      </c>
      <c r="D42" s="4"/>
      <c r="E42" s="5"/>
      <c r="F42" s="5"/>
      <c r="G42" s="5" t="s">
        <v>141</v>
      </c>
      <c r="H42" s="5"/>
      <c r="I42" s="5"/>
      <c r="J42" s="5"/>
      <c r="K42" s="5"/>
      <c r="L42" s="5"/>
      <c r="M42" s="5"/>
      <c r="N42" s="5" t="s">
        <v>142</v>
      </c>
      <c r="O42" s="5"/>
      <c r="P42" s="5"/>
      <c r="Q42" s="5"/>
      <c r="R42" s="5"/>
      <c r="S42" s="5"/>
      <c r="T42" s="5" t="s">
        <v>221</v>
      </c>
      <c r="U42" s="5"/>
      <c r="V42" s="5"/>
      <c r="W42" s="4"/>
      <c r="X42" s="5" t="s">
        <v>222</v>
      </c>
      <c r="Y42" s="5"/>
      <c r="Z42" s="5"/>
      <c r="AA42" s="5"/>
      <c r="AB42" s="5" t="s">
        <v>223</v>
      </c>
      <c r="AC42" s="5" t="s">
        <v>222</v>
      </c>
      <c r="AD42" s="5"/>
      <c r="AE42" s="5"/>
      <c r="AF42" s="5"/>
      <c r="AG42" s="5"/>
      <c r="AH42" s="5" t="s">
        <v>222</v>
      </c>
      <c r="AI42" s="5"/>
      <c r="AJ42" s="6"/>
      <c r="AK42" s="4"/>
      <c r="AL42" s="5"/>
      <c r="AM42" s="5"/>
      <c r="AN42" s="5" t="s">
        <v>145</v>
      </c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6"/>
    </row>
    <row r="43" spans="1:67" x14ac:dyDescent="0.25">
      <c r="A43" s="1">
        <v>41</v>
      </c>
      <c r="B43" s="1" t="s">
        <v>224</v>
      </c>
      <c r="C43" s="1" t="s">
        <v>225</v>
      </c>
      <c r="D43" s="4"/>
      <c r="E43" s="5"/>
      <c r="F43" s="5"/>
      <c r="G43" s="5" t="s">
        <v>211</v>
      </c>
      <c r="H43" s="5"/>
      <c r="I43" s="5" t="s">
        <v>212</v>
      </c>
      <c r="J43" s="5"/>
      <c r="K43" s="5"/>
      <c r="L43" s="5" t="s">
        <v>212</v>
      </c>
      <c r="M43" s="5"/>
      <c r="N43" s="5" t="s">
        <v>211</v>
      </c>
      <c r="O43" s="5"/>
      <c r="P43" s="5"/>
      <c r="Q43" s="5"/>
      <c r="R43" s="5"/>
      <c r="S43" s="5"/>
      <c r="T43" s="5"/>
      <c r="U43" s="5"/>
      <c r="V43" s="5"/>
      <c r="W43" s="4"/>
      <c r="X43" s="5" t="s">
        <v>228</v>
      </c>
      <c r="Y43" s="5"/>
      <c r="Z43" s="5"/>
      <c r="AA43" s="5"/>
      <c r="AB43" s="5"/>
      <c r="AC43" s="5" t="s">
        <v>228</v>
      </c>
      <c r="AD43" s="5" t="s">
        <v>228</v>
      </c>
      <c r="AE43" s="5" t="s">
        <v>228</v>
      </c>
      <c r="AF43" s="5"/>
      <c r="AG43" s="5" t="s">
        <v>228</v>
      </c>
      <c r="AH43" s="5" t="s">
        <v>228</v>
      </c>
      <c r="AI43" s="5"/>
      <c r="AJ43" s="6"/>
      <c r="AK43" s="4"/>
      <c r="AL43" s="5"/>
      <c r="AM43" s="5" t="s">
        <v>130</v>
      </c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6" t="s">
        <v>217</v>
      </c>
    </row>
    <row r="44" spans="1:67" x14ac:dyDescent="0.25">
      <c r="A44" s="1">
        <v>42</v>
      </c>
      <c r="B44" s="1" t="s">
        <v>229</v>
      </c>
      <c r="C44" s="1" t="s">
        <v>230</v>
      </c>
      <c r="D44" s="4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4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6"/>
      <c r="AK44" s="4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6"/>
    </row>
    <row r="45" spans="1:67" x14ac:dyDescent="0.25">
      <c r="A45" s="1">
        <v>43</v>
      </c>
      <c r="B45" s="1" t="s">
        <v>232</v>
      </c>
      <c r="C45" s="1" t="s">
        <v>233</v>
      </c>
      <c r="D45" s="4"/>
      <c r="E45" s="5"/>
      <c r="F45" s="5"/>
      <c r="G45" s="5" t="s">
        <v>141</v>
      </c>
      <c r="H45" s="5"/>
      <c r="I45" s="5"/>
      <c r="J45" s="5"/>
      <c r="K45" s="5"/>
      <c r="L45" s="5"/>
      <c r="M45" s="5"/>
      <c r="N45" s="5" t="s">
        <v>165</v>
      </c>
      <c r="O45" s="5"/>
      <c r="P45" s="5"/>
      <c r="Q45" s="5"/>
      <c r="R45" s="5"/>
      <c r="S45" s="5"/>
      <c r="T45" s="5"/>
      <c r="U45" s="5"/>
      <c r="V45" s="5"/>
      <c r="W45" s="4"/>
      <c r="X45" s="5" t="s">
        <v>143</v>
      </c>
      <c r="Y45" s="5"/>
      <c r="Z45" s="5"/>
      <c r="AA45" s="5"/>
      <c r="AB45" s="5"/>
      <c r="AC45" s="5" t="s">
        <v>143</v>
      </c>
      <c r="AD45" s="5"/>
      <c r="AE45" s="5"/>
      <c r="AF45" s="5"/>
      <c r="AG45" s="5"/>
      <c r="AH45" s="5"/>
      <c r="AI45" s="5"/>
      <c r="AJ45" s="6"/>
      <c r="AK45" s="4"/>
      <c r="AL45" s="5"/>
      <c r="AM45" s="5" t="s">
        <v>130</v>
      </c>
      <c r="AN45" s="5" t="s">
        <v>235</v>
      </c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6"/>
    </row>
    <row r="46" spans="1:67" x14ac:dyDescent="0.25">
      <c r="A46" s="1">
        <v>44</v>
      </c>
      <c r="B46" s="1" t="s">
        <v>236</v>
      </c>
      <c r="C46" s="1" t="s">
        <v>237</v>
      </c>
      <c r="D46" s="4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4"/>
      <c r="X46" s="5" t="s">
        <v>31</v>
      </c>
      <c r="Y46" s="5"/>
      <c r="Z46" s="5"/>
      <c r="AA46" s="5"/>
      <c r="AB46" s="5"/>
      <c r="AC46" s="5" t="s">
        <v>31</v>
      </c>
      <c r="AD46" s="5"/>
      <c r="AE46" s="5" t="s">
        <v>31</v>
      </c>
      <c r="AF46" s="5"/>
      <c r="AG46" s="5"/>
      <c r="AH46" s="5"/>
      <c r="AI46" s="5"/>
      <c r="AJ46" s="6"/>
      <c r="AK46" s="4"/>
      <c r="AL46" s="5"/>
      <c r="AM46" s="5" t="s">
        <v>239</v>
      </c>
      <c r="AN46" s="5" t="s">
        <v>240</v>
      </c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6"/>
    </row>
    <row r="47" spans="1:67" x14ac:dyDescent="0.25">
      <c r="A47" s="1">
        <v>45</v>
      </c>
      <c r="B47" s="1" t="s">
        <v>241</v>
      </c>
      <c r="C47" s="1" t="s">
        <v>242</v>
      </c>
      <c r="D47" s="4"/>
      <c r="E47" s="5"/>
      <c r="F47" s="5"/>
      <c r="G47" s="5" t="s">
        <v>245</v>
      </c>
      <c r="H47" s="5"/>
      <c r="I47" s="5"/>
      <c r="J47" s="5"/>
      <c r="K47" s="5"/>
      <c r="L47" s="5"/>
      <c r="M47" s="5"/>
      <c r="N47" s="5" t="s">
        <v>245</v>
      </c>
      <c r="O47" s="5"/>
      <c r="P47" s="5"/>
      <c r="Q47" s="5"/>
      <c r="R47" s="5"/>
      <c r="S47" s="5"/>
      <c r="T47" s="5"/>
      <c r="U47" s="5"/>
      <c r="V47" s="5"/>
      <c r="W47" s="4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6"/>
      <c r="AK47" s="4"/>
      <c r="AL47" s="5"/>
      <c r="AM47" s="5" t="s">
        <v>246</v>
      </c>
      <c r="AN47" s="5" t="s">
        <v>247</v>
      </c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6"/>
      <c r="BF47" s="16"/>
      <c r="BG47" s="16"/>
      <c r="BH47" s="16"/>
      <c r="BI47" s="16"/>
      <c r="BJ47" s="16"/>
      <c r="BK47" s="16"/>
      <c r="BL47" s="16"/>
      <c r="BM47" s="16"/>
      <c r="BN47" s="16"/>
      <c r="BO47" s="16"/>
    </row>
    <row r="48" spans="1:67" x14ac:dyDescent="0.25">
      <c r="A48" s="1">
        <v>46</v>
      </c>
      <c r="B48" s="1" t="s">
        <v>248</v>
      </c>
      <c r="C48" s="1" t="s">
        <v>249</v>
      </c>
      <c r="D48" s="4"/>
      <c r="E48" s="5"/>
      <c r="F48" s="5"/>
      <c r="G48" s="5" t="s">
        <v>251</v>
      </c>
      <c r="H48" s="5"/>
      <c r="I48" s="5"/>
      <c r="J48" s="5"/>
      <c r="K48" s="5"/>
      <c r="L48" s="5"/>
      <c r="M48" s="5"/>
      <c r="N48" s="5" t="s">
        <v>251</v>
      </c>
      <c r="O48" s="5"/>
      <c r="P48" s="5"/>
      <c r="Q48" s="5"/>
      <c r="R48" s="5"/>
      <c r="S48" s="5"/>
      <c r="T48" s="5"/>
      <c r="U48" s="5"/>
      <c r="V48" s="5"/>
      <c r="W48" s="4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6"/>
      <c r="AK48" s="4"/>
      <c r="AL48" s="5"/>
      <c r="AM48" s="5" t="s">
        <v>252</v>
      </c>
      <c r="AN48" s="5" t="s">
        <v>253</v>
      </c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6"/>
      <c r="BF48" s="16"/>
      <c r="BG48" s="16"/>
      <c r="BH48" s="16"/>
      <c r="BI48" s="16"/>
      <c r="BJ48" s="16"/>
      <c r="BK48" s="16"/>
      <c r="BL48" s="16"/>
      <c r="BM48" s="16"/>
      <c r="BN48" s="16"/>
      <c r="BO48" s="16"/>
    </row>
    <row r="49" spans="1:72" x14ac:dyDescent="0.25">
      <c r="A49" s="1">
        <v>47</v>
      </c>
      <c r="B49" s="1" t="s">
        <v>254</v>
      </c>
      <c r="C49" s="1" t="s">
        <v>255</v>
      </c>
      <c r="D49" s="4"/>
      <c r="E49" s="5"/>
      <c r="F49" s="5"/>
      <c r="G49" s="5" t="s">
        <v>170</v>
      </c>
      <c r="H49" s="5"/>
      <c r="I49" s="5"/>
      <c r="J49" s="5"/>
      <c r="K49" s="5"/>
      <c r="L49" s="5"/>
      <c r="M49" s="5"/>
      <c r="N49" s="5" t="s">
        <v>170</v>
      </c>
      <c r="O49" s="5"/>
      <c r="P49" s="5"/>
      <c r="Q49" s="5"/>
      <c r="R49" s="5"/>
      <c r="S49" s="5"/>
      <c r="T49" s="5" t="s">
        <v>129</v>
      </c>
      <c r="U49" s="5"/>
      <c r="V49" s="5"/>
      <c r="W49" s="4"/>
      <c r="X49" s="5" t="s">
        <v>24</v>
      </c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6"/>
      <c r="AK49" s="4"/>
      <c r="AL49" s="5"/>
      <c r="AM49" s="5" t="s">
        <v>130</v>
      </c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6"/>
    </row>
    <row r="50" spans="1:72" x14ac:dyDescent="0.25">
      <c r="A50" s="1">
        <v>48</v>
      </c>
      <c r="B50" s="1" t="s">
        <v>257</v>
      </c>
      <c r="C50" s="1" t="s">
        <v>258</v>
      </c>
      <c r="D50" s="4"/>
      <c r="E50" s="5"/>
      <c r="F50" s="5"/>
      <c r="G50" s="5"/>
      <c r="H50" s="5" t="s">
        <v>259</v>
      </c>
      <c r="I50" s="5"/>
      <c r="J50" s="5"/>
      <c r="K50" s="5"/>
      <c r="L50" s="5"/>
      <c r="M50" s="5"/>
      <c r="N50" s="5"/>
      <c r="O50" s="5"/>
      <c r="P50" s="5" t="s">
        <v>260</v>
      </c>
      <c r="Q50" s="5"/>
      <c r="R50" s="5" t="s">
        <v>259</v>
      </c>
      <c r="S50" s="5" t="s">
        <v>259</v>
      </c>
      <c r="T50" s="5" t="s">
        <v>261</v>
      </c>
      <c r="U50" s="5"/>
      <c r="V50" s="5"/>
      <c r="W50" s="4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6"/>
      <c r="AK50" s="4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6"/>
    </row>
    <row r="51" spans="1:72" x14ac:dyDescent="0.25">
      <c r="A51" s="1">
        <v>49</v>
      </c>
      <c r="B51" s="1" t="s">
        <v>262</v>
      </c>
      <c r="C51" s="1" t="s">
        <v>1403</v>
      </c>
      <c r="D51" s="4"/>
      <c r="E51" s="5" t="s">
        <v>264</v>
      </c>
      <c r="F51" s="5"/>
      <c r="G51" s="5" t="s">
        <v>265</v>
      </c>
      <c r="H51" s="5"/>
      <c r="I51" s="5" t="s">
        <v>266</v>
      </c>
      <c r="J51" s="5"/>
      <c r="K51" s="5"/>
      <c r="L51" s="5" t="s">
        <v>266</v>
      </c>
      <c r="M51" s="5"/>
      <c r="N51" s="5"/>
      <c r="O51" s="5"/>
      <c r="P51" s="5"/>
      <c r="Q51" s="5"/>
      <c r="R51" s="5"/>
      <c r="S51" s="5"/>
      <c r="T51" s="5"/>
      <c r="U51" s="5"/>
      <c r="V51" s="5"/>
      <c r="W51" s="4"/>
      <c r="X51" s="5"/>
      <c r="Y51" s="5"/>
      <c r="Z51" s="5"/>
      <c r="AA51" s="5"/>
      <c r="AB51" s="5"/>
      <c r="AC51" s="5" t="s">
        <v>32</v>
      </c>
      <c r="AD51" s="5"/>
      <c r="AE51" s="5"/>
      <c r="AF51" s="5" t="s">
        <v>32</v>
      </c>
      <c r="AG51" s="5"/>
      <c r="AH51" s="5"/>
      <c r="AI51" s="5"/>
      <c r="AJ51" s="6"/>
      <c r="AK51" s="4"/>
      <c r="AL51" s="5"/>
      <c r="AM51" s="5" t="s">
        <v>155</v>
      </c>
      <c r="AN51" s="5" t="s">
        <v>156</v>
      </c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6"/>
    </row>
    <row r="52" spans="1:72" x14ac:dyDescent="0.25">
      <c r="A52" s="1">
        <v>50</v>
      </c>
      <c r="B52" s="1" t="s">
        <v>267</v>
      </c>
      <c r="C52" s="1" t="s">
        <v>268</v>
      </c>
      <c r="D52" s="4"/>
      <c r="E52" s="5"/>
      <c r="F52" s="5"/>
      <c r="G52" s="5" t="s">
        <v>270</v>
      </c>
      <c r="H52" s="5"/>
      <c r="I52" s="5"/>
      <c r="J52" s="5"/>
      <c r="K52" s="5"/>
      <c r="L52" s="5"/>
      <c r="M52" s="5"/>
      <c r="N52" s="5" t="s">
        <v>270</v>
      </c>
      <c r="O52" s="5"/>
      <c r="P52" s="5"/>
      <c r="Q52" s="5"/>
      <c r="R52" s="5"/>
      <c r="S52" s="5"/>
      <c r="T52" s="5"/>
      <c r="U52" s="5"/>
      <c r="V52" s="5"/>
      <c r="W52" s="4"/>
      <c r="X52" s="5"/>
      <c r="Y52" s="5"/>
      <c r="Z52" s="5"/>
      <c r="AA52" s="5"/>
      <c r="AB52" s="5" t="s">
        <v>271</v>
      </c>
      <c r="AC52" s="5"/>
      <c r="AD52" s="5"/>
      <c r="AE52" s="5"/>
      <c r="AF52" s="5"/>
      <c r="AG52" s="5"/>
      <c r="AH52" s="5"/>
      <c r="AI52" s="5"/>
      <c r="AJ52" s="6"/>
      <c r="AK52" s="4"/>
      <c r="AL52" s="5"/>
      <c r="AM52" s="5"/>
      <c r="AN52" s="5" t="s">
        <v>272</v>
      </c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6"/>
    </row>
    <row r="53" spans="1:72" x14ac:dyDescent="0.25">
      <c r="A53" s="1">
        <v>51</v>
      </c>
      <c r="B53" s="1" t="s">
        <v>273</v>
      </c>
      <c r="C53" s="1" t="s">
        <v>274</v>
      </c>
      <c r="D53" s="4"/>
      <c r="E53" s="5"/>
      <c r="F53" s="5"/>
      <c r="G53" s="5" t="s">
        <v>276</v>
      </c>
      <c r="H53" s="5"/>
      <c r="I53" s="5"/>
      <c r="J53" s="5"/>
      <c r="K53" s="5"/>
      <c r="L53" s="5"/>
      <c r="M53" s="5"/>
      <c r="N53" s="5" t="s">
        <v>277</v>
      </c>
      <c r="O53" s="5"/>
      <c r="P53" s="5"/>
      <c r="Q53" s="5"/>
      <c r="R53" s="5"/>
      <c r="S53" s="5"/>
      <c r="T53" s="5"/>
      <c r="U53" s="5"/>
      <c r="V53" s="5"/>
      <c r="W53" s="4"/>
      <c r="X53" s="5" t="s">
        <v>278</v>
      </c>
      <c r="Y53" s="5"/>
      <c r="Z53" s="5"/>
      <c r="AA53" s="5"/>
      <c r="AB53" s="5"/>
      <c r="AC53" s="5" t="s">
        <v>278</v>
      </c>
      <c r="AD53" s="5"/>
      <c r="AE53" s="5"/>
      <c r="AF53" s="5"/>
      <c r="AG53" s="5"/>
      <c r="AH53" s="5" t="s">
        <v>278</v>
      </c>
      <c r="AI53" s="5"/>
      <c r="AJ53" s="6" t="s">
        <v>278</v>
      </c>
      <c r="AK53" s="4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 t="s">
        <v>279</v>
      </c>
      <c r="AZ53" s="5"/>
      <c r="BA53" s="5"/>
      <c r="BB53" s="6"/>
    </row>
    <row r="54" spans="1:72" x14ac:dyDescent="0.25">
      <c r="A54" s="1">
        <v>52</v>
      </c>
      <c r="B54" s="1" t="s">
        <v>280</v>
      </c>
      <c r="C54" s="1" t="s">
        <v>281</v>
      </c>
      <c r="D54" s="4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4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6"/>
      <c r="AK54" s="4"/>
      <c r="AL54" s="5"/>
      <c r="AM54" s="5"/>
      <c r="AN54" s="5"/>
      <c r="AO54" s="5"/>
      <c r="AP54" s="5"/>
      <c r="AQ54" s="5"/>
      <c r="AR54" s="5"/>
      <c r="AS54" s="5" t="s">
        <v>91</v>
      </c>
      <c r="AT54" s="5"/>
      <c r="AU54" s="5"/>
      <c r="AV54" s="5"/>
      <c r="AW54" s="5"/>
      <c r="AX54" s="5"/>
      <c r="AY54" s="5"/>
      <c r="AZ54" s="5"/>
      <c r="BA54" s="5"/>
      <c r="BB54" s="6"/>
    </row>
    <row r="55" spans="1:72" x14ac:dyDescent="0.25">
      <c r="A55" s="1">
        <v>53</v>
      </c>
      <c r="B55" s="1" t="s">
        <v>282</v>
      </c>
      <c r="C55" s="1" t="s">
        <v>283</v>
      </c>
      <c r="D55" s="4"/>
      <c r="E55" s="5"/>
      <c r="F55" s="5"/>
      <c r="G55" s="5" t="s">
        <v>285</v>
      </c>
      <c r="H55" s="5"/>
      <c r="I55" s="5"/>
      <c r="J55" s="5"/>
      <c r="K55" s="5"/>
      <c r="L55" s="5"/>
      <c r="M55" s="5"/>
      <c r="N55" s="5" t="s">
        <v>286</v>
      </c>
      <c r="O55" s="5"/>
      <c r="P55" s="5"/>
      <c r="Q55" s="5"/>
      <c r="R55" s="5"/>
      <c r="S55" s="5"/>
      <c r="T55" s="5"/>
      <c r="U55" s="5"/>
      <c r="V55" s="5"/>
      <c r="W55" s="4"/>
      <c r="X55" s="5" t="s">
        <v>24</v>
      </c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6"/>
      <c r="AK55" s="4"/>
      <c r="AL55" s="5"/>
      <c r="AM55" s="5"/>
      <c r="AN55" s="5" t="s">
        <v>287</v>
      </c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6"/>
    </row>
    <row r="56" spans="1:72" x14ac:dyDescent="0.25">
      <c r="A56" s="1">
        <v>54</v>
      </c>
      <c r="B56" s="1" t="s">
        <v>288</v>
      </c>
      <c r="C56" s="1" t="s">
        <v>289</v>
      </c>
      <c r="D56" s="4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4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6"/>
      <c r="AK56" s="4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6"/>
      <c r="BG56" s="2" t="s">
        <v>2001</v>
      </c>
    </row>
    <row r="57" spans="1:72" x14ac:dyDescent="0.25">
      <c r="A57" s="1">
        <v>55</v>
      </c>
      <c r="B57" s="1" t="s">
        <v>291</v>
      </c>
      <c r="C57" s="1" t="s">
        <v>292</v>
      </c>
      <c r="D57" s="4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 t="s">
        <v>294</v>
      </c>
      <c r="U57" s="5"/>
      <c r="V57" s="5"/>
      <c r="W57" s="4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6"/>
      <c r="AK57" s="4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6"/>
      <c r="BH57" s="2" t="s">
        <v>5</v>
      </c>
      <c r="BI57" s="2" t="s">
        <v>7</v>
      </c>
      <c r="BJ57" s="2" t="s">
        <v>8</v>
      </c>
      <c r="BK57" s="2" t="s">
        <v>9</v>
      </c>
      <c r="BL57" s="2" t="s">
        <v>11</v>
      </c>
      <c r="BM57" s="2" t="s">
        <v>12</v>
      </c>
      <c r="BN57" s="2" t="s">
        <v>14</v>
      </c>
      <c r="BO57" s="2" t="s">
        <v>15</v>
      </c>
      <c r="BP57" s="2" t="s">
        <v>16</v>
      </c>
      <c r="BQ57" s="2" t="s">
        <v>18</v>
      </c>
      <c r="BR57" s="2" t="s">
        <v>19</v>
      </c>
      <c r="BS57" s="2" t="s">
        <v>20</v>
      </c>
      <c r="BT57" s="8" t="s">
        <v>846</v>
      </c>
    </row>
    <row r="58" spans="1:72" x14ac:dyDescent="0.25">
      <c r="A58" s="1">
        <v>56</v>
      </c>
      <c r="B58" s="1" t="s">
        <v>295</v>
      </c>
      <c r="C58" s="1" t="s">
        <v>296</v>
      </c>
      <c r="D58" s="4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4"/>
      <c r="X58" s="5" t="s">
        <v>24</v>
      </c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6"/>
      <c r="AK58" s="4"/>
      <c r="AL58" s="5"/>
      <c r="AM58" s="5" t="s">
        <v>197</v>
      </c>
      <c r="AN58" s="5" t="s">
        <v>198</v>
      </c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6"/>
      <c r="BH58" s="2">
        <f>(13/209)*100</f>
        <v>6.2200956937799043</v>
      </c>
      <c r="BI58" s="2">
        <f>(138/209)*100</f>
        <v>66.028708133971293</v>
      </c>
      <c r="BJ58" s="2">
        <f>(5/209)*100</f>
        <v>2.3923444976076556</v>
      </c>
      <c r="BK58" s="2">
        <f>(13/209)*100</f>
        <v>6.2200956937799043</v>
      </c>
      <c r="BL58" s="2">
        <f>(1/209)*100</f>
        <v>0.4784688995215311</v>
      </c>
      <c r="BM58" s="2">
        <f>(13/209)*100</f>
        <v>6.2200956937799043</v>
      </c>
      <c r="BN58" s="2">
        <f>128/209*100</f>
        <v>61.244019138755981</v>
      </c>
      <c r="BO58" s="2">
        <f>5/209*100</f>
        <v>2.3923444976076556</v>
      </c>
      <c r="BP58" s="2">
        <f>5/209*100</f>
        <v>2.3923444976076556</v>
      </c>
      <c r="BQ58" s="2">
        <f>2/209*100</f>
        <v>0.9569377990430622</v>
      </c>
      <c r="BR58" s="2">
        <f>2/209*100</f>
        <v>0.9569377990430622</v>
      </c>
      <c r="BS58" s="2">
        <f>26/209*100</f>
        <v>12.440191387559809</v>
      </c>
      <c r="BT58" s="8">
        <v>24.880400000000002</v>
      </c>
    </row>
    <row r="59" spans="1:72" x14ac:dyDescent="0.25">
      <c r="A59" s="1">
        <v>57</v>
      </c>
      <c r="B59" s="1" t="s">
        <v>298</v>
      </c>
      <c r="C59" s="1" t="s">
        <v>299</v>
      </c>
      <c r="D59" s="4"/>
      <c r="E59" s="5"/>
      <c r="F59" s="5"/>
      <c r="G59" s="5" t="s">
        <v>213</v>
      </c>
      <c r="H59" s="5"/>
      <c r="I59" s="5"/>
      <c r="J59" s="5"/>
      <c r="K59" s="5"/>
      <c r="L59" s="5"/>
      <c r="M59" s="5"/>
      <c r="N59" s="5" t="s">
        <v>213</v>
      </c>
      <c r="O59" s="5"/>
      <c r="P59" s="5"/>
      <c r="Q59" s="5"/>
      <c r="R59" s="5"/>
      <c r="S59" s="5"/>
      <c r="T59" s="5"/>
      <c r="U59" s="5"/>
      <c r="V59" s="5"/>
      <c r="W59" s="4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6"/>
      <c r="AK59" s="4"/>
      <c r="AL59" s="5"/>
      <c r="AM59" s="5" t="s">
        <v>300</v>
      </c>
      <c r="AN59" s="5" t="s">
        <v>301</v>
      </c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 t="s">
        <v>300</v>
      </c>
      <c r="BB59" s="6"/>
      <c r="BG59" s="2" t="s">
        <v>2002</v>
      </c>
    </row>
    <row r="60" spans="1:72" x14ac:dyDescent="0.25">
      <c r="A60" s="1">
        <v>58</v>
      </c>
      <c r="B60" s="1" t="s">
        <v>302</v>
      </c>
      <c r="C60" s="1" t="s">
        <v>303</v>
      </c>
      <c r="D60" s="4"/>
      <c r="E60" s="5"/>
      <c r="F60" s="5"/>
      <c r="G60" s="5" t="s">
        <v>305</v>
      </c>
      <c r="H60" s="5"/>
      <c r="I60" s="5"/>
      <c r="J60" s="5"/>
      <c r="K60" s="5"/>
      <c r="L60" s="5"/>
      <c r="M60" s="5"/>
      <c r="N60" s="5" t="s">
        <v>305</v>
      </c>
      <c r="O60" s="5"/>
      <c r="P60" s="5"/>
      <c r="Q60" s="5"/>
      <c r="R60" s="5"/>
      <c r="S60" s="5"/>
      <c r="T60" s="5"/>
      <c r="U60" s="5"/>
      <c r="V60" s="5"/>
      <c r="W60" s="4"/>
      <c r="X60" s="5" t="s">
        <v>143</v>
      </c>
      <c r="Y60" s="5"/>
      <c r="Z60" s="5"/>
      <c r="AA60" s="5"/>
      <c r="AB60" s="5"/>
      <c r="AC60" s="5" t="s">
        <v>143</v>
      </c>
      <c r="AD60" s="5"/>
      <c r="AE60" s="5"/>
      <c r="AF60" s="5"/>
      <c r="AG60" s="5"/>
      <c r="AH60" s="5"/>
      <c r="AI60" s="5"/>
      <c r="AJ60" s="6"/>
      <c r="AK60" s="4"/>
      <c r="AL60" s="5"/>
      <c r="AM60" s="5" t="s">
        <v>252</v>
      </c>
      <c r="AN60" s="5" t="s">
        <v>306</v>
      </c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6"/>
      <c r="BH60" s="2" t="s">
        <v>5</v>
      </c>
      <c r="BI60" s="2" t="s">
        <v>7</v>
      </c>
      <c r="BJ60" s="2" t="s">
        <v>8</v>
      </c>
      <c r="BK60" s="2" t="s">
        <v>9</v>
      </c>
      <c r="BL60" s="2" t="s">
        <v>11</v>
      </c>
      <c r="BM60" s="2" t="s">
        <v>12</v>
      </c>
      <c r="BN60" s="2" t="s">
        <v>14</v>
      </c>
      <c r="BO60" s="2" t="s">
        <v>15</v>
      </c>
      <c r="BP60" s="2" t="s">
        <v>16</v>
      </c>
      <c r="BQ60" s="2" t="s">
        <v>18</v>
      </c>
      <c r="BR60" s="2" t="s">
        <v>19</v>
      </c>
      <c r="BS60" s="2" t="s">
        <v>20</v>
      </c>
      <c r="BT60" s="1" t="s">
        <v>846</v>
      </c>
    </row>
    <row r="61" spans="1:72" x14ac:dyDescent="0.25">
      <c r="A61" s="1">
        <v>59</v>
      </c>
      <c r="B61" s="1" t="s">
        <v>307</v>
      </c>
      <c r="C61" s="1" t="s">
        <v>308</v>
      </c>
      <c r="D61" s="4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 t="s">
        <v>311</v>
      </c>
      <c r="U61" s="5"/>
      <c r="V61" s="5"/>
      <c r="W61" s="4"/>
      <c r="X61" s="5" t="s">
        <v>24</v>
      </c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6"/>
      <c r="AK61" s="4" t="s">
        <v>312</v>
      </c>
      <c r="AL61" s="5"/>
      <c r="AM61" s="5"/>
      <c r="AN61" s="5" t="s">
        <v>312</v>
      </c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6"/>
      <c r="BH61" s="2">
        <f>10/200*100</f>
        <v>5</v>
      </c>
      <c r="BI61" s="2">
        <f>137/200*100</f>
        <v>68.5</v>
      </c>
      <c r="BJ61" s="2">
        <f>4/200*100</f>
        <v>2</v>
      </c>
      <c r="BK61" s="2">
        <f>11/200*100</f>
        <v>5.5</v>
      </c>
      <c r="BL61" s="2">
        <v>0</v>
      </c>
      <c r="BM61" s="2">
        <f>11/200*100</f>
        <v>5.5</v>
      </c>
      <c r="BN61" s="2">
        <f>129/200*100</f>
        <v>64.5</v>
      </c>
      <c r="BO61" s="2">
        <f>1/200*100</f>
        <v>0.5</v>
      </c>
      <c r="BP61" s="2">
        <f>4/200*100</f>
        <v>2</v>
      </c>
      <c r="BQ61" s="2">
        <f>1/200*100</f>
        <v>0.5</v>
      </c>
      <c r="BR61" s="2">
        <f>1/200*100</f>
        <v>0.5</v>
      </c>
      <c r="BS61" s="2">
        <f>22/200*100</f>
        <v>11</v>
      </c>
      <c r="BT61" s="1">
        <v>22</v>
      </c>
    </row>
    <row r="62" spans="1:72" x14ac:dyDescent="0.25">
      <c r="A62" s="1">
        <v>60</v>
      </c>
      <c r="B62" s="1" t="s">
        <v>313</v>
      </c>
      <c r="C62" s="1" t="s">
        <v>314</v>
      </c>
      <c r="D62" s="4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4"/>
      <c r="X62" s="5"/>
      <c r="Y62" s="5"/>
      <c r="Z62" s="5"/>
      <c r="AA62" s="5"/>
      <c r="AB62" s="5"/>
      <c r="AC62" s="5" t="s">
        <v>32</v>
      </c>
      <c r="AD62" s="5"/>
      <c r="AE62" s="5"/>
      <c r="AF62" s="5" t="s">
        <v>32</v>
      </c>
      <c r="AG62" s="5"/>
      <c r="AH62" s="5"/>
      <c r="AI62" s="5"/>
      <c r="AJ62" s="6"/>
      <c r="AK62" s="4"/>
      <c r="AL62" s="5"/>
      <c r="AM62" s="5" t="s">
        <v>315</v>
      </c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6"/>
      <c r="BG62" s="2" t="s">
        <v>1454</v>
      </c>
    </row>
    <row r="63" spans="1:72" x14ac:dyDescent="0.25">
      <c r="A63" s="1">
        <v>61</v>
      </c>
      <c r="B63" s="1" t="s">
        <v>316</v>
      </c>
      <c r="C63" s="1" t="s">
        <v>317</v>
      </c>
      <c r="D63" s="4"/>
      <c r="E63" s="5"/>
      <c r="F63" s="5"/>
      <c r="G63" s="5" t="s">
        <v>318</v>
      </c>
      <c r="H63" s="5"/>
      <c r="I63" s="5"/>
      <c r="J63" s="5"/>
      <c r="K63" s="5"/>
      <c r="L63" s="5"/>
      <c r="M63" s="5"/>
      <c r="N63" s="5" t="s">
        <v>318</v>
      </c>
      <c r="O63" s="5"/>
      <c r="P63" s="5"/>
      <c r="Q63" s="5"/>
      <c r="R63" s="5"/>
      <c r="S63" s="5"/>
      <c r="T63" s="5"/>
      <c r="U63" s="5"/>
      <c r="V63" s="5"/>
      <c r="W63" s="4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6"/>
      <c r="AK63" s="4"/>
      <c r="AL63" s="5"/>
      <c r="AM63" s="5"/>
      <c r="AN63" s="5" t="s">
        <v>319</v>
      </c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6"/>
      <c r="BH63" s="2" t="s">
        <v>5</v>
      </c>
      <c r="BI63" s="2" t="s">
        <v>7</v>
      </c>
      <c r="BJ63" s="2" t="s">
        <v>8</v>
      </c>
      <c r="BK63" s="2" t="s">
        <v>9</v>
      </c>
      <c r="BL63" s="2" t="s">
        <v>11</v>
      </c>
      <c r="BM63" s="2" t="s">
        <v>12</v>
      </c>
      <c r="BN63" s="2" t="s">
        <v>14</v>
      </c>
      <c r="BO63" s="2" t="s">
        <v>15</v>
      </c>
      <c r="BP63" s="2" t="s">
        <v>16</v>
      </c>
      <c r="BQ63" s="2" t="s">
        <v>18</v>
      </c>
      <c r="BR63" s="2" t="s">
        <v>19</v>
      </c>
      <c r="BS63" s="2" t="s">
        <v>20</v>
      </c>
      <c r="BT63" s="1" t="s">
        <v>846</v>
      </c>
    </row>
    <row r="64" spans="1:72" x14ac:dyDescent="0.25">
      <c r="A64" s="1">
        <v>62</v>
      </c>
      <c r="B64" s="1" t="s">
        <v>320</v>
      </c>
      <c r="C64" s="1" t="s">
        <v>321</v>
      </c>
      <c r="D64" s="4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4"/>
      <c r="X64" s="5"/>
      <c r="Y64" s="5"/>
      <c r="Z64" s="5"/>
      <c r="AA64" s="5"/>
      <c r="AB64" s="5"/>
      <c r="AC64" s="5" t="s">
        <v>322</v>
      </c>
      <c r="AD64" s="5"/>
      <c r="AE64" s="5"/>
      <c r="AF64" s="5"/>
      <c r="AG64" s="5"/>
      <c r="AH64" s="5" t="s">
        <v>322</v>
      </c>
      <c r="AI64" s="5"/>
      <c r="AJ64" s="6"/>
      <c r="AK64" s="4"/>
      <c r="AL64" s="5"/>
      <c r="AM64" s="5" t="s">
        <v>130</v>
      </c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6"/>
      <c r="BH64" s="2">
        <f>9/183*100</f>
        <v>4.918032786885246</v>
      </c>
      <c r="BI64" s="2">
        <f>116/183*100</f>
        <v>63.387978142076506</v>
      </c>
      <c r="BJ64" s="2">
        <f>3/183*100</f>
        <v>1.639344262295082</v>
      </c>
      <c r="BK64" s="2">
        <f>10/183*100</f>
        <v>5.4644808743169397</v>
      </c>
      <c r="BL64" s="2">
        <f>1/183*100</f>
        <v>0.54644808743169404</v>
      </c>
      <c r="BM64" s="2">
        <f>10/183*100</f>
        <v>5.4644808743169397</v>
      </c>
      <c r="BN64" s="2">
        <f>107/183*100</f>
        <v>58.469945355191257</v>
      </c>
      <c r="BO64" s="2">
        <f>2/183*100</f>
        <v>1.0928961748633881</v>
      </c>
      <c r="BP64" s="2">
        <f>3/183*100</f>
        <v>1.639344262295082</v>
      </c>
      <c r="BQ64" s="2">
        <f>1/183*100</f>
        <v>0.54644808743169404</v>
      </c>
      <c r="BR64" s="2">
        <f>1/183*100</f>
        <v>0.54644808743169404</v>
      </c>
      <c r="BS64" s="2">
        <f>26/183*100</f>
        <v>14.207650273224044</v>
      </c>
      <c r="BT64" s="1">
        <v>27.3224043715847</v>
      </c>
    </row>
    <row r="65" spans="1:54" x14ac:dyDescent="0.25">
      <c r="A65" s="1">
        <v>63</v>
      </c>
      <c r="B65" s="1" t="s">
        <v>323</v>
      </c>
      <c r="C65" s="1" t="s">
        <v>324</v>
      </c>
      <c r="D65" s="4"/>
      <c r="E65" s="5"/>
      <c r="F65" s="5"/>
      <c r="G65" s="5" t="s">
        <v>326</v>
      </c>
      <c r="H65" s="5"/>
      <c r="I65" s="5"/>
      <c r="J65" s="5"/>
      <c r="K65" s="5"/>
      <c r="L65" s="5"/>
      <c r="M65" s="5"/>
      <c r="N65" s="5" t="s">
        <v>326</v>
      </c>
      <c r="O65" s="5"/>
      <c r="P65" s="5"/>
      <c r="Q65" s="5"/>
      <c r="R65" s="5"/>
      <c r="S65" s="5"/>
      <c r="T65" s="5"/>
      <c r="U65" s="5"/>
      <c r="V65" s="5"/>
      <c r="W65" s="4"/>
      <c r="X65" s="5" t="s">
        <v>143</v>
      </c>
      <c r="Y65" s="5"/>
      <c r="Z65" s="5"/>
      <c r="AA65" s="5"/>
      <c r="AB65" s="5"/>
      <c r="AC65" s="5" t="s">
        <v>143</v>
      </c>
      <c r="AD65" s="5"/>
      <c r="AE65" s="5"/>
      <c r="AF65" s="5"/>
      <c r="AG65" s="5"/>
      <c r="AH65" s="5"/>
      <c r="AI65" s="5"/>
      <c r="AJ65" s="6"/>
      <c r="AK65" s="4"/>
      <c r="AL65" s="5"/>
      <c r="AM65" s="5" t="s">
        <v>130</v>
      </c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6"/>
    </row>
    <row r="66" spans="1:54" x14ac:dyDescent="0.25">
      <c r="A66" s="1">
        <v>64</v>
      </c>
      <c r="B66" s="1" t="s">
        <v>327</v>
      </c>
      <c r="C66" s="1" t="s">
        <v>328</v>
      </c>
      <c r="D66" s="4"/>
      <c r="E66" s="5" t="s">
        <v>330</v>
      </c>
      <c r="F66" s="5"/>
      <c r="G66" s="5" t="s">
        <v>330</v>
      </c>
      <c r="H66" s="5"/>
      <c r="I66" s="5"/>
      <c r="J66" s="5"/>
      <c r="K66" s="5"/>
      <c r="L66" s="5"/>
      <c r="M66" s="5"/>
      <c r="N66" s="5" t="s">
        <v>331</v>
      </c>
      <c r="O66" s="5"/>
      <c r="P66" s="5"/>
      <c r="Q66" s="5"/>
      <c r="R66" s="5"/>
      <c r="S66" s="5"/>
      <c r="T66" s="5"/>
      <c r="U66" s="5"/>
      <c r="V66" s="5"/>
      <c r="W66" s="4"/>
      <c r="X66" s="5"/>
      <c r="Y66" s="5"/>
      <c r="Z66" s="5"/>
      <c r="AA66" s="5"/>
      <c r="AB66" s="5"/>
      <c r="AC66" s="5" t="s">
        <v>322</v>
      </c>
      <c r="AD66" s="5"/>
      <c r="AE66" s="5"/>
      <c r="AF66" s="5"/>
      <c r="AG66" s="5"/>
      <c r="AH66" s="5" t="s">
        <v>322</v>
      </c>
      <c r="AI66" s="5"/>
      <c r="AJ66" s="6"/>
      <c r="AK66" s="4"/>
      <c r="AL66" s="5"/>
      <c r="AM66" s="5"/>
      <c r="AN66" s="5" t="s">
        <v>332</v>
      </c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6"/>
    </row>
    <row r="67" spans="1:54" x14ac:dyDescent="0.25">
      <c r="A67" s="1">
        <v>65</v>
      </c>
      <c r="B67" s="1" t="s">
        <v>333</v>
      </c>
      <c r="C67" s="1" t="s">
        <v>334</v>
      </c>
      <c r="D67" s="4"/>
      <c r="E67" s="5"/>
      <c r="F67" s="5"/>
      <c r="G67" s="5" t="s">
        <v>335</v>
      </c>
      <c r="H67" s="5" t="s">
        <v>336</v>
      </c>
      <c r="I67" s="5"/>
      <c r="J67" s="5"/>
      <c r="K67" s="5"/>
      <c r="L67" s="5"/>
      <c r="M67" s="5"/>
      <c r="N67" s="5" t="s">
        <v>277</v>
      </c>
      <c r="O67" s="5"/>
      <c r="P67" s="5" t="s">
        <v>337</v>
      </c>
      <c r="Q67" s="5"/>
      <c r="R67" s="5"/>
      <c r="S67" s="5"/>
      <c r="T67" s="5"/>
      <c r="U67" s="5"/>
      <c r="V67" s="5"/>
      <c r="W67" s="4"/>
      <c r="X67" s="5" t="s">
        <v>36</v>
      </c>
      <c r="Y67" s="5"/>
      <c r="Z67" s="5" t="s">
        <v>26</v>
      </c>
      <c r="AA67" s="5"/>
      <c r="AB67" s="5"/>
      <c r="AC67" s="5" t="s">
        <v>338</v>
      </c>
      <c r="AD67" s="5" t="s">
        <v>30</v>
      </c>
      <c r="AE67" s="5"/>
      <c r="AF67" s="5" t="s">
        <v>338</v>
      </c>
      <c r="AG67" s="5"/>
      <c r="AH67" s="5" t="s">
        <v>338</v>
      </c>
      <c r="AI67" s="5"/>
      <c r="AJ67" s="6" t="s">
        <v>36</v>
      </c>
      <c r="AK67" s="4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 t="s">
        <v>279</v>
      </c>
      <c r="AZ67" s="5"/>
      <c r="BA67" s="5"/>
      <c r="BB67" s="6"/>
    </row>
    <row r="68" spans="1:54" x14ac:dyDescent="0.25">
      <c r="A68" s="1">
        <v>66</v>
      </c>
      <c r="B68" s="1" t="s">
        <v>339</v>
      </c>
      <c r="C68" s="1" t="s">
        <v>1404</v>
      </c>
      <c r="D68" s="4"/>
      <c r="E68" s="5"/>
      <c r="F68" s="5"/>
      <c r="G68" s="5" t="s">
        <v>340</v>
      </c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 t="s">
        <v>341</v>
      </c>
      <c r="U68" s="5"/>
      <c r="V68" s="5"/>
      <c r="W68" s="4" t="s">
        <v>23</v>
      </c>
      <c r="X68" s="5" t="s">
        <v>143</v>
      </c>
      <c r="Y68" s="5" t="s">
        <v>342</v>
      </c>
      <c r="Z68" s="5"/>
      <c r="AA68" s="5"/>
      <c r="AB68" s="5"/>
      <c r="AC68" s="5" t="s">
        <v>342</v>
      </c>
      <c r="AD68" s="5" t="s">
        <v>343</v>
      </c>
      <c r="AE68" s="5"/>
      <c r="AF68" s="5"/>
      <c r="AG68" s="5" t="s">
        <v>344</v>
      </c>
      <c r="AH68" s="5" t="s">
        <v>344</v>
      </c>
      <c r="AI68" s="5" t="s">
        <v>343</v>
      </c>
      <c r="AJ68" s="6"/>
      <c r="AK68" s="4"/>
      <c r="AL68" s="5"/>
      <c r="AM68" s="5" t="s">
        <v>155</v>
      </c>
      <c r="AN68" s="5" t="s">
        <v>156</v>
      </c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 t="s">
        <v>345</v>
      </c>
      <c r="AZ68" s="5"/>
      <c r="BA68" s="5"/>
      <c r="BB68" s="6"/>
    </row>
    <row r="69" spans="1:54" x14ac:dyDescent="0.25">
      <c r="A69" s="1">
        <v>67</v>
      </c>
      <c r="B69" s="1" t="s">
        <v>346</v>
      </c>
      <c r="C69" s="1" t="s">
        <v>347</v>
      </c>
      <c r="D69" s="4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4"/>
      <c r="X69" s="5"/>
      <c r="Y69" s="5"/>
      <c r="Z69" s="5"/>
      <c r="AA69" s="5"/>
      <c r="AB69" s="5" t="s">
        <v>28</v>
      </c>
      <c r="AC69" s="5"/>
      <c r="AD69" s="5"/>
      <c r="AE69" s="5"/>
      <c r="AF69" s="5"/>
      <c r="AG69" s="5"/>
      <c r="AH69" s="5"/>
      <c r="AI69" s="5"/>
      <c r="AJ69" s="6"/>
      <c r="AK69" s="4"/>
      <c r="AL69" s="5"/>
      <c r="AM69" s="5"/>
      <c r="AN69" s="5"/>
      <c r="AO69" s="5"/>
      <c r="AP69" s="5"/>
      <c r="AQ69" s="5"/>
      <c r="AR69" s="5"/>
      <c r="AS69" s="5" t="s">
        <v>91</v>
      </c>
      <c r="AT69" s="5"/>
      <c r="AU69" s="5"/>
      <c r="AV69" s="5"/>
      <c r="AW69" s="5"/>
      <c r="AX69" s="5"/>
      <c r="AY69" s="5"/>
      <c r="AZ69" s="5"/>
      <c r="BA69" s="5"/>
      <c r="BB69" s="6"/>
    </row>
    <row r="70" spans="1:54" x14ac:dyDescent="0.25">
      <c r="A70" s="1">
        <v>68</v>
      </c>
      <c r="B70" s="1" t="s">
        <v>348</v>
      </c>
      <c r="C70" s="1" t="s">
        <v>349</v>
      </c>
      <c r="D70" s="4"/>
      <c r="E70" s="5"/>
      <c r="F70" s="5"/>
      <c r="G70" s="5" t="s">
        <v>154</v>
      </c>
      <c r="H70" s="5"/>
      <c r="I70" s="5"/>
      <c r="J70" s="5"/>
      <c r="K70" s="5"/>
      <c r="L70" s="5"/>
      <c r="M70" s="5"/>
      <c r="N70" s="5" t="s">
        <v>154</v>
      </c>
      <c r="O70" s="5"/>
      <c r="P70" s="5"/>
      <c r="Q70" s="5"/>
      <c r="R70" s="5"/>
      <c r="S70" s="5"/>
      <c r="T70" s="5"/>
      <c r="U70" s="5"/>
      <c r="V70" s="5"/>
      <c r="W70" s="4"/>
      <c r="X70" s="5" t="s">
        <v>143</v>
      </c>
      <c r="Y70" s="5"/>
      <c r="Z70" s="5"/>
      <c r="AA70" s="5"/>
      <c r="AB70" s="5"/>
      <c r="AC70" s="5" t="s">
        <v>143</v>
      </c>
      <c r="AD70" s="5"/>
      <c r="AE70" s="5"/>
      <c r="AF70" s="5"/>
      <c r="AG70" s="5"/>
      <c r="AH70" s="5"/>
      <c r="AI70" s="5"/>
      <c r="AJ70" s="6"/>
      <c r="AK70" s="4"/>
      <c r="AL70" s="5"/>
      <c r="AM70" s="5" t="s">
        <v>155</v>
      </c>
      <c r="AN70" s="5" t="s">
        <v>156</v>
      </c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 t="s">
        <v>157</v>
      </c>
      <c r="BB70" s="6"/>
    </row>
    <row r="71" spans="1:54" x14ac:dyDescent="0.25">
      <c r="A71" s="1">
        <v>69</v>
      </c>
      <c r="B71" s="1" t="s">
        <v>350</v>
      </c>
      <c r="C71" s="1" t="s">
        <v>351</v>
      </c>
      <c r="D71" s="4"/>
      <c r="E71" s="5"/>
      <c r="F71" s="5"/>
      <c r="G71" s="5" t="s">
        <v>165</v>
      </c>
      <c r="H71" s="5"/>
      <c r="I71" s="5"/>
      <c r="J71" s="5"/>
      <c r="K71" s="5"/>
      <c r="L71" s="5"/>
      <c r="M71" s="5"/>
      <c r="N71" s="5" t="s">
        <v>165</v>
      </c>
      <c r="O71" s="5"/>
      <c r="P71" s="5"/>
      <c r="Q71" s="5"/>
      <c r="R71" s="5"/>
      <c r="S71" s="5"/>
      <c r="T71" s="5"/>
      <c r="U71" s="5"/>
      <c r="V71" s="5"/>
      <c r="W71" s="4"/>
      <c r="X71" s="5" t="s">
        <v>353</v>
      </c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6"/>
      <c r="AK71" s="4"/>
      <c r="AL71" s="5"/>
      <c r="AM71" s="5" t="s">
        <v>144</v>
      </c>
      <c r="AN71" s="5" t="s">
        <v>354</v>
      </c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6"/>
    </row>
    <row r="72" spans="1:54" x14ac:dyDescent="0.25">
      <c r="A72" s="1">
        <v>70</v>
      </c>
      <c r="B72" s="1" t="s">
        <v>355</v>
      </c>
      <c r="C72" s="1" t="s">
        <v>1405</v>
      </c>
      <c r="D72" s="4"/>
      <c r="E72" s="5"/>
      <c r="F72" s="5"/>
      <c r="G72" s="5" t="s">
        <v>165</v>
      </c>
      <c r="H72" s="5"/>
      <c r="I72" s="5"/>
      <c r="J72" s="5"/>
      <c r="K72" s="5"/>
      <c r="L72" s="5"/>
      <c r="M72" s="5"/>
      <c r="N72" s="5" t="s">
        <v>165</v>
      </c>
      <c r="O72" s="5"/>
      <c r="P72" s="5"/>
      <c r="Q72" s="5"/>
      <c r="R72" s="5"/>
      <c r="S72" s="5"/>
      <c r="T72" s="5"/>
      <c r="U72" s="5"/>
      <c r="V72" s="5"/>
      <c r="W72" s="4"/>
      <c r="X72" s="5" t="s">
        <v>24</v>
      </c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6"/>
      <c r="AK72" s="4"/>
      <c r="AL72" s="5"/>
      <c r="AM72" s="5"/>
      <c r="AN72" s="5" t="s">
        <v>356</v>
      </c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6"/>
    </row>
    <row r="73" spans="1:54" x14ac:dyDescent="0.25">
      <c r="A73" s="1">
        <v>71</v>
      </c>
      <c r="B73" s="1" t="s">
        <v>357</v>
      </c>
      <c r="C73" s="1" t="s">
        <v>358</v>
      </c>
      <c r="D73" s="4"/>
      <c r="E73" s="5"/>
      <c r="F73" s="5"/>
      <c r="G73" s="5" t="s">
        <v>285</v>
      </c>
      <c r="H73" s="5"/>
      <c r="I73" s="5"/>
      <c r="J73" s="5"/>
      <c r="K73" s="5"/>
      <c r="L73" s="5"/>
      <c r="M73" s="5"/>
      <c r="N73" s="5" t="s">
        <v>360</v>
      </c>
      <c r="O73" s="5"/>
      <c r="P73" s="5"/>
      <c r="Q73" s="5"/>
      <c r="R73" s="5"/>
      <c r="S73" s="5"/>
      <c r="T73" s="5"/>
      <c r="U73" s="5"/>
      <c r="V73" s="5"/>
      <c r="W73" s="4"/>
      <c r="X73" s="5" t="s">
        <v>24</v>
      </c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6"/>
      <c r="AK73" s="4"/>
      <c r="AL73" s="5"/>
      <c r="AM73" s="5"/>
      <c r="AN73" s="5" t="s">
        <v>361</v>
      </c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6"/>
    </row>
    <row r="74" spans="1:54" x14ac:dyDescent="0.25">
      <c r="A74" s="1">
        <v>72</v>
      </c>
      <c r="B74" s="1" t="s">
        <v>362</v>
      </c>
      <c r="C74" s="1" t="s">
        <v>363</v>
      </c>
      <c r="D74" s="4"/>
      <c r="E74" s="5"/>
      <c r="F74" s="5"/>
      <c r="G74" s="5" t="s">
        <v>366</v>
      </c>
      <c r="H74" s="5"/>
      <c r="I74" s="5"/>
      <c r="J74" s="5"/>
      <c r="K74" s="5"/>
      <c r="L74" s="5"/>
      <c r="M74" s="5"/>
      <c r="N74" s="5" t="s">
        <v>366</v>
      </c>
      <c r="O74" s="5"/>
      <c r="P74" s="5"/>
      <c r="Q74" s="5"/>
      <c r="R74" s="5"/>
      <c r="S74" s="5"/>
      <c r="T74" s="5"/>
      <c r="U74" s="5"/>
      <c r="V74" s="5"/>
      <c r="W74" s="4"/>
      <c r="X74" s="5" t="s">
        <v>24</v>
      </c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6"/>
      <c r="AK74" s="4"/>
      <c r="AL74" s="5"/>
      <c r="AM74" s="5" t="s">
        <v>144</v>
      </c>
      <c r="AN74" s="5" t="s">
        <v>367</v>
      </c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6"/>
    </row>
    <row r="75" spans="1:54" x14ac:dyDescent="0.25">
      <c r="A75" s="1">
        <v>73</v>
      </c>
      <c r="B75" s="1" t="s">
        <v>368</v>
      </c>
      <c r="C75" s="1" t="s">
        <v>369</v>
      </c>
      <c r="D75" s="4"/>
      <c r="E75" s="5"/>
      <c r="F75" s="5"/>
      <c r="G75" s="5" t="s">
        <v>326</v>
      </c>
      <c r="H75" s="5"/>
      <c r="I75" s="5"/>
      <c r="J75" s="5"/>
      <c r="K75" s="5"/>
      <c r="L75" s="5"/>
      <c r="M75" s="5"/>
      <c r="N75" s="5" t="s">
        <v>326</v>
      </c>
      <c r="O75" s="5"/>
      <c r="P75" s="5"/>
      <c r="Q75" s="5"/>
      <c r="R75" s="5"/>
      <c r="S75" s="5"/>
      <c r="T75" s="5"/>
      <c r="U75" s="5"/>
      <c r="V75" s="5"/>
      <c r="W75" s="4"/>
      <c r="X75" s="5" t="s">
        <v>143</v>
      </c>
      <c r="Y75" s="5"/>
      <c r="Z75" s="5"/>
      <c r="AA75" s="5"/>
      <c r="AB75" s="5"/>
      <c r="AC75" s="5" t="s">
        <v>143</v>
      </c>
      <c r="AD75" s="5"/>
      <c r="AE75" s="5"/>
      <c r="AF75" s="5"/>
      <c r="AG75" s="5"/>
      <c r="AH75" s="5"/>
      <c r="AI75" s="5"/>
      <c r="AJ75" s="6"/>
      <c r="AK75" s="4"/>
      <c r="AL75" s="5"/>
      <c r="AM75" s="5" t="s">
        <v>130</v>
      </c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6"/>
    </row>
    <row r="76" spans="1:54" x14ac:dyDescent="0.25">
      <c r="A76" s="1">
        <v>74</v>
      </c>
      <c r="B76" s="1" t="s">
        <v>370</v>
      </c>
      <c r="C76" s="1" t="s">
        <v>371</v>
      </c>
      <c r="D76" s="4"/>
      <c r="E76" s="5"/>
      <c r="F76" s="5"/>
      <c r="G76" s="5" t="s">
        <v>165</v>
      </c>
      <c r="H76" s="5"/>
      <c r="I76" s="5"/>
      <c r="J76" s="5"/>
      <c r="K76" s="5"/>
      <c r="L76" s="5"/>
      <c r="M76" s="5"/>
      <c r="N76" s="5" t="s">
        <v>165</v>
      </c>
      <c r="O76" s="5"/>
      <c r="P76" s="5"/>
      <c r="Q76" s="5"/>
      <c r="R76" s="5"/>
      <c r="S76" s="5"/>
      <c r="T76" s="5"/>
      <c r="U76" s="5"/>
      <c r="V76" s="5"/>
      <c r="W76" s="4"/>
      <c r="X76" s="5" t="s">
        <v>24</v>
      </c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6"/>
      <c r="AK76" s="4"/>
      <c r="AL76" s="5"/>
      <c r="AM76" s="5" t="s">
        <v>166</v>
      </c>
      <c r="AN76" s="5" t="s">
        <v>167</v>
      </c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6"/>
    </row>
    <row r="77" spans="1:54" x14ac:dyDescent="0.25">
      <c r="A77" s="1">
        <v>75</v>
      </c>
      <c r="B77" s="1" t="s">
        <v>372</v>
      </c>
      <c r="C77" s="1" t="s">
        <v>1406</v>
      </c>
      <c r="D77" s="4"/>
      <c r="E77" s="5" t="s">
        <v>264</v>
      </c>
      <c r="F77" s="5"/>
      <c r="G77" s="5" t="s">
        <v>375</v>
      </c>
      <c r="H77" s="5"/>
      <c r="I77" s="5" t="s">
        <v>376</v>
      </c>
      <c r="J77" s="5"/>
      <c r="K77" s="5"/>
      <c r="L77" s="5" t="s">
        <v>376</v>
      </c>
      <c r="M77" s="5"/>
      <c r="N77" s="5"/>
      <c r="O77" s="5"/>
      <c r="P77" s="5"/>
      <c r="Q77" s="5"/>
      <c r="R77" s="5"/>
      <c r="S77" s="5"/>
      <c r="T77" s="5"/>
      <c r="U77" s="5"/>
      <c r="V77" s="5"/>
      <c r="W77" s="4" t="s">
        <v>23</v>
      </c>
      <c r="X77" s="5" t="s">
        <v>23</v>
      </c>
      <c r="Y77" s="5"/>
      <c r="Z77" s="5"/>
      <c r="AA77" s="5"/>
      <c r="AB77" s="5"/>
      <c r="AC77" s="5" t="s">
        <v>23</v>
      </c>
      <c r="AD77" s="5"/>
      <c r="AE77" s="5"/>
      <c r="AF77" s="5"/>
      <c r="AG77" s="5"/>
      <c r="AH77" s="5"/>
      <c r="AI77" s="5"/>
      <c r="AJ77" s="6"/>
      <c r="AK77" s="4"/>
      <c r="AL77" s="5"/>
      <c r="AM77" s="5" t="s">
        <v>155</v>
      </c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6"/>
    </row>
    <row r="78" spans="1:54" x14ac:dyDescent="0.25">
      <c r="A78" s="1">
        <v>76</v>
      </c>
      <c r="B78" s="1" t="s">
        <v>377</v>
      </c>
      <c r="C78" s="1" t="s">
        <v>378</v>
      </c>
      <c r="D78" s="4"/>
      <c r="E78" s="5"/>
      <c r="F78" s="5"/>
      <c r="G78" s="5" t="s">
        <v>165</v>
      </c>
      <c r="H78" s="5"/>
      <c r="I78" s="5"/>
      <c r="J78" s="5"/>
      <c r="K78" s="5"/>
      <c r="L78" s="5"/>
      <c r="M78" s="5"/>
      <c r="N78" s="5" t="s">
        <v>165</v>
      </c>
      <c r="O78" s="5"/>
      <c r="P78" s="5"/>
      <c r="Q78" s="5"/>
      <c r="R78" s="5"/>
      <c r="S78" s="5"/>
      <c r="T78" s="5"/>
      <c r="U78" s="5"/>
      <c r="V78" s="5"/>
      <c r="W78" s="4"/>
      <c r="X78" s="5" t="s">
        <v>24</v>
      </c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6"/>
      <c r="AK78" s="4"/>
      <c r="AL78" s="5"/>
      <c r="AM78" s="5" t="s">
        <v>144</v>
      </c>
      <c r="AN78" s="5" t="s">
        <v>379</v>
      </c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6"/>
    </row>
    <row r="79" spans="1:54" x14ac:dyDescent="0.25">
      <c r="A79" s="1">
        <v>77</v>
      </c>
      <c r="B79" s="1" t="s">
        <v>380</v>
      </c>
      <c r="C79" s="1" t="s">
        <v>381</v>
      </c>
      <c r="D79" s="4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 t="s">
        <v>129</v>
      </c>
      <c r="U79" s="5"/>
      <c r="V79" s="5"/>
      <c r="W79" s="4"/>
      <c r="X79" s="5" t="s">
        <v>24</v>
      </c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6"/>
      <c r="AK79" s="4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6"/>
    </row>
    <row r="80" spans="1:54" x14ac:dyDescent="0.25">
      <c r="A80" s="1">
        <v>78</v>
      </c>
      <c r="B80" s="1" t="s">
        <v>382</v>
      </c>
      <c r="C80" s="1" t="s">
        <v>383</v>
      </c>
      <c r="D80" s="4"/>
      <c r="E80" s="5"/>
      <c r="F80" s="5"/>
      <c r="G80" s="5" t="s">
        <v>385</v>
      </c>
      <c r="H80" s="5"/>
      <c r="I80" s="5"/>
      <c r="J80" s="5"/>
      <c r="K80" s="5"/>
      <c r="L80" s="5"/>
      <c r="M80" s="5"/>
      <c r="N80" s="5" t="s">
        <v>385</v>
      </c>
      <c r="O80" s="5"/>
      <c r="P80" s="5"/>
      <c r="Q80" s="5"/>
      <c r="R80" s="5"/>
      <c r="S80" s="5"/>
      <c r="T80" s="5"/>
      <c r="U80" s="5"/>
      <c r="V80" s="5"/>
      <c r="W80" s="4"/>
      <c r="X80" s="5" t="s">
        <v>24</v>
      </c>
      <c r="Y80" s="5"/>
      <c r="Z80" s="5"/>
      <c r="AA80" s="5"/>
      <c r="AB80" s="5"/>
      <c r="AC80" s="5" t="s">
        <v>32</v>
      </c>
      <c r="AD80" s="5"/>
      <c r="AE80" s="5"/>
      <c r="AF80" s="5" t="s">
        <v>32</v>
      </c>
      <c r="AG80" s="5"/>
      <c r="AH80" s="5"/>
      <c r="AI80" s="5"/>
      <c r="AJ80" s="6"/>
      <c r="AK80" s="4"/>
      <c r="AL80" s="5"/>
      <c r="AM80" s="5"/>
      <c r="AN80" s="5" t="s">
        <v>386</v>
      </c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6"/>
    </row>
    <row r="81" spans="1:74" x14ac:dyDescent="0.25">
      <c r="A81" s="1">
        <v>79</v>
      </c>
      <c r="B81" s="1" t="s">
        <v>387</v>
      </c>
      <c r="C81" s="1" t="s">
        <v>388</v>
      </c>
      <c r="D81" s="4"/>
      <c r="E81" s="5"/>
      <c r="F81" s="5"/>
      <c r="G81" s="5"/>
      <c r="H81" s="5"/>
      <c r="I81" s="5"/>
      <c r="J81" s="5"/>
      <c r="K81" s="5"/>
      <c r="L81" s="5"/>
      <c r="M81" s="5"/>
      <c r="N81" s="5" t="s">
        <v>391</v>
      </c>
      <c r="O81" s="5"/>
      <c r="P81" s="5"/>
      <c r="Q81" s="5"/>
      <c r="R81" s="5"/>
      <c r="S81" s="5"/>
      <c r="T81" s="5"/>
      <c r="U81" s="5"/>
      <c r="V81" s="5"/>
      <c r="W81" s="4"/>
      <c r="X81" s="5" t="s">
        <v>143</v>
      </c>
      <c r="Y81" s="5"/>
      <c r="Z81" s="5"/>
      <c r="AA81" s="5"/>
      <c r="AB81" s="5"/>
      <c r="AC81" s="5" t="s">
        <v>143</v>
      </c>
      <c r="AD81" s="5"/>
      <c r="AE81" s="5"/>
      <c r="AF81" s="5"/>
      <c r="AG81" s="5"/>
      <c r="AH81" s="5"/>
      <c r="AI81" s="5"/>
      <c r="AJ81" s="6"/>
      <c r="AK81" s="4"/>
      <c r="AL81" s="5"/>
      <c r="AM81" s="5" t="s">
        <v>392</v>
      </c>
      <c r="AN81" s="5" t="s">
        <v>393</v>
      </c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6"/>
    </row>
    <row r="82" spans="1:74" x14ac:dyDescent="0.25">
      <c r="A82" s="1">
        <v>80</v>
      </c>
      <c r="B82" s="1" t="s">
        <v>394</v>
      </c>
      <c r="C82" s="1" t="s">
        <v>395</v>
      </c>
      <c r="D82" s="4"/>
      <c r="E82" s="5"/>
      <c r="F82" s="5"/>
      <c r="G82" s="5" t="s">
        <v>170</v>
      </c>
      <c r="H82" s="5"/>
      <c r="I82" s="5"/>
      <c r="J82" s="5"/>
      <c r="K82" s="5"/>
      <c r="L82" s="5"/>
      <c r="M82" s="5"/>
      <c r="N82" s="5" t="s">
        <v>170</v>
      </c>
      <c r="O82" s="5"/>
      <c r="P82" s="5"/>
      <c r="Q82" s="5"/>
      <c r="R82" s="5"/>
      <c r="S82" s="5"/>
      <c r="T82" s="5"/>
      <c r="U82" s="5"/>
      <c r="V82" s="5"/>
      <c r="W82" s="4"/>
      <c r="X82" s="5" t="s">
        <v>397</v>
      </c>
      <c r="Y82" s="5"/>
      <c r="Z82" s="5" t="s">
        <v>397</v>
      </c>
      <c r="AA82" s="5"/>
      <c r="AB82" s="5"/>
      <c r="AC82" s="5" t="s">
        <v>397</v>
      </c>
      <c r="AD82" s="5" t="s">
        <v>397</v>
      </c>
      <c r="AE82" s="5"/>
      <c r="AF82" s="5"/>
      <c r="AG82" s="5" t="s">
        <v>397</v>
      </c>
      <c r="AH82" s="5" t="s">
        <v>397</v>
      </c>
      <c r="AI82" s="5"/>
      <c r="AJ82" s="6"/>
      <c r="AK82" s="4"/>
      <c r="AL82" s="5"/>
      <c r="AM82" s="5" t="s">
        <v>315</v>
      </c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6"/>
    </row>
    <row r="83" spans="1:74" x14ac:dyDescent="0.25">
      <c r="A83" s="1">
        <v>81</v>
      </c>
      <c r="B83" s="1" t="s">
        <v>398</v>
      </c>
      <c r="C83" s="1" t="s">
        <v>399</v>
      </c>
      <c r="D83" s="4"/>
      <c r="E83" s="5"/>
      <c r="F83" s="5"/>
      <c r="G83" s="5" t="s">
        <v>400</v>
      </c>
      <c r="H83" s="5"/>
      <c r="I83" s="5"/>
      <c r="J83" s="5"/>
      <c r="K83" s="5"/>
      <c r="L83" s="5"/>
      <c r="M83" s="5"/>
      <c r="N83" s="5" t="s">
        <v>400</v>
      </c>
      <c r="O83" s="5"/>
      <c r="P83" s="5"/>
      <c r="Q83" s="5"/>
      <c r="R83" s="5"/>
      <c r="S83" s="5"/>
      <c r="T83" s="5"/>
      <c r="U83" s="5"/>
      <c r="V83" s="5"/>
      <c r="W83" s="4"/>
      <c r="X83" s="5" t="s">
        <v>36</v>
      </c>
      <c r="Y83" s="5"/>
      <c r="Z83" s="5"/>
      <c r="AA83" s="5"/>
      <c r="AB83" s="5"/>
      <c r="AC83" s="5" t="s">
        <v>36</v>
      </c>
      <c r="AD83" s="5"/>
      <c r="AE83" s="5"/>
      <c r="AF83" s="5"/>
      <c r="AG83" s="5"/>
      <c r="AH83" s="5"/>
      <c r="AI83" s="5"/>
      <c r="AJ83" s="6" t="s">
        <v>36</v>
      </c>
      <c r="AK83" s="4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 t="s">
        <v>279</v>
      </c>
      <c r="AZ83" s="5"/>
      <c r="BA83" s="5"/>
      <c r="BB83" s="6"/>
    </row>
    <row r="84" spans="1:74" x14ac:dyDescent="0.25">
      <c r="A84" s="1">
        <v>82</v>
      </c>
      <c r="B84" s="1" t="s">
        <v>401</v>
      </c>
      <c r="C84" s="1" t="s">
        <v>402</v>
      </c>
      <c r="D84" s="4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4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6"/>
      <c r="AK84" s="4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6"/>
    </row>
    <row r="85" spans="1:74" x14ac:dyDescent="0.25">
      <c r="A85" s="1">
        <v>83</v>
      </c>
      <c r="B85" s="1" t="s">
        <v>405</v>
      </c>
      <c r="C85" s="1" t="s">
        <v>406</v>
      </c>
      <c r="D85" s="4"/>
      <c r="E85" s="5"/>
      <c r="F85" s="5"/>
      <c r="G85" s="5" t="s">
        <v>277</v>
      </c>
      <c r="H85" s="5"/>
      <c r="I85" s="5"/>
      <c r="J85" s="5"/>
      <c r="K85" s="5"/>
      <c r="L85" s="5"/>
      <c r="M85" s="5"/>
      <c r="N85" s="5" t="s">
        <v>277</v>
      </c>
      <c r="O85" s="5"/>
      <c r="P85" s="5"/>
      <c r="Q85" s="5"/>
      <c r="R85" s="5"/>
      <c r="S85" s="5"/>
      <c r="T85" s="5"/>
      <c r="U85" s="5"/>
      <c r="V85" s="5"/>
      <c r="W85" s="4"/>
      <c r="X85" s="5" t="s">
        <v>36</v>
      </c>
      <c r="Y85" s="5"/>
      <c r="Z85" s="5"/>
      <c r="AA85" s="5"/>
      <c r="AB85" s="5"/>
      <c r="AC85" s="5" t="s">
        <v>36</v>
      </c>
      <c r="AD85" s="5"/>
      <c r="AE85" s="5"/>
      <c r="AF85" s="5"/>
      <c r="AG85" s="5"/>
      <c r="AH85" s="5"/>
      <c r="AI85" s="5"/>
      <c r="AJ85" s="6" t="s">
        <v>36</v>
      </c>
      <c r="AK85" s="4"/>
      <c r="AL85" s="5"/>
      <c r="AM85" s="5" t="s">
        <v>408</v>
      </c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 t="s">
        <v>279</v>
      </c>
      <c r="AZ85" s="5"/>
      <c r="BA85" s="5"/>
      <c r="BB85" s="6"/>
    </row>
    <row r="86" spans="1:74" x14ac:dyDescent="0.25">
      <c r="A86" s="1">
        <v>84</v>
      </c>
      <c r="B86" s="1" t="s">
        <v>409</v>
      </c>
      <c r="C86" s="1" t="s">
        <v>410</v>
      </c>
      <c r="D86" s="4"/>
      <c r="E86" s="5"/>
      <c r="F86" s="5"/>
      <c r="G86" s="5" t="s">
        <v>277</v>
      </c>
      <c r="H86" s="5"/>
      <c r="I86" s="5"/>
      <c r="J86" s="5"/>
      <c r="K86" s="5"/>
      <c r="L86" s="5"/>
      <c r="M86" s="5"/>
      <c r="N86" s="5" t="s">
        <v>277</v>
      </c>
      <c r="O86" s="5"/>
      <c r="P86" s="5"/>
      <c r="Q86" s="5"/>
      <c r="R86" s="5"/>
      <c r="S86" s="5"/>
      <c r="T86" s="5"/>
      <c r="U86" s="5"/>
      <c r="V86" s="5"/>
      <c r="W86" s="4"/>
      <c r="X86" s="5" t="s">
        <v>413</v>
      </c>
      <c r="Y86" s="5"/>
      <c r="Z86" s="5"/>
      <c r="AA86" s="5"/>
      <c r="AB86" s="5"/>
      <c r="AC86" s="5" t="s">
        <v>413</v>
      </c>
      <c r="AD86" s="5"/>
      <c r="AE86" s="5"/>
      <c r="AF86" s="5"/>
      <c r="AG86" s="5"/>
      <c r="AH86" s="5" t="s">
        <v>413</v>
      </c>
      <c r="AI86" s="5"/>
      <c r="AJ86" s="6" t="s">
        <v>413</v>
      </c>
      <c r="AK86" s="4"/>
      <c r="AL86" s="5"/>
      <c r="AM86" s="5" t="s">
        <v>414</v>
      </c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 t="s">
        <v>279</v>
      </c>
      <c r="AZ86" s="5"/>
      <c r="BA86" s="5"/>
      <c r="BB86" s="6"/>
    </row>
    <row r="87" spans="1:74" x14ac:dyDescent="0.25">
      <c r="A87" s="1">
        <v>85</v>
      </c>
      <c r="B87" s="1" t="s">
        <v>858</v>
      </c>
      <c r="C87" s="1" t="s">
        <v>857</v>
      </c>
      <c r="D87" s="4"/>
      <c r="E87" s="5"/>
      <c r="F87" s="5"/>
      <c r="G87" s="5" t="s">
        <v>416</v>
      </c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4"/>
      <c r="X87" s="5"/>
      <c r="Y87" s="5"/>
      <c r="Z87" s="5"/>
      <c r="AA87" s="5"/>
      <c r="AB87" s="5"/>
      <c r="AC87" s="5" t="s">
        <v>32</v>
      </c>
      <c r="AD87" s="5"/>
      <c r="AE87" s="5"/>
      <c r="AF87" s="5" t="s">
        <v>32</v>
      </c>
      <c r="AG87" s="5"/>
      <c r="AH87" s="5" t="s">
        <v>417</v>
      </c>
      <c r="AI87" s="5"/>
      <c r="AJ87" s="6"/>
      <c r="AK87" s="4"/>
      <c r="AL87" s="5"/>
      <c r="AM87" s="5" t="s">
        <v>150</v>
      </c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6"/>
    </row>
    <row r="88" spans="1:74" x14ac:dyDescent="0.25">
      <c r="A88" s="1">
        <v>86</v>
      </c>
      <c r="B88" s="1" t="s">
        <v>418</v>
      </c>
      <c r="C88" s="1" t="s">
        <v>419</v>
      </c>
      <c r="D88" s="4"/>
      <c r="E88" s="5"/>
      <c r="F88" s="5"/>
      <c r="G88" s="5" t="s">
        <v>277</v>
      </c>
      <c r="H88" s="5"/>
      <c r="I88" s="5"/>
      <c r="J88" s="5"/>
      <c r="K88" s="5"/>
      <c r="L88" s="5"/>
      <c r="M88" s="5"/>
      <c r="N88" s="5" t="s">
        <v>277</v>
      </c>
      <c r="O88" s="5"/>
      <c r="P88" s="5"/>
      <c r="Q88" s="5"/>
      <c r="R88" s="5"/>
      <c r="S88" s="5"/>
      <c r="T88" s="5"/>
      <c r="U88" s="5"/>
      <c r="V88" s="5"/>
      <c r="W88" s="4"/>
      <c r="X88" s="5" t="s">
        <v>36</v>
      </c>
      <c r="Y88" s="5"/>
      <c r="Z88" s="5"/>
      <c r="AA88" s="5"/>
      <c r="AB88" s="5"/>
      <c r="AC88" s="5" t="s">
        <v>36</v>
      </c>
      <c r="AD88" s="5"/>
      <c r="AE88" s="5"/>
      <c r="AF88" s="5"/>
      <c r="AG88" s="5"/>
      <c r="AH88" s="5"/>
      <c r="AI88" s="5"/>
      <c r="AJ88" s="6" t="s">
        <v>36</v>
      </c>
      <c r="AK88" s="4"/>
      <c r="AL88" s="5"/>
      <c r="AM88" s="5" t="s">
        <v>408</v>
      </c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 t="s">
        <v>279</v>
      </c>
      <c r="AZ88" s="5"/>
      <c r="BA88" s="5"/>
      <c r="BB88" s="6"/>
    </row>
    <row r="89" spans="1:74" x14ac:dyDescent="0.25">
      <c r="A89" s="1">
        <v>87</v>
      </c>
      <c r="B89" s="1" t="s">
        <v>420</v>
      </c>
      <c r="C89" s="1" t="s">
        <v>421</v>
      </c>
      <c r="D89" s="4"/>
      <c r="E89" s="5"/>
      <c r="F89" s="5"/>
      <c r="G89" s="5" t="s">
        <v>170</v>
      </c>
      <c r="H89" s="5"/>
      <c r="I89" s="5"/>
      <c r="J89" s="5"/>
      <c r="K89" s="5"/>
      <c r="L89" s="5"/>
      <c r="M89" s="5"/>
      <c r="N89" s="5" t="s">
        <v>170</v>
      </c>
      <c r="O89" s="5"/>
      <c r="P89" s="5"/>
      <c r="Q89" s="5"/>
      <c r="R89" s="5"/>
      <c r="S89" s="5"/>
      <c r="T89" s="5"/>
      <c r="U89" s="5"/>
      <c r="V89" s="5"/>
      <c r="W89" s="4"/>
      <c r="X89" s="5"/>
      <c r="Y89" s="5"/>
      <c r="Z89" s="5"/>
      <c r="AA89" s="5"/>
      <c r="AB89" s="5"/>
      <c r="AC89" s="5" t="s">
        <v>322</v>
      </c>
      <c r="AD89" s="5"/>
      <c r="AE89" s="5"/>
      <c r="AF89" s="5"/>
      <c r="AG89" s="5"/>
      <c r="AH89" s="5" t="s">
        <v>322</v>
      </c>
      <c r="AI89" s="5"/>
      <c r="AJ89" s="6"/>
      <c r="AK89" s="4"/>
      <c r="AL89" s="5"/>
      <c r="AM89" s="5" t="s">
        <v>315</v>
      </c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6"/>
    </row>
    <row r="90" spans="1:74" x14ac:dyDescent="0.25">
      <c r="A90" s="1">
        <v>88</v>
      </c>
      <c r="B90" s="1" t="s">
        <v>423</v>
      </c>
      <c r="C90" s="1" t="s">
        <v>424</v>
      </c>
      <c r="D90" s="4"/>
      <c r="E90" s="5"/>
      <c r="F90" s="5"/>
      <c r="G90" s="5" t="s">
        <v>425</v>
      </c>
      <c r="H90" s="5"/>
      <c r="I90" s="5"/>
      <c r="J90" s="5"/>
      <c r="K90" s="5"/>
      <c r="L90" s="5"/>
      <c r="M90" s="5"/>
      <c r="N90" s="5" t="s">
        <v>425</v>
      </c>
      <c r="O90" s="5"/>
      <c r="P90" s="5"/>
      <c r="Q90" s="5"/>
      <c r="R90" s="5"/>
      <c r="S90" s="5"/>
      <c r="T90" s="5"/>
      <c r="U90" s="5"/>
      <c r="V90" s="5"/>
      <c r="W90" s="4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6"/>
      <c r="AK90" s="4"/>
      <c r="AL90" s="5"/>
      <c r="AM90" s="5"/>
      <c r="AN90" s="5" t="s">
        <v>426</v>
      </c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6"/>
      <c r="BG90" s="2" t="s">
        <v>2003</v>
      </c>
    </row>
    <row r="91" spans="1:74" x14ac:dyDescent="0.25">
      <c r="A91" s="1">
        <v>89</v>
      </c>
      <c r="B91" s="1" t="s">
        <v>427</v>
      </c>
      <c r="C91" s="1" t="s">
        <v>428</v>
      </c>
      <c r="D91" s="4"/>
      <c r="E91" s="5"/>
      <c r="F91" s="5"/>
      <c r="G91" s="5" t="s">
        <v>340</v>
      </c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4"/>
      <c r="X91" s="5" t="s">
        <v>24</v>
      </c>
      <c r="Y91" s="5" t="s">
        <v>342</v>
      </c>
      <c r="Z91" s="5"/>
      <c r="AA91" s="5"/>
      <c r="AB91" s="5"/>
      <c r="AC91" s="5" t="s">
        <v>342</v>
      </c>
      <c r="AD91" s="5"/>
      <c r="AE91" s="5"/>
      <c r="AF91" s="5"/>
      <c r="AG91" s="5"/>
      <c r="AH91" s="5" t="s">
        <v>342</v>
      </c>
      <c r="AI91" s="5"/>
      <c r="AJ91" s="6"/>
      <c r="AK91" s="4"/>
      <c r="AL91" s="5"/>
      <c r="AM91" s="5" t="s">
        <v>155</v>
      </c>
      <c r="AN91" s="5" t="s">
        <v>156</v>
      </c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 t="s">
        <v>345</v>
      </c>
      <c r="AZ91" s="5"/>
      <c r="BA91" s="5"/>
      <c r="BB91" s="6"/>
      <c r="BH91" s="2" t="s">
        <v>23</v>
      </c>
      <c r="BI91" s="2" t="s">
        <v>24</v>
      </c>
      <c r="BJ91" s="2" t="s">
        <v>25</v>
      </c>
      <c r="BK91" s="2" t="s">
        <v>26</v>
      </c>
      <c r="BL91" s="2" t="s">
        <v>27</v>
      </c>
      <c r="BM91" s="2" t="s">
        <v>28</v>
      </c>
      <c r="BN91" s="2" t="s">
        <v>29</v>
      </c>
      <c r="BO91" s="2" t="s">
        <v>30</v>
      </c>
      <c r="BP91" s="2" t="s">
        <v>31</v>
      </c>
      <c r="BQ91" s="2" t="s">
        <v>32</v>
      </c>
      <c r="BR91" s="2" t="s">
        <v>33</v>
      </c>
      <c r="BS91" s="2" t="s">
        <v>34</v>
      </c>
      <c r="BT91" s="2" t="s">
        <v>35</v>
      </c>
      <c r="BU91" s="2" t="s">
        <v>36</v>
      </c>
      <c r="BV91" s="8" t="s">
        <v>2008</v>
      </c>
    </row>
    <row r="92" spans="1:74" x14ac:dyDescent="0.25">
      <c r="A92" s="1">
        <v>90</v>
      </c>
      <c r="B92" s="1" t="s">
        <v>429</v>
      </c>
      <c r="C92" s="1" t="s">
        <v>430</v>
      </c>
      <c r="D92" s="4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4"/>
      <c r="X92" s="5" t="s">
        <v>24</v>
      </c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6"/>
      <c r="AK92" s="4"/>
      <c r="AL92" s="5"/>
      <c r="AM92" s="5"/>
      <c r="AN92" s="5" t="s">
        <v>431</v>
      </c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6"/>
      <c r="BH92" s="2">
        <v>2.8708133971291865</v>
      </c>
      <c r="BI92" s="2">
        <v>64.114832535885171</v>
      </c>
      <c r="BJ92" s="2">
        <v>2.8708133971291865</v>
      </c>
      <c r="BK92" s="2">
        <v>1.9138755980861244</v>
      </c>
      <c r="BL92" s="2">
        <v>0.4784688995215311</v>
      </c>
      <c r="BM92" s="2">
        <v>2.8708133971291865</v>
      </c>
      <c r="BN92" s="2">
        <v>47.846889952153113</v>
      </c>
      <c r="BO92" s="2">
        <v>11.483253588516746</v>
      </c>
      <c r="BP92" s="2">
        <v>5.741626794258373</v>
      </c>
      <c r="BQ92" s="2">
        <v>10.526315789473683</v>
      </c>
      <c r="BR92" s="2">
        <v>4.3062200956937797</v>
      </c>
      <c r="BS92" s="2">
        <v>14.354066985645932</v>
      </c>
      <c r="BT92" s="2">
        <v>5.741626794258373</v>
      </c>
      <c r="BU92" s="2">
        <v>14.354066985645932</v>
      </c>
      <c r="BV92" s="8">
        <v>22.96651</v>
      </c>
    </row>
    <row r="93" spans="1:74" x14ac:dyDescent="0.25">
      <c r="A93" s="1">
        <v>91</v>
      </c>
      <c r="B93" s="1" t="s">
        <v>860</v>
      </c>
      <c r="C93" s="1" t="s">
        <v>859</v>
      </c>
      <c r="D93" s="4"/>
      <c r="E93" s="5"/>
      <c r="F93" s="5"/>
      <c r="G93" s="5" t="s">
        <v>432</v>
      </c>
      <c r="H93" s="5"/>
      <c r="I93" s="5"/>
      <c r="J93" s="5"/>
      <c r="K93" s="5"/>
      <c r="L93" s="5"/>
      <c r="M93" s="5"/>
      <c r="N93" s="5" t="s">
        <v>432</v>
      </c>
      <c r="O93" s="5"/>
      <c r="P93" s="5"/>
      <c r="Q93" s="5"/>
      <c r="R93" s="5"/>
      <c r="S93" s="5"/>
      <c r="T93" s="5"/>
      <c r="U93" s="5"/>
      <c r="V93" s="5"/>
      <c r="W93" s="4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6"/>
      <c r="AK93" s="4"/>
      <c r="AL93" s="5"/>
      <c r="AM93" s="5"/>
      <c r="AN93" s="5" t="s">
        <v>433</v>
      </c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6"/>
      <c r="BG93" s="2" t="s">
        <v>2004</v>
      </c>
    </row>
    <row r="94" spans="1:74" x14ac:dyDescent="0.25">
      <c r="A94" s="1">
        <v>92</v>
      </c>
      <c r="B94" s="1" t="s">
        <v>434</v>
      </c>
      <c r="C94" s="1" t="s">
        <v>435</v>
      </c>
      <c r="D94" s="4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4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6"/>
      <c r="AK94" s="4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6"/>
      <c r="BH94" s="2" t="s">
        <v>23</v>
      </c>
      <c r="BI94" s="2" t="s">
        <v>24</v>
      </c>
      <c r="BJ94" s="2" t="s">
        <v>25</v>
      </c>
      <c r="BK94" s="2" t="s">
        <v>26</v>
      </c>
      <c r="BL94" s="2" t="s">
        <v>27</v>
      </c>
      <c r="BM94" s="2" t="s">
        <v>28</v>
      </c>
      <c r="BN94" s="2" t="s">
        <v>29</v>
      </c>
      <c r="BO94" s="2" t="s">
        <v>30</v>
      </c>
      <c r="BP94" s="2" t="s">
        <v>31</v>
      </c>
      <c r="BQ94" s="2" t="s">
        <v>32</v>
      </c>
      <c r="BR94" s="2" t="s">
        <v>33</v>
      </c>
      <c r="BS94" s="2" t="s">
        <v>34</v>
      </c>
      <c r="BT94" s="2" t="s">
        <v>35</v>
      </c>
      <c r="BU94" s="2" t="s">
        <v>36</v>
      </c>
      <c r="BV94" s="1" t="s">
        <v>846</v>
      </c>
    </row>
    <row r="95" spans="1:74" x14ac:dyDescent="0.25">
      <c r="A95" s="1">
        <v>93</v>
      </c>
      <c r="B95" s="1" t="s">
        <v>438</v>
      </c>
      <c r="C95" s="1" t="s">
        <v>439</v>
      </c>
      <c r="D95" s="4"/>
      <c r="E95" s="5"/>
      <c r="F95" s="5"/>
      <c r="G95" s="5" t="s">
        <v>165</v>
      </c>
      <c r="H95" s="5"/>
      <c r="I95" s="5"/>
      <c r="J95" s="5"/>
      <c r="K95" s="5"/>
      <c r="L95" s="5"/>
      <c r="M95" s="5"/>
      <c r="N95" s="5" t="s">
        <v>165</v>
      </c>
      <c r="O95" s="5"/>
      <c r="P95" s="5"/>
      <c r="Q95" s="5"/>
      <c r="R95" s="5"/>
      <c r="S95" s="5"/>
      <c r="T95" s="5"/>
      <c r="U95" s="5"/>
      <c r="V95" s="5"/>
      <c r="W95" s="4"/>
      <c r="X95" s="5" t="s">
        <v>24</v>
      </c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6"/>
      <c r="AK95" s="4"/>
      <c r="AL95" s="5"/>
      <c r="AM95" s="5" t="s">
        <v>166</v>
      </c>
      <c r="AN95" s="5" t="s">
        <v>167</v>
      </c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6"/>
      <c r="BH95" s="2">
        <v>2.5</v>
      </c>
      <c r="BI95" s="2">
        <v>66</v>
      </c>
      <c r="BJ95" s="2">
        <v>2.5</v>
      </c>
      <c r="BK95" s="2">
        <v>1.5</v>
      </c>
      <c r="BL95" s="2">
        <v>0.5</v>
      </c>
      <c r="BM95" s="2">
        <v>3</v>
      </c>
      <c r="BN95" s="2">
        <v>50</v>
      </c>
      <c r="BO95" s="2">
        <v>11</v>
      </c>
      <c r="BP95" s="2">
        <v>5</v>
      </c>
      <c r="BQ95" s="2">
        <v>10.5</v>
      </c>
      <c r="BR95" s="2">
        <v>4.5</v>
      </c>
      <c r="BS95" s="2">
        <v>14.499999999999998</v>
      </c>
      <c r="BT95" s="2">
        <v>5</v>
      </c>
      <c r="BU95" s="2">
        <v>17</v>
      </c>
      <c r="BV95" s="1">
        <v>22</v>
      </c>
    </row>
    <row r="96" spans="1:74" x14ac:dyDescent="0.25">
      <c r="A96" s="1">
        <v>94</v>
      </c>
      <c r="B96" s="1" t="s">
        <v>441</v>
      </c>
      <c r="C96" s="1" t="s">
        <v>442</v>
      </c>
      <c r="D96" s="4"/>
      <c r="E96" s="5"/>
      <c r="F96" s="5"/>
      <c r="G96" s="5" t="s">
        <v>170</v>
      </c>
      <c r="H96" s="5"/>
      <c r="I96" s="5"/>
      <c r="J96" s="5"/>
      <c r="K96" s="5"/>
      <c r="L96" s="5"/>
      <c r="M96" s="5"/>
      <c r="N96" s="5" t="s">
        <v>170</v>
      </c>
      <c r="O96" s="5"/>
      <c r="P96" s="5"/>
      <c r="Q96" s="5"/>
      <c r="R96" s="5"/>
      <c r="S96" s="5"/>
      <c r="T96" s="5" t="s">
        <v>129</v>
      </c>
      <c r="U96" s="5"/>
      <c r="V96" s="5"/>
      <c r="W96" s="4"/>
      <c r="X96" s="5" t="s">
        <v>24</v>
      </c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6"/>
      <c r="AK96" s="4"/>
      <c r="AL96" s="5"/>
      <c r="AM96" s="5" t="s">
        <v>130</v>
      </c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6"/>
      <c r="BG96" s="2" t="s">
        <v>1455</v>
      </c>
    </row>
    <row r="97" spans="1:74" x14ac:dyDescent="0.25">
      <c r="A97" s="1">
        <v>95</v>
      </c>
      <c r="B97" s="1" t="s">
        <v>445</v>
      </c>
      <c r="C97" s="1" t="s">
        <v>446</v>
      </c>
      <c r="D97" s="4"/>
      <c r="E97" s="5"/>
      <c r="F97" s="5"/>
      <c r="G97" s="5" t="s">
        <v>285</v>
      </c>
      <c r="H97" s="5"/>
      <c r="I97" s="5"/>
      <c r="J97" s="5"/>
      <c r="K97" s="5"/>
      <c r="L97" s="5"/>
      <c r="M97" s="5"/>
      <c r="N97" s="5" t="s">
        <v>286</v>
      </c>
      <c r="O97" s="5"/>
      <c r="P97" s="5"/>
      <c r="Q97" s="5"/>
      <c r="R97" s="5"/>
      <c r="S97" s="5"/>
      <c r="T97" s="5"/>
      <c r="U97" s="5"/>
      <c r="V97" s="5"/>
      <c r="W97" s="4"/>
      <c r="X97" s="5" t="s">
        <v>448</v>
      </c>
      <c r="Y97" s="5"/>
      <c r="Z97" s="5"/>
      <c r="AA97" s="5"/>
      <c r="AB97" s="5"/>
      <c r="AC97" s="5" t="s">
        <v>448</v>
      </c>
      <c r="AD97" s="5"/>
      <c r="AE97" s="5" t="s">
        <v>448</v>
      </c>
      <c r="AF97" s="5"/>
      <c r="AG97" s="5"/>
      <c r="AH97" s="5" t="s">
        <v>448</v>
      </c>
      <c r="AI97" s="5"/>
      <c r="AJ97" s="6"/>
      <c r="AK97" s="4"/>
      <c r="AL97" s="5"/>
      <c r="AM97" s="5"/>
      <c r="AN97" s="5" t="s">
        <v>287</v>
      </c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6"/>
      <c r="BH97" s="2" t="s">
        <v>23</v>
      </c>
      <c r="BI97" s="2" t="s">
        <v>24</v>
      </c>
      <c r="BJ97" s="2" t="s">
        <v>25</v>
      </c>
      <c r="BK97" s="2" t="s">
        <v>26</v>
      </c>
      <c r="BL97" s="2" t="s">
        <v>27</v>
      </c>
      <c r="BM97" s="2" t="s">
        <v>28</v>
      </c>
      <c r="BN97" s="2" t="s">
        <v>29</v>
      </c>
      <c r="BO97" s="2" t="s">
        <v>30</v>
      </c>
      <c r="BP97" s="2" t="s">
        <v>31</v>
      </c>
      <c r="BQ97" s="2" t="s">
        <v>32</v>
      </c>
      <c r="BR97" s="2" t="s">
        <v>33</v>
      </c>
      <c r="BS97" s="2" t="s">
        <v>34</v>
      </c>
      <c r="BT97" s="2" t="s">
        <v>35</v>
      </c>
      <c r="BU97" s="2" t="s">
        <v>36</v>
      </c>
      <c r="BV97" s="1" t="s">
        <v>846</v>
      </c>
    </row>
    <row r="98" spans="1:74" x14ac:dyDescent="0.25">
      <c r="A98" s="1">
        <v>96</v>
      </c>
      <c r="B98" s="1" t="s">
        <v>449</v>
      </c>
      <c r="C98" s="1" t="s">
        <v>450</v>
      </c>
      <c r="D98" s="4"/>
      <c r="E98" s="5"/>
      <c r="F98" s="5"/>
      <c r="G98" s="5" t="s">
        <v>451</v>
      </c>
      <c r="H98" s="5"/>
      <c r="I98" s="5"/>
      <c r="J98" s="5"/>
      <c r="K98" s="5"/>
      <c r="L98" s="5"/>
      <c r="M98" s="5"/>
      <c r="N98" s="5" t="s">
        <v>451</v>
      </c>
      <c r="O98" s="5"/>
      <c r="P98" s="5"/>
      <c r="Q98" s="5"/>
      <c r="R98" s="5"/>
      <c r="S98" s="5"/>
      <c r="T98" s="5" t="s">
        <v>451</v>
      </c>
      <c r="U98" s="5"/>
      <c r="V98" s="5"/>
      <c r="W98" s="4"/>
      <c r="X98" s="5" t="s">
        <v>452</v>
      </c>
      <c r="Y98" s="5"/>
      <c r="Z98" s="5"/>
      <c r="AA98" s="5"/>
      <c r="AB98" s="5"/>
      <c r="AC98" s="5" t="s">
        <v>452</v>
      </c>
      <c r="AD98" s="5"/>
      <c r="AE98" s="5"/>
      <c r="AF98" s="5"/>
      <c r="AG98" s="5"/>
      <c r="AH98" s="5"/>
      <c r="AI98" s="5"/>
      <c r="AJ98" s="6"/>
      <c r="AK98" s="4" t="s">
        <v>453</v>
      </c>
      <c r="AL98" s="5"/>
      <c r="AM98" s="5" t="s">
        <v>454</v>
      </c>
      <c r="AN98" s="5" t="s">
        <v>453</v>
      </c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6"/>
      <c r="BH98" s="2">
        <v>2.1857923497267762</v>
      </c>
      <c r="BI98" s="2">
        <v>63.387978142076506</v>
      </c>
      <c r="BJ98" s="2">
        <v>3.8251366120218582</v>
      </c>
      <c r="BK98" s="2">
        <v>1.639344262295082</v>
      </c>
      <c r="BL98" s="2">
        <v>0</v>
      </c>
      <c r="BM98" s="2">
        <v>3.278688524590164</v>
      </c>
      <c r="BN98" s="2">
        <v>49.72677595628415</v>
      </c>
      <c r="BO98" s="2">
        <v>10.928961748633879</v>
      </c>
      <c r="BP98" s="2">
        <v>5.4644808743169397</v>
      </c>
      <c r="BQ98" s="2">
        <v>8.7431693989071047</v>
      </c>
      <c r="BR98" s="2">
        <v>3.8251366120218582</v>
      </c>
      <c r="BS98" s="2">
        <v>16.393442622950818</v>
      </c>
      <c r="BT98" s="2">
        <v>6.0109289617486334</v>
      </c>
      <c r="BU98" s="2">
        <v>15.300546448087433</v>
      </c>
      <c r="BV98" s="1">
        <v>21.857923497267759</v>
      </c>
    </row>
    <row r="99" spans="1:74" x14ac:dyDescent="0.25">
      <c r="A99" s="1">
        <v>97</v>
      </c>
      <c r="B99" s="1" t="s">
        <v>455</v>
      </c>
      <c r="C99" s="1" t="s">
        <v>456</v>
      </c>
      <c r="D99" s="4"/>
      <c r="E99" s="5"/>
      <c r="F99" s="5"/>
      <c r="G99" s="5" t="s">
        <v>277</v>
      </c>
      <c r="H99" s="5"/>
      <c r="I99" s="5"/>
      <c r="J99" s="5"/>
      <c r="K99" s="5"/>
      <c r="L99" s="5"/>
      <c r="M99" s="5"/>
      <c r="N99" s="5" t="s">
        <v>277</v>
      </c>
      <c r="O99" s="5"/>
      <c r="P99" s="5"/>
      <c r="Q99" s="5"/>
      <c r="R99" s="5"/>
      <c r="S99" s="5"/>
      <c r="T99" s="5"/>
      <c r="U99" s="5"/>
      <c r="V99" s="5"/>
      <c r="W99" s="4"/>
      <c r="X99" s="5" t="s">
        <v>36</v>
      </c>
      <c r="Y99" s="5"/>
      <c r="Z99" s="5"/>
      <c r="AA99" s="5"/>
      <c r="AB99" s="5"/>
      <c r="AC99" s="5" t="s">
        <v>36</v>
      </c>
      <c r="AD99" s="5"/>
      <c r="AE99" s="5"/>
      <c r="AF99" s="5"/>
      <c r="AG99" s="5"/>
      <c r="AH99" s="5"/>
      <c r="AI99" s="5"/>
      <c r="AJ99" s="6" t="s">
        <v>36</v>
      </c>
      <c r="AK99" s="4"/>
      <c r="AL99" s="5"/>
      <c r="AM99" s="5" t="s">
        <v>408</v>
      </c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 t="s">
        <v>279</v>
      </c>
      <c r="AZ99" s="5"/>
      <c r="BA99" s="5"/>
      <c r="BB99" s="6"/>
    </row>
    <row r="100" spans="1:74" x14ac:dyDescent="0.25">
      <c r="A100" s="1">
        <v>98</v>
      </c>
      <c r="B100" s="1" t="s">
        <v>457</v>
      </c>
      <c r="C100" s="1" t="s">
        <v>458</v>
      </c>
      <c r="D100" s="4"/>
      <c r="E100" s="5"/>
      <c r="F100" s="5"/>
      <c r="G100" s="5" t="s">
        <v>154</v>
      </c>
      <c r="H100" s="5"/>
      <c r="I100" s="5"/>
      <c r="J100" s="5"/>
      <c r="K100" s="5"/>
      <c r="L100" s="5"/>
      <c r="M100" s="5"/>
      <c r="N100" s="5" t="s">
        <v>154</v>
      </c>
      <c r="O100" s="5"/>
      <c r="P100" s="5"/>
      <c r="Q100" s="5"/>
      <c r="R100" s="5"/>
      <c r="S100" s="5"/>
      <c r="T100" s="5" t="s">
        <v>341</v>
      </c>
      <c r="U100" s="5"/>
      <c r="V100" s="5"/>
      <c r="W100" s="4"/>
      <c r="X100" s="5" t="s">
        <v>31</v>
      </c>
      <c r="Y100" s="5"/>
      <c r="Z100" s="5"/>
      <c r="AA100" s="5"/>
      <c r="AB100" s="5"/>
      <c r="AC100" s="5" t="s">
        <v>338</v>
      </c>
      <c r="AD100" s="5" t="s">
        <v>343</v>
      </c>
      <c r="AE100" s="5" t="s">
        <v>31</v>
      </c>
      <c r="AF100" s="5" t="s">
        <v>338</v>
      </c>
      <c r="AG100" s="5" t="s">
        <v>344</v>
      </c>
      <c r="AH100" s="5" t="s">
        <v>338</v>
      </c>
      <c r="AI100" s="5" t="s">
        <v>343</v>
      </c>
      <c r="AJ100" s="6"/>
      <c r="AK100" s="4"/>
      <c r="AL100" s="5"/>
      <c r="AM100" s="5" t="s">
        <v>155</v>
      </c>
      <c r="AN100" s="5" t="s">
        <v>156</v>
      </c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 t="s">
        <v>157</v>
      </c>
      <c r="BB100" s="6"/>
    </row>
    <row r="101" spans="1:74" x14ac:dyDescent="0.25">
      <c r="A101" s="1">
        <v>99</v>
      </c>
      <c r="B101" s="1" t="s">
        <v>459</v>
      </c>
      <c r="C101" s="1" t="s">
        <v>460</v>
      </c>
      <c r="D101" s="4"/>
      <c r="E101" s="5"/>
      <c r="F101" s="5"/>
      <c r="G101" s="5" t="s">
        <v>154</v>
      </c>
      <c r="H101" s="5"/>
      <c r="I101" s="5"/>
      <c r="J101" s="5"/>
      <c r="K101" s="5"/>
      <c r="L101" s="5"/>
      <c r="M101" s="5"/>
      <c r="N101" s="5" t="s">
        <v>154</v>
      </c>
      <c r="O101" s="5"/>
      <c r="P101" s="5"/>
      <c r="Q101" s="5"/>
      <c r="R101" s="5"/>
      <c r="S101" s="5"/>
      <c r="T101" s="5" t="s">
        <v>341</v>
      </c>
      <c r="U101" s="5"/>
      <c r="V101" s="5"/>
      <c r="W101" s="4"/>
      <c r="X101" s="5" t="s">
        <v>31</v>
      </c>
      <c r="Y101" s="5"/>
      <c r="Z101" s="5"/>
      <c r="AA101" s="5"/>
      <c r="AB101" s="5"/>
      <c r="AC101" s="5" t="s">
        <v>338</v>
      </c>
      <c r="AD101" s="5" t="s">
        <v>35</v>
      </c>
      <c r="AE101" s="5" t="s">
        <v>31</v>
      </c>
      <c r="AF101" s="5" t="s">
        <v>338</v>
      </c>
      <c r="AG101" s="5"/>
      <c r="AH101" s="5" t="s">
        <v>338</v>
      </c>
      <c r="AI101" s="5" t="s">
        <v>35</v>
      </c>
      <c r="AJ101" s="6"/>
      <c r="AK101" s="4"/>
      <c r="AL101" s="5"/>
      <c r="AM101" s="5" t="s">
        <v>155</v>
      </c>
      <c r="AN101" s="5" t="s">
        <v>156</v>
      </c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 t="s">
        <v>157</v>
      </c>
      <c r="BB101" s="6"/>
    </row>
    <row r="102" spans="1:74" x14ac:dyDescent="0.25">
      <c r="A102" s="1">
        <v>100</v>
      </c>
      <c r="B102" s="1" t="s">
        <v>461</v>
      </c>
      <c r="C102" s="1" t="s">
        <v>462</v>
      </c>
      <c r="D102" s="4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4"/>
      <c r="X102" s="5" t="s">
        <v>24</v>
      </c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6"/>
      <c r="AK102" s="4"/>
      <c r="AL102" s="5"/>
      <c r="AM102" s="5" t="s">
        <v>197</v>
      </c>
      <c r="AN102" s="5" t="s">
        <v>198</v>
      </c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6"/>
    </row>
    <row r="103" spans="1:74" x14ac:dyDescent="0.25">
      <c r="A103" s="1">
        <v>101</v>
      </c>
      <c r="B103" s="1" t="s">
        <v>463</v>
      </c>
      <c r="C103" s="1" t="s">
        <v>464</v>
      </c>
      <c r="D103" s="4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4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6"/>
      <c r="AK103" s="4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6"/>
    </row>
    <row r="104" spans="1:74" x14ac:dyDescent="0.25">
      <c r="A104" s="1">
        <v>102</v>
      </c>
      <c r="B104" s="1" t="s">
        <v>1445</v>
      </c>
      <c r="C104" s="1" t="s">
        <v>1446</v>
      </c>
      <c r="D104" s="4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4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6"/>
      <c r="AK104" s="4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6"/>
    </row>
    <row r="105" spans="1:74" x14ac:dyDescent="0.25">
      <c r="A105" s="1">
        <v>103</v>
      </c>
      <c r="B105" s="1" t="s">
        <v>466</v>
      </c>
      <c r="C105" s="1" t="s">
        <v>1407</v>
      </c>
      <c r="D105" s="4"/>
      <c r="E105" s="5"/>
      <c r="F105" s="5"/>
      <c r="G105" s="5" t="s">
        <v>277</v>
      </c>
      <c r="H105" s="5"/>
      <c r="I105" s="5"/>
      <c r="J105" s="5"/>
      <c r="K105" s="5"/>
      <c r="L105" s="5"/>
      <c r="M105" s="5"/>
      <c r="N105" s="5" t="s">
        <v>277</v>
      </c>
      <c r="O105" s="5"/>
      <c r="P105" s="5"/>
      <c r="Q105" s="5"/>
      <c r="R105" s="5"/>
      <c r="S105" s="5"/>
      <c r="T105" s="5"/>
      <c r="U105" s="5"/>
      <c r="V105" s="5"/>
      <c r="W105" s="4"/>
      <c r="X105" s="5" t="s">
        <v>36</v>
      </c>
      <c r="Y105" s="5"/>
      <c r="Z105" s="5"/>
      <c r="AA105" s="5"/>
      <c r="AB105" s="5"/>
      <c r="AC105" s="5" t="s">
        <v>36</v>
      </c>
      <c r="AD105" s="5"/>
      <c r="AE105" s="5"/>
      <c r="AF105" s="5"/>
      <c r="AG105" s="5"/>
      <c r="AH105" s="5"/>
      <c r="AI105" s="5"/>
      <c r="AJ105" s="6" t="s">
        <v>36</v>
      </c>
      <c r="AK105" s="4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 t="s">
        <v>279</v>
      </c>
      <c r="AZ105" s="5"/>
      <c r="BA105" s="5"/>
      <c r="BB105" s="6"/>
    </row>
    <row r="106" spans="1:74" x14ac:dyDescent="0.25">
      <c r="A106" s="1">
        <v>104</v>
      </c>
      <c r="B106" s="1" t="s">
        <v>468</v>
      </c>
      <c r="C106" s="1" t="s">
        <v>469</v>
      </c>
      <c r="D106" s="4"/>
      <c r="E106" s="5" t="s">
        <v>470</v>
      </c>
      <c r="F106" s="5"/>
      <c r="G106" s="5" t="s">
        <v>470</v>
      </c>
      <c r="H106" s="5"/>
      <c r="I106" s="5" t="s">
        <v>471</v>
      </c>
      <c r="J106" s="5"/>
      <c r="K106" s="5"/>
      <c r="L106" s="5" t="s">
        <v>471</v>
      </c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4"/>
      <c r="X106" s="5" t="s">
        <v>143</v>
      </c>
      <c r="Y106" s="5"/>
      <c r="Z106" s="5"/>
      <c r="AA106" s="5"/>
      <c r="AB106" s="5"/>
      <c r="AC106" s="5" t="s">
        <v>143</v>
      </c>
      <c r="AD106" s="5"/>
      <c r="AE106" s="5"/>
      <c r="AF106" s="5"/>
      <c r="AG106" s="5"/>
      <c r="AH106" s="5"/>
      <c r="AI106" s="5"/>
      <c r="AJ106" s="6"/>
      <c r="AK106" s="4"/>
      <c r="AL106" s="5"/>
      <c r="AM106" s="5" t="s">
        <v>472</v>
      </c>
      <c r="AN106" s="5" t="s">
        <v>473</v>
      </c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6"/>
    </row>
    <row r="107" spans="1:74" x14ac:dyDescent="0.25">
      <c r="A107" s="1">
        <v>105</v>
      </c>
      <c r="B107" s="1" t="s">
        <v>474</v>
      </c>
      <c r="C107" s="1" t="s">
        <v>475</v>
      </c>
      <c r="D107" s="4"/>
      <c r="E107" s="5"/>
      <c r="F107" s="5"/>
      <c r="G107" s="5" t="s">
        <v>277</v>
      </c>
      <c r="H107" s="5"/>
      <c r="I107" s="5"/>
      <c r="J107" s="5"/>
      <c r="K107" s="5"/>
      <c r="L107" s="5"/>
      <c r="M107" s="5"/>
      <c r="N107" s="5" t="s">
        <v>277</v>
      </c>
      <c r="O107" s="5"/>
      <c r="P107" s="5"/>
      <c r="Q107" s="5"/>
      <c r="R107" s="5"/>
      <c r="S107" s="5"/>
      <c r="T107" s="5"/>
      <c r="U107" s="5"/>
      <c r="V107" s="5"/>
      <c r="W107" s="4"/>
      <c r="X107" s="5" t="s">
        <v>36</v>
      </c>
      <c r="Y107" s="5"/>
      <c r="Z107" s="5"/>
      <c r="AA107" s="5"/>
      <c r="AB107" s="5"/>
      <c r="AC107" s="5" t="s">
        <v>36</v>
      </c>
      <c r="AD107" s="5"/>
      <c r="AE107" s="5"/>
      <c r="AF107" s="5"/>
      <c r="AG107" s="5"/>
      <c r="AH107" s="5"/>
      <c r="AI107" s="5"/>
      <c r="AJ107" s="6" t="s">
        <v>36</v>
      </c>
      <c r="AK107" s="4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 t="s">
        <v>279</v>
      </c>
      <c r="AZ107" s="5"/>
      <c r="BA107" s="5"/>
      <c r="BB107" s="6"/>
    </row>
    <row r="108" spans="1:74" x14ac:dyDescent="0.25">
      <c r="A108" s="1">
        <v>106</v>
      </c>
      <c r="B108" s="1" t="s">
        <v>476</v>
      </c>
      <c r="C108" s="1" t="s">
        <v>477</v>
      </c>
      <c r="D108" s="4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4"/>
      <c r="X108" s="5" t="s">
        <v>24</v>
      </c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6"/>
      <c r="AK108" s="4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6"/>
    </row>
    <row r="109" spans="1:74" x14ac:dyDescent="0.25">
      <c r="A109" s="1">
        <v>107</v>
      </c>
      <c r="B109" s="1" t="s">
        <v>478</v>
      </c>
      <c r="C109" s="1" t="s">
        <v>479</v>
      </c>
      <c r="D109" s="4"/>
      <c r="E109" s="5"/>
      <c r="F109" s="5"/>
      <c r="G109" s="5" t="s">
        <v>481</v>
      </c>
      <c r="H109" s="5"/>
      <c r="I109" s="5"/>
      <c r="J109" s="5"/>
      <c r="K109" s="5"/>
      <c r="L109" s="5"/>
      <c r="M109" s="5"/>
      <c r="N109" s="5" t="s">
        <v>482</v>
      </c>
      <c r="O109" s="5" t="s">
        <v>483</v>
      </c>
      <c r="P109" s="5"/>
      <c r="Q109" s="5"/>
      <c r="R109" s="5"/>
      <c r="S109" s="5"/>
      <c r="T109" s="5"/>
      <c r="U109" s="5"/>
      <c r="V109" s="5"/>
      <c r="W109" s="4"/>
      <c r="X109" s="5" t="s">
        <v>484</v>
      </c>
      <c r="Y109" s="5"/>
      <c r="Z109" s="5"/>
      <c r="AA109" s="5"/>
      <c r="AB109" s="5"/>
      <c r="AC109" s="5" t="s">
        <v>484</v>
      </c>
      <c r="AD109" s="5"/>
      <c r="AE109" s="5"/>
      <c r="AF109" s="5"/>
      <c r="AG109" s="5"/>
      <c r="AH109" s="5"/>
      <c r="AI109" s="5"/>
      <c r="AJ109" s="6"/>
      <c r="AK109" s="4"/>
      <c r="AL109" s="5"/>
      <c r="AM109" s="5"/>
      <c r="AN109" s="5" t="s">
        <v>485</v>
      </c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6"/>
    </row>
    <row r="110" spans="1:74" x14ac:dyDescent="0.25">
      <c r="A110" s="1">
        <v>108</v>
      </c>
      <c r="B110" s="1" t="s">
        <v>486</v>
      </c>
      <c r="C110" s="1" t="s">
        <v>487</v>
      </c>
      <c r="D110" s="4"/>
      <c r="E110" s="5"/>
      <c r="F110" s="5"/>
      <c r="G110" s="5" t="s">
        <v>277</v>
      </c>
      <c r="H110" s="5"/>
      <c r="I110" s="5"/>
      <c r="J110" s="5"/>
      <c r="K110" s="5"/>
      <c r="L110" s="5"/>
      <c r="M110" s="5"/>
      <c r="N110" s="5" t="s">
        <v>277</v>
      </c>
      <c r="O110" s="5"/>
      <c r="P110" s="5"/>
      <c r="Q110" s="5"/>
      <c r="R110" s="5"/>
      <c r="S110" s="5"/>
      <c r="T110" s="5"/>
      <c r="U110" s="5"/>
      <c r="V110" s="5"/>
      <c r="W110" s="4"/>
      <c r="X110" s="5" t="s">
        <v>36</v>
      </c>
      <c r="Y110" s="5"/>
      <c r="Z110" s="5"/>
      <c r="AA110" s="5"/>
      <c r="AB110" s="5"/>
      <c r="AC110" s="5" t="s">
        <v>36</v>
      </c>
      <c r="AD110" s="5"/>
      <c r="AE110" s="5"/>
      <c r="AF110" s="5"/>
      <c r="AG110" s="5"/>
      <c r="AH110" s="5"/>
      <c r="AI110" s="5"/>
      <c r="AJ110" s="6" t="s">
        <v>36</v>
      </c>
      <c r="AK110" s="4"/>
      <c r="AL110" s="5"/>
      <c r="AM110" s="5" t="s">
        <v>408</v>
      </c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 t="s">
        <v>279</v>
      </c>
      <c r="AZ110" s="5"/>
      <c r="BA110" s="5"/>
      <c r="BB110" s="6"/>
    </row>
    <row r="111" spans="1:74" x14ac:dyDescent="0.25">
      <c r="A111" s="1">
        <v>109</v>
      </c>
      <c r="B111" s="1" t="s">
        <v>489</v>
      </c>
      <c r="C111" s="1" t="s">
        <v>490</v>
      </c>
      <c r="D111" s="4"/>
      <c r="E111" s="5"/>
      <c r="F111" s="5"/>
      <c r="G111" s="5" t="s">
        <v>277</v>
      </c>
      <c r="H111" s="5"/>
      <c r="I111" s="5"/>
      <c r="J111" s="5"/>
      <c r="K111" s="5"/>
      <c r="L111" s="5"/>
      <c r="M111" s="5"/>
      <c r="N111" s="5" t="s">
        <v>277</v>
      </c>
      <c r="O111" s="5"/>
      <c r="P111" s="5"/>
      <c r="Q111" s="5"/>
      <c r="R111" s="5"/>
      <c r="S111" s="5"/>
      <c r="T111" s="5"/>
      <c r="U111" s="5"/>
      <c r="V111" s="5"/>
      <c r="W111" s="4"/>
      <c r="X111" s="5" t="s">
        <v>36</v>
      </c>
      <c r="Y111" s="5"/>
      <c r="Z111" s="5"/>
      <c r="AA111" s="5"/>
      <c r="AB111" s="5"/>
      <c r="AC111" s="5" t="s">
        <v>36</v>
      </c>
      <c r="AD111" s="5"/>
      <c r="AE111" s="5"/>
      <c r="AF111" s="5"/>
      <c r="AG111" s="5"/>
      <c r="AH111" s="5"/>
      <c r="AI111" s="5"/>
      <c r="AJ111" s="6" t="s">
        <v>36</v>
      </c>
      <c r="AK111" s="4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 t="s">
        <v>279</v>
      </c>
      <c r="AZ111" s="5"/>
      <c r="BA111" s="5"/>
      <c r="BB111" s="6"/>
    </row>
    <row r="112" spans="1:74" x14ac:dyDescent="0.25">
      <c r="A112" s="1">
        <v>110</v>
      </c>
      <c r="B112" s="1" t="s">
        <v>492</v>
      </c>
      <c r="C112" s="1" t="s">
        <v>493</v>
      </c>
      <c r="D112" s="4"/>
      <c r="E112" s="5"/>
      <c r="F112" s="5"/>
      <c r="G112" s="5" t="s">
        <v>277</v>
      </c>
      <c r="H112" s="5"/>
      <c r="I112" s="5"/>
      <c r="J112" s="5"/>
      <c r="K112" s="5"/>
      <c r="L112" s="5"/>
      <c r="M112" s="5"/>
      <c r="N112" s="5" t="s">
        <v>277</v>
      </c>
      <c r="O112" s="5"/>
      <c r="P112" s="5"/>
      <c r="Q112" s="5"/>
      <c r="R112" s="5"/>
      <c r="S112" s="5"/>
      <c r="T112" s="5"/>
      <c r="U112" s="5"/>
      <c r="V112" s="5"/>
      <c r="W112" s="4"/>
      <c r="X112" s="5" t="s">
        <v>36</v>
      </c>
      <c r="Y112" s="5"/>
      <c r="Z112" s="5"/>
      <c r="AA112" s="5"/>
      <c r="AB112" s="5"/>
      <c r="AC112" s="5" t="s">
        <v>36</v>
      </c>
      <c r="AD112" s="5"/>
      <c r="AE112" s="5"/>
      <c r="AF112" s="5"/>
      <c r="AG112" s="5"/>
      <c r="AH112" s="5"/>
      <c r="AI112" s="5"/>
      <c r="AJ112" s="6" t="s">
        <v>36</v>
      </c>
      <c r="AK112" s="4"/>
      <c r="AL112" s="5"/>
      <c r="AM112" s="5" t="s">
        <v>408</v>
      </c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 t="s">
        <v>279</v>
      </c>
      <c r="AZ112" s="5"/>
      <c r="BA112" s="5"/>
      <c r="BB112" s="6"/>
    </row>
    <row r="113" spans="1:69" x14ac:dyDescent="0.25">
      <c r="A113" s="1">
        <v>111</v>
      </c>
      <c r="B113" s="1" t="s">
        <v>494</v>
      </c>
      <c r="C113" s="1" t="s">
        <v>495</v>
      </c>
      <c r="D113" s="4"/>
      <c r="E113" s="5"/>
      <c r="F113" s="5"/>
      <c r="G113" s="5" t="s">
        <v>277</v>
      </c>
      <c r="H113" s="5"/>
      <c r="I113" s="5"/>
      <c r="J113" s="5"/>
      <c r="K113" s="5"/>
      <c r="L113" s="5"/>
      <c r="M113" s="5"/>
      <c r="N113" s="5" t="s">
        <v>277</v>
      </c>
      <c r="O113" s="5"/>
      <c r="P113" s="5"/>
      <c r="Q113" s="5"/>
      <c r="R113" s="5"/>
      <c r="S113" s="5"/>
      <c r="T113" s="5"/>
      <c r="U113" s="5"/>
      <c r="V113" s="5"/>
      <c r="W113" s="4"/>
      <c r="X113" s="5" t="s">
        <v>36</v>
      </c>
      <c r="Y113" s="5"/>
      <c r="Z113" s="5"/>
      <c r="AA113" s="5"/>
      <c r="AB113" s="5"/>
      <c r="AC113" s="5" t="s">
        <v>32</v>
      </c>
      <c r="AD113" s="5"/>
      <c r="AE113" s="5"/>
      <c r="AF113" s="5" t="s">
        <v>32</v>
      </c>
      <c r="AG113" s="5"/>
      <c r="AH113" s="5"/>
      <c r="AI113" s="5"/>
      <c r="AJ113" s="6" t="s">
        <v>36</v>
      </c>
      <c r="AK113" s="4"/>
      <c r="AL113" s="5"/>
      <c r="AM113" s="5" t="s">
        <v>252</v>
      </c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 t="s">
        <v>279</v>
      </c>
      <c r="AZ113" s="5"/>
      <c r="BA113" s="5"/>
      <c r="BB113" s="6"/>
    </row>
    <row r="114" spans="1:69" x14ac:dyDescent="0.25">
      <c r="A114" s="1">
        <v>112</v>
      </c>
      <c r="B114" s="1" t="s">
        <v>1460</v>
      </c>
      <c r="C114" s="1" t="s">
        <v>1461</v>
      </c>
      <c r="D114" s="4"/>
      <c r="E114" s="5"/>
      <c r="F114" s="5"/>
      <c r="G114" s="5" t="s">
        <v>498</v>
      </c>
      <c r="H114" s="5"/>
      <c r="I114" s="5"/>
      <c r="J114" s="5"/>
      <c r="K114" s="5"/>
      <c r="L114" s="5"/>
      <c r="M114" s="5"/>
      <c r="N114" s="5" t="s">
        <v>499</v>
      </c>
      <c r="O114" s="5"/>
      <c r="P114" s="5"/>
      <c r="Q114" s="5"/>
      <c r="R114" s="5"/>
      <c r="S114" s="5"/>
      <c r="T114" s="5"/>
      <c r="U114" s="5"/>
      <c r="V114" s="5"/>
      <c r="W114" s="4"/>
      <c r="X114" s="5" t="s">
        <v>24</v>
      </c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6"/>
      <c r="AK114" s="4"/>
      <c r="AL114" s="5"/>
      <c r="AM114" s="5" t="s">
        <v>130</v>
      </c>
      <c r="AN114" s="5" t="s">
        <v>500</v>
      </c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6"/>
    </row>
    <row r="115" spans="1:69" x14ac:dyDescent="0.25">
      <c r="A115" s="1">
        <v>113</v>
      </c>
      <c r="B115" s="1" t="s">
        <v>501</v>
      </c>
      <c r="C115" s="1" t="s">
        <v>1408</v>
      </c>
      <c r="D115" s="4"/>
      <c r="E115" s="5"/>
      <c r="F115" s="5"/>
      <c r="G115" s="5" t="s">
        <v>277</v>
      </c>
      <c r="H115" s="5"/>
      <c r="I115" s="5"/>
      <c r="J115" s="5"/>
      <c r="K115" s="5"/>
      <c r="L115" s="5"/>
      <c r="M115" s="5"/>
      <c r="N115" s="5" t="s">
        <v>277</v>
      </c>
      <c r="O115" s="5"/>
      <c r="P115" s="5"/>
      <c r="Q115" s="5"/>
      <c r="R115" s="5"/>
      <c r="S115" s="5"/>
      <c r="T115" s="5"/>
      <c r="U115" s="5"/>
      <c r="V115" s="5"/>
      <c r="W115" s="4"/>
      <c r="X115" s="5" t="s">
        <v>36</v>
      </c>
      <c r="Y115" s="5"/>
      <c r="Z115" s="5"/>
      <c r="AA115" s="5"/>
      <c r="AB115" s="5"/>
      <c r="AC115" s="5" t="s">
        <v>36</v>
      </c>
      <c r="AD115" s="5"/>
      <c r="AE115" s="5"/>
      <c r="AF115" s="5"/>
      <c r="AG115" s="5"/>
      <c r="AH115" s="5"/>
      <c r="AI115" s="5"/>
      <c r="AJ115" s="6" t="s">
        <v>36</v>
      </c>
      <c r="AK115" s="4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 t="s">
        <v>279</v>
      </c>
      <c r="AZ115" s="5"/>
      <c r="BA115" s="5"/>
      <c r="BB115" s="6"/>
    </row>
    <row r="116" spans="1:69" x14ac:dyDescent="0.25">
      <c r="A116" s="1">
        <v>114</v>
      </c>
      <c r="B116" s="1" t="s">
        <v>502</v>
      </c>
      <c r="C116" s="1" t="s">
        <v>503</v>
      </c>
      <c r="D116" s="4"/>
      <c r="E116" s="5"/>
      <c r="F116" s="5"/>
      <c r="G116" s="5" t="s">
        <v>504</v>
      </c>
      <c r="H116" s="5"/>
      <c r="I116" s="5"/>
      <c r="J116" s="5"/>
      <c r="K116" s="5"/>
      <c r="L116" s="5"/>
      <c r="M116" s="5"/>
      <c r="N116" s="5" t="s">
        <v>504</v>
      </c>
      <c r="O116" s="5"/>
      <c r="P116" s="5"/>
      <c r="Q116" s="5"/>
      <c r="R116" s="5"/>
      <c r="S116" s="5"/>
      <c r="T116" s="5"/>
      <c r="U116" s="5"/>
      <c r="V116" s="5"/>
      <c r="W116" s="4"/>
      <c r="X116" s="5" t="s">
        <v>24</v>
      </c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6"/>
      <c r="AK116" s="4"/>
      <c r="AL116" s="5"/>
      <c r="AM116" s="5" t="s">
        <v>392</v>
      </c>
      <c r="AN116" s="5" t="s">
        <v>505</v>
      </c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6"/>
    </row>
    <row r="117" spans="1:69" x14ac:dyDescent="0.25">
      <c r="A117" s="1">
        <v>115</v>
      </c>
      <c r="B117" s="1" t="s">
        <v>506</v>
      </c>
      <c r="C117" s="1" t="s">
        <v>507</v>
      </c>
      <c r="D117" s="4"/>
      <c r="E117" s="5"/>
      <c r="F117" s="5"/>
      <c r="G117" s="5" t="s">
        <v>385</v>
      </c>
      <c r="H117" s="5"/>
      <c r="I117" s="5"/>
      <c r="J117" s="5"/>
      <c r="K117" s="5"/>
      <c r="L117" s="5"/>
      <c r="M117" s="5"/>
      <c r="N117" s="5" t="s">
        <v>385</v>
      </c>
      <c r="O117" s="5"/>
      <c r="P117" s="5"/>
      <c r="Q117" s="5"/>
      <c r="R117" s="5"/>
      <c r="S117" s="5"/>
      <c r="T117" s="5"/>
      <c r="U117" s="5"/>
      <c r="V117" s="5"/>
      <c r="W117" s="4"/>
      <c r="X117" s="5" t="s">
        <v>24</v>
      </c>
      <c r="Y117" s="5"/>
      <c r="Z117" s="5"/>
      <c r="AA117" s="5"/>
      <c r="AB117" s="5"/>
      <c r="AC117" s="5" t="s">
        <v>32</v>
      </c>
      <c r="AD117" s="5"/>
      <c r="AE117" s="5"/>
      <c r="AF117" s="5" t="s">
        <v>32</v>
      </c>
      <c r="AG117" s="5"/>
      <c r="AH117" s="5"/>
      <c r="AI117" s="5"/>
      <c r="AJ117" s="6"/>
      <c r="AK117" s="4"/>
      <c r="AL117" s="5"/>
      <c r="AM117" s="5"/>
      <c r="AN117" s="5" t="s">
        <v>386</v>
      </c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6"/>
    </row>
    <row r="118" spans="1:69" x14ac:dyDescent="0.25">
      <c r="A118" s="1">
        <v>116</v>
      </c>
      <c r="B118" s="1" t="s">
        <v>508</v>
      </c>
      <c r="C118" s="1" t="s">
        <v>509</v>
      </c>
      <c r="D118" s="4"/>
      <c r="E118" s="5"/>
      <c r="F118" s="5"/>
      <c r="G118" s="5" t="s">
        <v>165</v>
      </c>
      <c r="H118" s="5"/>
      <c r="I118" s="5"/>
      <c r="J118" s="5"/>
      <c r="K118" s="5"/>
      <c r="L118" s="5"/>
      <c r="M118" s="5"/>
      <c r="N118" s="5" t="s">
        <v>165</v>
      </c>
      <c r="O118" s="5"/>
      <c r="P118" s="5"/>
      <c r="Q118" s="5"/>
      <c r="R118" s="5"/>
      <c r="S118" s="5"/>
      <c r="T118" s="5"/>
      <c r="U118" s="5"/>
      <c r="V118" s="5"/>
      <c r="W118" s="4"/>
      <c r="X118" s="5" t="s">
        <v>24</v>
      </c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6"/>
      <c r="AK118" s="4"/>
      <c r="AL118" s="5"/>
      <c r="AM118" s="5" t="s">
        <v>166</v>
      </c>
      <c r="AN118" s="5" t="s">
        <v>167</v>
      </c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6"/>
    </row>
    <row r="119" spans="1:69" x14ac:dyDescent="0.25">
      <c r="A119" s="1">
        <v>117</v>
      </c>
      <c r="B119" s="1" t="s">
        <v>511</v>
      </c>
      <c r="C119" s="1" t="s">
        <v>512</v>
      </c>
      <c r="D119" s="4"/>
      <c r="E119" s="5"/>
      <c r="F119" s="5"/>
      <c r="G119" s="5" t="s">
        <v>165</v>
      </c>
      <c r="H119" s="5"/>
      <c r="I119" s="5"/>
      <c r="J119" s="5"/>
      <c r="K119" s="5"/>
      <c r="L119" s="5"/>
      <c r="M119" s="5"/>
      <c r="N119" s="5" t="s">
        <v>165</v>
      </c>
      <c r="O119" s="5"/>
      <c r="P119" s="5"/>
      <c r="Q119" s="5"/>
      <c r="R119" s="5"/>
      <c r="S119" s="5"/>
      <c r="T119" s="5"/>
      <c r="U119" s="5"/>
      <c r="V119" s="5"/>
      <c r="W119" s="4"/>
      <c r="X119" s="5" t="s">
        <v>514</v>
      </c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6"/>
      <c r="AK119" s="4"/>
      <c r="AL119" s="5"/>
      <c r="AM119" s="5" t="s">
        <v>130</v>
      </c>
      <c r="AN119" s="5" t="s">
        <v>515</v>
      </c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6"/>
    </row>
    <row r="120" spans="1:69" x14ac:dyDescent="0.25">
      <c r="A120" s="1">
        <v>118</v>
      </c>
      <c r="B120" s="1" t="s">
        <v>516</v>
      </c>
      <c r="C120" s="1" t="s">
        <v>517</v>
      </c>
      <c r="D120" s="4"/>
      <c r="E120" s="5"/>
      <c r="F120" s="5"/>
      <c r="G120" s="5" t="s">
        <v>170</v>
      </c>
      <c r="H120" s="5"/>
      <c r="I120" s="5"/>
      <c r="J120" s="5"/>
      <c r="K120" s="5"/>
      <c r="L120" s="5"/>
      <c r="M120" s="5"/>
      <c r="N120" s="5" t="s">
        <v>170</v>
      </c>
      <c r="O120" s="5"/>
      <c r="P120" s="5"/>
      <c r="Q120" s="5"/>
      <c r="R120" s="5"/>
      <c r="S120" s="5"/>
      <c r="T120" s="5" t="s">
        <v>129</v>
      </c>
      <c r="U120" s="5"/>
      <c r="V120" s="5"/>
      <c r="W120" s="4"/>
      <c r="X120" s="5"/>
      <c r="Y120" s="5"/>
      <c r="Z120" s="5"/>
      <c r="AA120" s="5"/>
      <c r="AB120" s="5"/>
      <c r="AC120" s="5" t="s">
        <v>322</v>
      </c>
      <c r="AD120" s="5"/>
      <c r="AE120" s="5"/>
      <c r="AF120" s="5"/>
      <c r="AG120" s="5"/>
      <c r="AH120" s="5" t="s">
        <v>322</v>
      </c>
      <c r="AI120" s="5"/>
      <c r="AJ120" s="6"/>
      <c r="AK120" s="4"/>
      <c r="AL120" s="5"/>
      <c r="AM120" s="5" t="s">
        <v>130</v>
      </c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6"/>
      <c r="BG120" s="2" t="s">
        <v>2005</v>
      </c>
    </row>
    <row r="121" spans="1:69" x14ac:dyDescent="0.25">
      <c r="A121" s="1">
        <v>119</v>
      </c>
      <c r="B121" s="1" t="s">
        <v>520</v>
      </c>
      <c r="C121" s="1" t="s">
        <v>521</v>
      </c>
      <c r="D121" s="4"/>
      <c r="E121" s="5"/>
      <c r="F121" s="5"/>
      <c r="G121" s="5" t="s">
        <v>522</v>
      </c>
      <c r="H121" s="5"/>
      <c r="I121" s="5"/>
      <c r="J121" s="5"/>
      <c r="K121" s="5"/>
      <c r="L121" s="5"/>
      <c r="M121" s="5"/>
      <c r="N121" s="5" t="s">
        <v>522</v>
      </c>
      <c r="O121" s="5"/>
      <c r="P121" s="5"/>
      <c r="Q121" s="5"/>
      <c r="R121" s="5"/>
      <c r="S121" s="5"/>
      <c r="T121" s="5"/>
      <c r="U121" s="5"/>
      <c r="V121" s="5"/>
      <c r="W121" s="4"/>
      <c r="X121" s="5" t="s">
        <v>397</v>
      </c>
      <c r="Y121" s="5"/>
      <c r="Z121" s="5" t="s">
        <v>397</v>
      </c>
      <c r="AA121" s="5"/>
      <c r="AB121" s="5"/>
      <c r="AC121" s="5" t="s">
        <v>397</v>
      </c>
      <c r="AD121" s="5" t="s">
        <v>397</v>
      </c>
      <c r="AE121" s="5"/>
      <c r="AF121" s="5"/>
      <c r="AG121" s="5" t="s">
        <v>397</v>
      </c>
      <c r="AH121" s="5" t="s">
        <v>397</v>
      </c>
      <c r="AI121" s="5"/>
      <c r="AJ121" s="6"/>
      <c r="AK121" s="4"/>
      <c r="AL121" s="5"/>
      <c r="AM121" s="5" t="s">
        <v>454</v>
      </c>
      <c r="AN121" s="5" t="s">
        <v>523</v>
      </c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6"/>
      <c r="BH121" s="2" t="s">
        <v>37</v>
      </c>
      <c r="BI121" s="2" t="s">
        <v>39</v>
      </c>
      <c r="BJ121" s="2" t="s">
        <v>40</v>
      </c>
      <c r="BK121" s="2" t="s">
        <v>44</v>
      </c>
      <c r="BL121" s="2" t="s">
        <v>45</v>
      </c>
      <c r="BM121" s="2" t="s">
        <v>49</v>
      </c>
      <c r="BN121" s="2" t="s">
        <v>51</v>
      </c>
      <c r="BO121" s="2" t="s">
        <v>53</v>
      </c>
      <c r="BP121" s="2" t="s">
        <v>54</v>
      </c>
      <c r="BQ121" s="8" t="s">
        <v>2008</v>
      </c>
    </row>
    <row r="122" spans="1:69" x14ac:dyDescent="0.25">
      <c r="A122" s="1">
        <v>120</v>
      </c>
      <c r="B122" s="1" t="s">
        <v>524</v>
      </c>
      <c r="C122" s="1" t="s">
        <v>525</v>
      </c>
      <c r="D122" s="4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4"/>
      <c r="X122" s="5" t="s">
        <v>24</v>
      </c>
      <c r="Y122" s="5" t="s">
        <v>25</v>
      </c>
      <c r="Z122" s="5"/>
      <c r="AA122" s="5"/>
      <c r="AB122" s="5"/>
      <c r="AC122" s="5" t="s">
        <v>25</v>
      </c>
      <c r="AD122" s="5"/>
      <c r="AE122" s="5"/>
      <c r="AF122" s="5"/>
      <c r="AG122" s="5"/>
      <c r="AH122" s="5"/>
      <c r="AI122" s="5"/>
      <c r="AJ122" s="6"/>
      <c r="AK122" s="4"/>
      <c r="AL122" s="5"/>
      <c r="AM122" s="5" t="s">
        <v>130</v>
      </c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6"/>
      <c r="BH122" s="2">
        <v>1.4354066985645932</v>
      </c>
      <c r="BI122" s="2">
        <v>53.588516746411486</v>
      </c>
      <c r="BJ122" s="2">
        <v>50.239234449760758</v>
      </c>
      <c r="BK122" s="2">
        <v>0.4784688995215311</v>
      </c>
      <c r="BL122" s="2">
        <v>3.3492822966507179</v>
      </c>
      <c r="BM122" s="2">
        <v>6.2200956937799043</v>
      </c>
      <c r="BN122" s="2">
        <v>14.832535885167463</v>
      </c>
      <c r="BO122" s="2">
        <v>4.3062200956937797</v>
      </c>
      <c r="BP122" s="2">
        <v>2.3923444976076556</v>
      </c>
      <c r="BQ122" s="8">
        <v>9.5693779904306222</v>
      </c>
    </row>
    <row r="123" spans="1:69" x14ac:dyDescent="0.25">
      <c r="A123" s="1">
        <v>121</v>
      </c>
      <c r="B123" s="1" t="s">
        <v>526</v>
      </c>
      <c r="C123" s="1" t="s">
        <v>1409</v>
      </c>
      <c r="D123" s="4"/>
      <c r="E123" s="5"/>
      <c r="F123" s="5"/>
      <c r="G123" s="5" t="s">
        <v>416</v>
      </c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4"/>
      <c r="X123" s="5"/>
      <c r="Y123" s="5"/>
      <c r="Z123" s="5"/>
      <c r="AA123" s="5"/>
      <c r="AB123" s="5"/>
      <c r="AC123" s="5" t="s">
        <v>32</v>
      </c>
      <c r="AD123" s="5"/>
      <c r="AE123" s="5"/>
      <c r="AF123" s="5" t="s">
        <v>32</v>
      </c>
      <c r="AG123" s="5"/>
      <c r="AH123" s="5" t="s">
        <v>417</v>
      </c>
      <c r="AI123" s="5"/>
      <c r="AJ123" s="6"/>
      <c r="AK123" s="4"/>
      <c r="AL123" s="5"/>
      <c r="AM123" s="5" t="s">
        <v>150</v>
      </c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6"/>
      <c r="BG123" s="2" t="s">
        <v>2006</v>
      </c>
    </row>
    <row r="124" spans="1:69" x14ac:dyDescent="0.25">
      <c r="A124" s="1">
        <v>122</v>
      </c>
      <c r="B124" s="1" t="s">
        <v>528</v>
      </c>
      <c r="C124" s="1" t="s">
        <v>1410</v>
      </c>
      <c r="D124" s="4"/>
      <c r="E124" s="5"/>
      <c r="F124" s="5"/>
      <c r="G124" s="5" t="s">
        <v>530</v>
      </c>
      <c r="H124" s="5"/>
      <c r="I124" s="5"/>
      <c r="J124" s="5"/>
      <c r="K124" s="5"/>
      <c r="L124" s="5"/>
      <c r="M124" s="5"/>
      <c r="N124" s="5" t="s">
        <v>531</v>
      </c>
      <c r="O124" s="5"/>
      <c r="P124" s="5"/>
      <c r="Q124" s="5"/>
      <c r="R124" s="5"/>
      <c r="S124" s="5"/>
      <c r="T124" s="5"/>
      <c r="U124" s="5"/>
      <c r="V124" s="5"/>
      <c r="W124" s="4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6"/>
      <c r="AK124" s="4"/>
      <c r="AL124" s="5"/>
      <c r="AM124" s="5" t="s">
        <v>130</v>
      </c>
      <c r="AN124" s="5" t="s">
        <v>532</v>
      </c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6"/>
      <c r="BH124" s="2" t="s">
        <v>37</v>
      </c>
      <c r="BI124" s="2" t="s">
        <v>39</v>
      </c>
      <c r="BJ124" s="2" t="s">
        <v>40</v>
      </c>
      <c r="BK124" s="2" t="s">
        <v>44</v>
      </c>
      <c r="BL124" s="2" t="s">
        <v>45</v>
      </c>
      <c r="BM124" s="2" t="s">
        <v>49</v>
      </c>
      <c r="BN124" s="2" t="s">
        <v>51</v>
      </c>
      <c r="BO124" s="2" t="s">
        <v>53</v>
      </c>
      <c r="BP124" s="2" t="s">
        <v>54</v>
      </c>
      <c r="BQ124" s="1" t="s">
        <v>846</v>
      </c>
    </row>
    <row r="125" spans="1:69" x14ac:dyDescent="0.25">
      <c r="A125" s="1">
        <v>123</v>
      </c>
      <c r="B125" s="1" t="s">
        <v>533</v>
      </c>
      <c r="C125" s="1" t="s">
        <v>1411</v>
      </c>
      <c r="D125" s="4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4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6"/>
      <c r="AK125" s="4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 t="s">
        <v>49</v>
      </c>
      <c r="AX125" s="5"/>
      <c r="AY125" s="5"/>
      <c r="AZ125" s="5"/>
      <c r="BA125" s="5"/>
      <c r="BB125" s="6"/>
      <c r="BH125" s="2">
        <v>1.5</v>
      </c>
      <c r="BI125" s="2">
        <v>56.499999999999993</v>
      </c>
      <c r="BJ125" s="2">
        <v>48.5</v>
      </c>
      <c r="BK125" s="2">
        <v>0</v>
      </c>
      <c r="BL125" s="2">
        <v>4</v>
      </c>
      <c r="BM125" s="2">
        <v>6</v>
      </c>
      <c r="BN125" s="2">
        <v>17.5</v>
      </c>
      <c r="BO125" s="2">
        <v>4</v>
      </c>
      <c r="BP125" s="2">
        <v>2</v>
      </c>
      <c r="BQ125" s="1">
        <v>9</v>
      </c>
    </row>
    <row r="126" spans="1:69" x14ac:dyDescent="0.25">
      <c r="A126" s="1">
        <v>124</v>
      </c>
      <c r="B126" s="1" t="s">
        <v>534</v>
      </c>
      <c r="C126" s="1" t="s">
        <v>535</v>
      </c>
      <c r="D126" s="4"/>
      <c r="E126" s="5"/>
      <c r="F126" s="5"/>
      <c r="G126" s="5" t="s">
        <v>277</v>
      </c>
      <c r="H126" s="5"/>
      <c r="I126" s="5"/>
      <c r="J126" s="5"/>
      <c r="K126" s="5"/>
      <c r="L126" s="5"/>
      <c r="M126" s="5"/>
      <c r="N126" s="5" t="s">
        <v>277</v>
      </c>
      <c r="O126" s="5"/>
      <c r="P126" s="5"/>
      <c r="Q126" s="5"/>
      <c r="R126" s="5"/>
      <c r="S126" s="5"/>
      <c r="T126" s="5"/>
      <c r="U126" s="5"/>
      <c r="V126" s="5"/>
      <c r="W126" s="4"/>
      <c r="X126" s="5" t="s">
        <v>36</v>
      </c>
      <c r="Y126" s="5"/>
      <c r="Z126" s="5"/>
      <c r="AA126" s="5"/>
      <c r="AB126" s="5"/>
      <c r="AC126" s="5" t="s">
        <v>36</v>
      </c>
      <c r="AD126" s="5"/>
      <c r="AE126" s="5"/>
      <c r="AF126" s="5"/>
      <c r="AG126" s="5"/>
      <c r="AH126" s="5"/>
      <c r="AI126" s="5"/>
      <c r="AJ126" s="6" t="s">
        <v>36</v>
      </c>
      <c r="AK126" s="4"/>
      <c r="AL126" s="5"/>
      <c r="AM126" s="5" t="s">
        <v>252</v>
      </c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 t="s">
        <v>279</v>
      </c>
      <c r="AZ126" s="5"/>
      <c r="BA126" s="5"/>
      <c r="BB126" s="6"/>
      <c r="BG126" s="2" t="s">
        <v>1456</v>
      </c>
    </row>
    <row r="127" spans="1:69" x14ac:dyDescent="0.25">
      <c r="A127" s="1">
        <v>125</v>
      </c>
      <c r="B127" s="1" t="s">
        <v>536</v>
      </c>
      <c r="C127" s="1" t="s">
        <v>537</v>
      </c>
      <c r="D127" s="4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4"/>
      <c r="X127" s="5" t="s">
        <v>24</v>
      </c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6"/>
      <c r="AK127" s="4"/>
      <c r="AL127" s="5"/>
      <c r="AM127" s="5"/>
      <c r="AN127" s="5" t="s">
        <v>193</v>
      </c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6"/>
      <c r="BH127" s="2" t="s">
        <v>37</v>
      </c>
      <c r="BI127" s="2" t="s">
        <v>39</v>
      </c>
      <c r="BJ127" s="2" t="s">
        <v>40</v>
      </c>
      <c r="BK127" s="2" t="s">
        <v>44</v>
      </c>
      <c r="BL127" s="2" t="s">
        <v>45</v>
      </c>
      <c r="BM127" s="2" t="s">
        <v>49</v>
      </c>
      <c r="BN127" s="2" t="s">
        <v>51</v>
      </c>
      <c r="BO127" s="2" t="s">
        <v>53</v>
      </c>
      <c r="BP127" s="2" t="s">
        <v>54</v>
      </c>
      <c r="BQ127" s="1" t="s">
        <v>846</v>
      </c>
    </row>
    <row r="128" spans="1:69" x14ac:dyDescent="0.25">
      <c r="A128" s="1">
        <v>126</v>
      </c>
      <c r="B128" s="1" t="s">
        <v>1447</v>
      </c>
      <c r="C128" s="1" t="s">
        <v>1448</v>
      </c>
      <c r="D128" s="4"/>
      <c r="E128" s="5"/>
      <c r="F128" s="5"/>
      <c r="G128" s="5"/>
      <c r="H128" s="5"/>
      <c r="I128" s="5"/>
      <c r="J128" s="5"/>
      <c r="K128" s="5"/>
      <c r="L128" s="5"/>
      <c r="M128" s="5"/>
      <c r="N128" s="5" t="s">
        <v>112</v>
      </c>
      <c r="O128" s="5"/>
      <c r="P128" s="5"/>
      <c r="Q128" s="5"/>
      <c r="R128" s="5"/>
      <c r="S128" s="5"/>
      <c r="T128" s="5"/>
      <c r="U128" s="5"/>
      <c r="V128" s="5"/>
      <c r="W128" s="4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6"/>
      <c r="AK128" s="4"/>
      <c r="AL128" s="5"/>
      <c r="AM128" s="5"/>
      <c r="AN128" s="5" t="s">
        <v>113</v>
      </c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6"/>
      <c r="BH128" s="2">
        <v>1.639344262295082</v>
      </c>
      <c r="BI128" s="2">
        <v>53.551912568306015</v>
      </c>
      <c r="BJ128" s="2">
        <v>46.448087431693992</v>
      </c>
      <c r="BK128" s="2">
        <v>0</v>
      </c>
      <c r="BL128" s="2">
        <v>3.8251366120218582</v>
      </c>
      <c r="BM128" s="2">
        <v>7.1038251366120218</v>
      </c>
      <c r="BN128" s="2">
        <v>16.393442622950818</v>
      </c>
      <c r="BO128" s="2">
        <v>4.918032786885246</v>
      </c>
      <c r="BP128" s="2">
        <v>2.1857923497267762</v>
      </c>
      <c r="BQ128" s="1">
        <v>11.475409836065573</v>
      </c>
    </row>
    <row r="129" spans="1:54" x14ac:dyDescent="0.25">
      <c r="A129" s="1">
        <v>127</v>
      </c>
      <c r="B129" s="1" t="s">
        <v>539</v>
      </c>
      <c r="C129" s="1" t="s">
        <v>540</v>
      </c>
      <c r="D129" s="4"/>
      <c r="E129" s="5"/>
      <c r="F129" s="5"/>
      <c r="G129" s="5" t="s">
        <v>277</v>
      </c>
      <c r="H129" s="5"/>
      <c r="I129" s="5"/>
      <c r="J129" s="5"/>
      <c r="K129" s="5"/>
      <c r="L129" s="5"/>
      <c r="M129" s="5"/>
      <c r="N129" s="5" t="s">
        <v>277</v>
      </c>
      <c r="O129" s="5"/>
      <c r="P129" s="5"/>
      <c r="Q129" s="5"/>
      <c r="R129" s="5"/>
      <c r="S129" s="5"/>
      <c r="T129" s="5"/>
      <c r="U129" s="5"/>
      <c r="V129" s="5"/>
      <c r="W129" s="4"/>
      <c r="X129" s="5" t="s">
        <v>36</v>
      </c>
      <c r="Y129" s="5"/>
      <c r="Z129" s="5"/>
      <c r="AA129" s="5"/>
      <c r="AB129" s="5"/>
      <c r="AC129" s="5" t="s">
        <v>36</v>
      </c>
      <c r="AD129" s="5"/>
      <c r="AE129" s="5"/>
      <c r="AF129" s="5"/>
      <c r="AG129" s="5"/>
      <c r="AH129" s="5"/>
      <c r="AI129" s="5"/>
      <c r="AJ129" s="6" t="s">
        <v>36</v>
      </c>
      <c r="AK129" s="4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 t="s">
        <v>279</v>
      </c>
      <c r="AZ129" s="5"/>
      <c r="BA129" s="5"/>
      <c r="BB129" s="6"/>
    </row>
    <row r="130" spans="1:54" x14ac:dyDescent="0.25">
      <c r="A130" s="1">
        <v>128</v>
      </c>
      <c r="B130" s="1" t="s">
        <v>541</v>
      </c>
      <c r="C130" s="1" t="s">
        <v>1412</v>
      </c>
      <c r="D130" s="4"/>
      <c r="E130" s="5"/>
      <c r="F130" s="5"/>
      <c r="G130" s="5" t="s">
        <v>305</v>
      </c>
      <c r="H130" s="5"/>
      <c r="I130" s="5"/>
      <c r="J130" s="5"/>
      <c r="K130" s="5"/>
      <c r="L130" s="5"/>
      <c r="M130" s="5"/>
      <c r="N130" s="5" t="s">
        <v>305</v>
      </c>
      <c r="O130" s="5"/>
      <c r="P130" s="5"/>
      <c r="Q130" s="5"/>
      <c r="R130" s="5"/>
      <c r="S130" s="5"/>
      <c r="T130" s="5"/>
      <c r="U130" s="5"/>
      <c r="V130" s="5"/>
      <c r="W130" s="4"/>
      <c r="X130" s="5" t="s">
        <v>24</v>
      </c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6"/>
      <c r="AK130" s="4"/>
      <c r="AL130" s="5"/>
      <c r="AM130" s="5" t="s">
        <v>252</v>
      </c>
      <c r="AN130" s="5" t="s">
        <v>306</v>
      </c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6"/>
    </row>
    <row r="131" spans="1:54" x14ac:dyDescent="0.25">
      <c r="A131" s="1">
        <v>129</v>
      </c>
      <c r="B131" s="1" t="s">
        <v>542</v>
      </c>
      <c r="C131" s="1" t="s">
        <v>543</v>
      </c>
      <c r="D131" s="4"/>
      <c r="E131" s="5"/>
      <c r="F131" s="5"/>
      <c r="G131" s="5" t="s">
        <v>277</v>
      </c>
      <c r="H131" s="5"/>
      <c r="I131" s="5"/>
      <c r="J131" s="5"/>
      <c r="K131" s="5"/>
      <c r="L131" s="5"/>
      <c r="M131" s="5"/>
      <c r="N131" s="5" t="s">
        <v>277</v>
      </c>
      <c r="O131" s="5"/>
      <c r="P131" s="5"/>
      <c r="Q131" s="5"/>
      <c r="R131" s="5"/>
      <c r="S131" s="5"/>
      <c r="T131" s="5"/>
      <c r="U131" s="5"/>
      <c r="V131" s="5"/>
      <c r="W131" s="4"/>
      <c r="X131" s="5" t="s">
        <v>36</v>
      </c>
      <c r="Y131" s="5"/>
      <c r="Z131" s="5"/>
      <c r="AA131" s="5"/>
      <c r="AB131" s="5"/>
      <c r="AC131" s="5" t="s">
        <v>36</v>
      </c>
      <c r="AD131" s="5"/>
      <c r="AE131" s="5"/>
      <c r="AF131" s="5"/>
      <c r="AG131" s="5"/>
      <c r="AH131" s="5"/>
      <c r="AI131" s="5"/>
      <c r="AJ131" s="6" t="s">
        <v>36</v>
      </c>
      <c r="AK131" s="4"/>
      <c r="AL131" s="5"/>
      <c r="AM131" s="5" t="s">
        <v>545</v>
      </c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 t="s">
        <v>279</v>
      </c>
      <c r="AZ131" s="5"/>
      <c r="BA131" s="5"/>
      <c r="BB131" s="6"/>
    </row>
    <row r="132" spans="1:54" x14ac:dyDescent="0.25">
      <c r="A132" s="1">
        <v>130</v>
      </c>
      <c r="B132" s="1" t="s">
        <v>546</v>
      </c>
      <c r="C132" s="1" t="s">
        <v>1413</v>
      </c>
      <c r="D132" s="4"/>
      <c r="E132" s="5" t="s">
        <v>548</v>
      </c>
      <c r="F132" s="5"/>
      <c r="G132" s="5" t="s">
        <v>549</v>
      </c>
      <c r="H132" s="5"/>
      <c r="I132" s="5"/>
      <c r="J132" s="5"/>
      <c r="K132" s="5"/>
      <c r="L132" s="5"/>
      <c r="M132" s="5"/>
      <c r="N132" s="5" t="s">
        <v>549</v>
      </c>
      <c r="O132" s="5"/>
      <c r="P132" s="5"/>
      <c r="Q132" s="5"/>
      <c r="R132" s="5"/>
      <c r="S132" s="5"/>
      <c r="T132" s="5"/>
      <c r="U132" s="5"/>
      <c r="V132" s="5"/>
      <c r="W132" s="4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6"/>
      <c r="AK132" s="4"/>
      <c r="AL132" s="5"/>
      <c r="AM132" s="5" t="s">
        <v>550</v>
      </c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 t="s">
        <v>157</v>
      </c>
      <c r="BB132" s="6"/>
    </row>
    <row r="133" spans="1:54" x14ac:dyDescent="0.25">
      <c r="A133" s="1">
        <v>131</v>
      </c>
      <c r="B133" s="1" t="s">
        <v>551</v>
      </c>
      <c r="C133" s="1" t="s">
        <v>552</v>
      </c>
      <c r="D133" s="4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 t="s">
        <v>129</v>
      </c>
      <c r="U133" s="5"/>
      <c r="V133" s="5"/>
      <c r="W133" s="4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6"/>
      <c r="AK133" s="4"/>
      <c r="AL133" s="5"/>
      <c r="AM133" s="5" t="s">
        <v>130</v>
      </c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6"/>
    </row>
    <row r="134" spans="1:54" x14ac:dyDescent="0.25">
      <c r="A134" s="1">
        <v>132</v>
      </c>
      <c r="B134" s="1" t="s">
        <v>553</v>
      </c>
      <c r="C134" s="1" t="s">
        <v>554</v>
      </c>
      <c r="D134" s="4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4"/>
      <c r="X134" s="5" t="s">
        <v>555</v>
      </c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6"/>
      <c r="AK134" s="4"/>
      <c r="AL134" s="5"/>
      <c r="AM134" s="5" t="s">
        <v>157</v>
      </c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 t="s">
        <v>157</v>
      </c>
      <c r="BB134" s="6"/>
    </row>
    <row r="135" spans="1:54" x14ac:dyDescent="0.25">
      <c r="A135" s="1">
        <v>133</v>
      </c>
      <c r="B135" s="1" t="s">
        <v>556</v>
      </c>
      <c r="C135" s="1" t="s">
        <v>557</v>
      </c>
      <c r="D135" s="4"/>
      <c r="E135" s="5"/>
      <c r="F135" s="5"/>
      <c r="G135" s="5" t="s">
        <v>277</v>
      </c>
      <c r="H135" s="5"/>
      <c r="I135" s="5"/>
      <c r="J135" s="5"/>
      <c r="K135" s="5"/>
      <c r="L135" s="5"/>
      <c r="M135" s="5"/>
      <c r="N135" s="5" t="s">
        <v>277</v>
      </c>
      <c r="O135" s="5"/>
      <c r="P135" s="5"/>
      <c r="Q135" s="5"/>
      <c r="R135" s="5"/>
      <c r="S135" s="5"/>
      <c r="T135" s="5"/>
      <c r="U135" s="5"/>
      <c r="V135" s="5"/>
      <c r="W135" s="4"/>
      <c r="X135" s="5" t="s">
        <v>36</v>
      </c>
      <c r="Y135" s="5"/>
      <c r="Z135" s="5"/>
      <c r="AA135" s="5"/>
      <c r="AB135" s="5"/>
      <c r="AC135" s="5" t="s">
        <v>36</v>
      </c>
      <c r="AD135" s="5"/>
      <c r="AE135" s="5"/>
      <c r="AF135" s="5"/>
      <c r="AG135" s="5"/>
      <c r="AH135" s="5"/>
      <c r="AI135" s="5"/>
      <c r="AJ135" s="6" t="s">
        <v>36</v>
      </c>
      <c r="AK135" s="4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 t="s">
        <v>279</v>
      </c>
      <c r="AZ135" s="5"/>
      <c r="BA135" s="5"/>
      <c r="BB135" s="6"/>
    </row>
    <row r="136" spans="1:54" x14ac:dyDescent="0.25">
      <c r="A136" s="1">
        <v>134</v>
      </c>
      <c r="B136" s="1" t="s">
        <v>559</v>
      </c>
      <c r="C136" s="1" t="s">
        <v>560</v>
      </c>
      <c r="D136" s="4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4"/>
      <c r="X136" s="5" t="s">
        <v>24</v>
      </c>
      <c r="Y136" s="5" t="s">
        <v>25</v>
      </c>
      <c r="Z136" s="5"/>
      <c r="AA136" s="5"/>
      <c r="AB136" s="5"/>
      <c r="AC136" s="5" t="s">
        <v>25</v>
      </c>
      <c r="AD136" s="5"/>
      <c r="AE136" s="5"/>
      <c r="AF136" s="5"/>
      <c r="AG136" s="5"/>
      <c r="AH136" s="5"/>
      <c r="AI136" s="5"/>
      <c r="AJ136" s="6"/>
      <c r="AK136" s="4"/>
      <c r="AL136" s="5"/>
      <c r="AM136" s="5" t="s">
        <v>130</v>
      </c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6"/>
    </row>
    <row r="137" spans="1:54" x14ac:dyDescent="0.25">
      <c r="A137" s="1">
        <v>135</v>
      </c>
      <c r="B137" s="1" t="s">
        <v>561</v>
      </c>
      <c r="C137" s="1" t="s">
        <v>562</v>
      </c>
      <c r="D137" s="4"/>
      <c r="E137" s="5"/>
      <c r="F137" s="5"/>
      <c r="G137" s="5" t="s">
        <v>277</v>
      </c>
      <c r="H137" s="5"/>
      <c r="I137" s="5"/>
      <c r="J137" s="5"/>
      <c r="K137" s="5"/>
      <c r="L137" s="5"/>
      <c r="M137" s="5"/>
      <c r="N137" s="5" t="s">
        <v>277</v>
      </c>
      <c r="O137" s="5"/>
      <c r="P137" s="5"/>
      <c r="Q137" s="5"/>
      <c r="R137" s="5"/>
      <c r="S137" s="5"/>
      <c r="T137" s="5"/>
      <c r="U137" s="5"/>
      <c r="V137" s="5"/>
      <c r="W137" s="4"/>
      <c r="X137" s="5" t="s">
        <v>36</v>
      </c>
      <c r="Y137" s="5"/>
      <c r="Z137" s="5"/>
      <c r="AA137" s="5"/>
      <c r="AB137" s="5"/>
      <c r="AC137" s="5" t="s">
        <v>36</v>
      </c>
      <c r="AD137" s="5"/>
      <c r="AE137" s="5"/>
      <c r="AF137" s="5"/>
      <c r="AG137" s="5"/>
      <c r="AH137" s="5"/>
      <c r="AI137" s="5"/>
      <c r="AJ137" s="6" t="s">
        <v>36</v>
      </c>
      <c r="AK137" s="4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 t="s">
        <v>279</v>
      </c>
      <c r="AZ137" s="5"/>
      <c r="BA137" s="5"/>
      <c r="BB137" s="6"/>
    </row>
    <row r="138" spans="1:54" x14ac:dyDescent="0.25">
      <c r="A138" s="1">
        <v>136</v>
      </c>
      <c r="B138" s="1" t="s">
        <v>563</v>
      </c>
      <c r="C138" s="1" t="s">
        <v>564</v>
      </c>
      <c r="D138" s="4"/>
      <c r="E138" s="5"/>
      <c r="F138" s="5"/>
      <c r="G138" s="5" t="s">
        <v>565</v>
      </c>
      <c r="H138" s="5"/>
      <c r="I138" s="5"/>
      <c r="J138" s="5"/>
      <c r="K138" s="5"/>
      <c r="L138" s="5"/>
      <c r="M138" s="5"/>
      <c r="N138" s="5" t="s">
        <v>566</v>
      </c>
      <c r="O138" s="5"/>
      <c r="P138" s="5"/>
      <c r="Q138" s="5"/>
      <c r="R138" s="5"/>
      <c r="S138" s="5"/>
      <c r="T138" s="5"/>
      <c r="U138" s="5"/>
      <c r="V138" s="5"/>
      <c r="W138" s="4"/>
      <c r="X138" s="5" t="s">
        <v>143</v>
      </c>
      <c r="Y138" s="5"/>
      <c r="Z138" s="5"/>
      <c r="AA138" s="5"/>
      <c r="AB138" s="5"/>
      <c r="AC138" s="5" t="s">
        <v>143</v>
      </c>
      <c r="AD138" s="5"/>
      <c r="AE138" s="5"/>
      <c r="AF138" s="5"/>
      <c r="AG138" s="5"/>
      <c r="AH138" s="5"/>
      <c r="AI138" s="5"/>
      <c r="AJ138" s="6"/>
      <c r="AK138" s="4"/>
      <c r="AL138" s="5"/>
      <c r="AM138" s="5" t="s">
        <v>567</v>
      </c>
      <c r="AN138" s="5" t="s">
        <v>568</v>
      </c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6"/>
    </row>
    <row r="139" spans="1:54" x14ac:dyDescent="0.25">
      <c r="A139" s="1">
        <v>137</v>
      </c>
      <c r="B139" s="1" t="s">
        <v>569</v>
      </c>
      <c r="C139" s="1" t="s">
        <v>570</v>
      </c>
      <c r="D139" s="4"/>
      <c r="E139" s="5"/>
      <c r="F139" s="5"/>
      <c r="G139" s="5" t="s">
        <v>277</v>
      </c>
      <c r="H139" s="5"/>
      <c r="I139" s="5"/>
      <c r="J139" s="5"/>
      <c r="K139" s="5"/>
      <c r="L139" s="5"/>
      <c r="M139" s="5"/>
      <c r="N139" s="5" t="s">
        <v>277</v>
      </c>
      <c r="O139" s="5"/>
      <c r="P139" s="5"/>
      <c r="Q139" s="5"/>
      <c r="R139" s="5"/>
      <c r="S139" s="5"/>
      <c r="T139" s="5"/>
      <c r="U139" s="5"/>
      <c r="V139" s="5"/>
      <c r="W139" s="4"/>
      <c r="X139" s="5" t="s">
        <v>36</v>
      </c>
      <c r="Y139" s="5"/>
      <c r="Z139" s="5"/>
      <c r="AA139" s="5"/>
      <c r="AB139" s="5"/>
      <c r="AC139" s="5" t="s">
        <v>36</v>
      </c>
      <c r="AD139" s="5"/>
      <c r="AE139" s="5"/>
      <c r="AF139" s="5"/>
      <c r="AG139" s="5"/>
      <c r="AH139" s="5"/>
      <c r="AI139" s="5"/>
      <c r="AJ139" s="6" t="s">
        <v>36</v>
      </c>
      <c r="AK139" s="4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 t="s">
        <v>279</v>
      </c>
      <c r="AZ139" s="5"/>
      <c r="BA139" s="5"/>
      <c r="BB139" s="6"/>
    </row>
    <row r="140" spans="1:54" x14ac:dyDescent="0.25">
      <c r="A140" s="1">
        <v>138</v>
      </c>
      <c r="B140" s="1" t="s">
        <v>571</v>
      </c>
      <c r="C140" s="1" t="s">
        <v>572</v>
      </c>
      <c r="D140" s="4"/>
      <c r="E140" s="5"/>
      <c r="F140" s="5"/>
      <c r="G140" s="5" t="s">
        <v>416</v>
      </c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4"/>
      <c r="X140" s="5"/>
      <c r="Y140" s="5"/>
      <c r="Z140" s="5"/>
      <c r="AA140" s="5"/>
      <c r="AB140" s="5"/>
      <c r="AC140" s="5" t="s">
        <v>32</v>
      </c>
      <c r="AD140" s="5"/>
      <c r="AE140" s="5"/>
      <c r="AF140" s="5" t="s">
        <v>32</v>
      </c>
      <c r="AG140" s="5"/>
      <c r="AH140" s="5" t="s">
        <v>417</v>
      </c>
      <c r="AI140" s="5"/>
      <c r="AJ140" s="6"/>
      <c r="AK140" s="4"/>
      <c r="AL140" s="5"/>
      <c r="AM140" s="5" t="s">
        <v>150</v>
      </c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6"/>
    </row>
    <row r="141" spans="1:54" x14ac:dyDescent="0.25">
      <c r="A141" s="1">
        <v>139</v>
      </c>
      <c r="B141" s="1" t="s">
        <v>573</v>
      </c>
      <c r="C141" s="1" t="s">
        <v>574</v>
      </c>
      <c r="D141" s="4"/>
      <c r="E141" s="5"/>
      <c r="F141" s="5"/>
      <c r="G141" s="5" t="s">
        <v>575</v>
      </c>
      <c r="H141" s="5"/>
      <c r="I141" s="5"/>
      <c r="J141" s="5"/>
      <c r="K141" s="5"/>
      <c r="L141" s="5"/>
      <c r="M141" s="5"/>
      <c r="N141" s="5" t="s">
        <v>575</v>
      </c>
      <c r="O141" s="5"/>
      <c r="P141" s="5"/>
      <c r="Q141" s="5"/>
      <c r="R141" s="5"/>
      <c r="S141" s="5"/>
      <c r="T141" s="5"/>
      <c r="U141" s="5"/>
      <c r="V141" s="5"/>
      <c r="W141" s="4" t="s">
        <v>23</v>
      </c>
      <c r="X141" s="5" t="s">
        <v>23</v>
      </c>
      <c r="Y141" s="5"/>
      <c r="Z141" s="5"/>
      <c r="AA141" s="5"/>
      <c r="AB141" s="5" t="s">
        <v>28</v>
      </c>
      <c r="AC141" s="5" t="s">
        <v>23</v>
      </c>
      <c r="AD141" s="5" t="s">
        <v>343</v>
      </c>
      <c r="AE141" s="5"/>
      <c r="AF141" s="5"/>
      <c r="AG141" s="5"/>
      <c r="AH141" s="5"/>
      <c r="AI141" s="5" t="s">
        <v>343</v>
      </c>
      <c r="AJ141" s="6"/>
      <c r="AK141" s="4"/>
      <c r="AL141" s="5"/>
      <c r="AM141" s="5"/>
      <c r="AN141" s="5" t="s">
        <v>576</v>
      </c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6"/>
    </row>
    <row r="142" spans="1:54" x14ac:dyDescent="0.25">
      <c r="A142" s="1">
        <v>140</v>
      </c>
      <c r="B142" s="1" t="s">
        <v>577</v>
      </c>
      <c r="C142" s="1" t="s">
        <v>1414</v>
      </c>
      <c r="D142" s="4"/>
      <c r="E142" s="5"/>
      <c r="F142" s="5"/>
      <c r="G142" s="5" t="s">
        <v>578</v>
      </c>
      <c r="H142" s="5"/>
      <c r="I142" s="5" t="s">
        <v>212</v>
      </c>
      <c r="J142" s="5"/>
      <c r="K142" s="5"/>
      <c r="L142" s="5" t="s">
        <v>212</v>
      </c>
      <c r="M142" s="5"/>
      <c r="N142" s="5" t="s">
        <v>578</v>
      </c>
      <c r="O142" s="5"/>
      <c r="P142" s="5"/>
      <c r="Q142" s="5"/>
      <c r="R142" s="5"/>
      <c r="S142" s="5"/>
      <c r="T142" s="5"/>
      <c r="U142" s="5"/>
      <c r="V142" s="5"/>
      <c r="W142" s="4"/>
      <c r="X142" s="5"/>
      <c r="Y142" s="5"/>
      <c r="Z142" s="5"/>
      <c r="AA142" s="5"/>
      <c r="AB142" s="5"/>
      <c r="AC142" s="5"/>
      <c r="AD142" s="5" t="s">
        <v>579</v>
      </c>
      <c r="AE142" s="5"/>
      <c r="AF142" s="5"/>
      <c r="AG142" s="5"/>
      <c r="AH142" s="5"/>
      <c r="AI142" s="5"/>
      <c r="AJ142" s="6"/>
      <c r="AK142" s="4"/>
      <c r="AL142" s="5"/>
      <c r="AM142" s="5" t="s">
        <v>130</v>
      </c>
      <c r="AN142" s="5" t="s">
        <v>580</v>
      </c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6"/>
    </row>
    <row r="143" spans="1:54" x14ac:dyDescent="0.25">
      <c r="A143" s="1">
        <v>141</v>
      </c>
      <c r="B143" s="1" t="s">
        <v>581</v>
      </c>
      <c r="C143" s="1" t="s">
        <v>582</v>
      </c>
      <c r="D143" s="4"/>
      <c r="E143" s="5"/>
      <c r="F143" s="5"/>
      <c r="G143" s="5" t="s">
        <v>277</v>
      </c>
      <c r="H143" s="5"/>
      <c r="I143" s="5"/>
      <c r="J143" s="5"/>
      <c r="K143" s="5"/>
      <c r="L143" s="5"/>
      <c r="M143" s="5"/>
      <c r="N143" s="5" t="s">
        <v>277</v>
      </c>
      <c r="O143" s="5"/>
      <c r="P143" s="5"/>
      <c r="Q143" s="5"/>
      <c r="R143" s="5"/>
      <c r="S143" s="5"/>
      <c r="T143" s="5"/>
      <c r="U143" s="5"/>
      <c r="V143" s="5"/>
      <c r="W143" s="4"/>
      <c r="X143" s="5" t="s">
        <v>66</v>
      </c>
      <c r="Y143" s="5"/>
      <c r="Z143" s="5"/>
      <c r="AA143" s="5"/>
      <c r="AB143" s="5"/>
      <c r="AC143" s="5" t="s">
        <v>583</v>
      </c>
      <c r="AD143" s="5" t="s">
        <v>343</v>
      </c>
      <c r="AE143" s="5"/>
      <c r="AF143" s="5" t="s">
        <v>338</v>
      </c>
      <c r="AG143" s="5"/>
      <c r="AH143" s="5" t="s">
        <v>338</v>
      </c>
      <c r="AI143" s="5" t="s">
        <v>343</v>
      </c>
      <c r="AJ143" s="6" t="s">
        <v>583</v>
      </c>
      <c r="AK143" s="4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 t="s">
        <v>279</v>
      </c>
      <c r="AZ143" s="5"/>
      <c r="BA143" s="5"/>
      <c r="BB143" s="6"/>
    </row>
    <row r="144" spans="1:54" x14ac:dyDescent="0.25">
      <c r="A144" s="1">
        <v>142</v>
      </c>
      <c r="B144" s="1" t="s">
        <v>584</v>
      </c>
      <c r="C144" s="1" t="s">
        <v>585</v>
      </c>
      <c r="D144" s="4"/>
      <c r="E144" s="5"/>
      <c r="F144" s="5"/>
      <c r="G144" s="5" t="s">
        <v>141</v>
      </c>
      <c r="H144" s="5"/>
      <c r="I144" s="5"/>
      <c r="J144" s="5"/>
      <c r="K144" s="5"/>
      <c r="L144" s="5"/>
      <c r="M144" s="5"/>
      <c r="N144" s="5" t="s">
        <v>165</v>
      </c>
      <c r="O144" s="5"/>
      <c r="P144" s="5"/>
      <c r="Q144" s="5"/>
      <c r="R144" s="5"/>
      <c r="S144" s="5"/>
      <c r="T144" s="5"/>
      <c r="U144" s="5"/>
      <c r="V144" s="5"/>
      <c r="W144" s="4"/>
      <c r="X144" s="5" t="s">
        <v>143</v>
      </c>
      <c r="Y144" s="5"/>
      <c r="Z144" s="5"/>
      <c r="AA144" s="5"/>
      <c r="AB144" s="5"/>
      <c r="AC144" s="5" t="s">
        <v>143</v>
      </c>
      <c r="AD144" s="5"/>
      <c r="AE144" s="5"/>
      <c r="AF144" s="5"/>
      <c r="AG144" s="5"/>
      <c r="AH144" s="5"/>
      <c r="AI144" s="5"/>
      <c r="AJ144" s="6"/>
      <c r="AK144" s="4"/>
      <c r="AL144" s="5"/>
      <c r="AM144" s="5" t="s">
        <v>130</v>
      </c>
      <c r="AN144" s="5" t="s">
        <v>235</v>
      </c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6"/>
    </row>
    <row r="145" spans="1:54" x14ac:dyDescent="0.25">
      <c r="A145" s="1">
        <v>143</v>
      </c>
      <c r="B145" s="1" t="s">
        <v>586</v>
      </c>
      <c r="C145" s="1" t="s">
        <v>587</v>
      </c>
      <c r="D145" s="4"/>
      <c r="E145" s="5"/>
      <c r="F145" s="5"/>
      <c r="G145" s="5" t="s">
        <v>277</v>
      </c>
      <c r="H145" s="5"/>
      <c r="I145" s="5"/>
      <c r="J145" s="5"/>
      <c r="K145" s="5"/>
      <c r="L145" s="5"/>
      <c r="M145" s="5"/>
      <c r="N145" s="5" t="s">
        <v>277</v>
      </c>
      <c r="O145" s="5"/>
      <c r="P145" s="5"/>
      <c r="Q145" s="5"/>
      <c r="R145" s="5"/>
      <c r="S145" s="5"/>
      <c r="T145" s="5"/>
      <c r="U145" s="5"/>
      <c r="V145" s="5"/>
      <c r="W145" s="4"/>
      <c r="X145" s="5" t="s">
        <v>36</v>
      </c>
      <c r="Y145" s="5"/>
      <c r="Z145" s="5"/>
      <c r="AA145" s="5"/>
      <c r="AB145" s="5"/>
      <c r="AC145" s="5" t="s">
        <v>36</v>
      </c>
      <c r="AD145" s="5"/>
      <c r="AE145" s="5"/>
      <c r="AF145" s="5"/>
      <c r="AG145" s="5"/>
      <c r="AH145" s="5"/>
      <c r="AI145" s="5"/>
      <c r="AJ145" s="6" t="s">
        <v>36</v>
      </c>
      <c r="AK145" s="4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 t="s">
        <v>279</v>
      </c>
      <c r="AZ145" s="5"/>
      <c r="BA145" s="5"/>
      <c r="BB145" s="6"/>
    </row>
    <row r="146" spans="1:54" x14ac:dyDescent="0.25">
      <c r="A146" s="1">
        <v>144</v>
      </c>
      <c r="B146" s="1" t="s">
        <v>589</v>
      </c>
      <c r="C146" s="1" t="s">
        <v>590</v>
      </c>
      <c r="D146" s="4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4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6"/>
      <c r="AK146" s="4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6"/>
    </row>
    <row r="147" spans="1:54" x14ac:dyDescent="0.25">
      <c r="A147" s="1">
        <v>145</v>
      </c>
      <c r="B147" s="1" t="s">
        <v>591</v>
      </c>
      <c r="C147" s="1" t="s">
        <v>592</v>
      </c>
      <c r="D147" s="4"/>
      <c r="E147" s="5" t="s">
        <v>330</v>
      </c>
      <c r="F147" s="5"/>
      <c r="G147" s="5" t="s">
        <v>330</v>
      </c>
      <c r="H147" s="5"/>
      <c r="I147" s="5"/>
      <c r="J147" s="5"/>
      <c r="K147" s="5"/>
      <c r="L147" s="5"/>
      <c r="M147" s="5"/>
      <c r="N147" s="5" t="s">
        <v>331</v>
      </c>
      <c r="O147" s="5"/>
      <c r="P147" s="5"/>
      <c r="Q147" s="5"/>
      <c r="R147" s="5"/>
      <c r="S147" s="5"/>
      <c r="T147" s="5"/>
      <c r="U147" s="5"/>
      <c r="V147" s="5"/>
      <c r="W147" s="4"/>
      <c r="X147" s="5"/>
      <c r="Y147" s="5"/>
      <c r="Z147" s="5"/>
      <c r="AA147" s="5"/>
      <c r="AB147" s="5"/>
      <c r="AC147" s="5" t="s">
        <v>322</v>
      </c>
      <c r="AD147" s="5"/>
      <c r="AE147" s="5"/>
      <c r="AF147" s="5"/>
      <c r="AG147" s="5"/>
      <c r="AH147" s="5" t="s">
        <v>322</v>
      </c>
      <c r="AI147" s="5"/>
      <c r="AJ147" s="6"/>
      <c r="AK147" s="4"/>
      <c r="AL147" s="5"/>
      <c r="AM147" s="5"/>
      <c r="AN147" s="5" t="s">
        <v>332</v>
      </c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6"/>
    </row>
    <row r="148" spans="1:54" x14ac:dyDescent="0.25">
      <c r="A148" s="1">
        <v>146</v>
      </c>
      <c r="B148" s="1" t="s">
        <v>594</v>
      </c>
      <c r="C148" s="1" t="s">
        <v>1415</v>
      </c>
      <c r="D148" s="4"/>
      <c r="E148" s="5"/>
      <c r="F148" s="5"/>
      <c r="G148" s="5" t="s">
        <v>305</v>
      </c>
      <c r="H148" s="5"/>
      <c r="I148" s="5"/>
      <c r="J148" s="5"/>
      <c r="K148" s="5"/>
      <c r="L148" s="5"/>
      <c r="M148" s="5"/>
      <c r="N148" s="5" t="s">
        <v>305</v>
      </c>
      <c r="O148" s="5"/>
      <c r="P148" s="5"/>
      <c r="Q148" s="5"/>
      <c r="R148" s="5"/>
      <c r="S148" s="5"/>
      <c r="T148" s="5"/>
      <c r="U148" s="5"/>
      <c r="V148" s="5"/>
      <c r="W148" s="4"/>
      <c r="X148" s="5" t="s">
        <v>143</v>
      </c>
      <c r="Y148" s="5"/>
      <c r="Z148" s="5"/>
      <c r="AA148" s="5"/>
      <c r="AB148" s="5"/>
      <c r="AC148" s="5" t="s">
        <v>143</v>
      </c>
      <c r="AD148" s="5"/>
      <c r="AE148" s="5"/>
      <c r="AF148" s="5"/>
      <c r="AG148" s="5"/>
      <c r="AH148" s="5"/>
      <c r="AI148" s="5"/>
      <c r="AJ148" s="6"/>
      <c r="AK148" s="4"/>
      <c r="AL148" s="5"/>
      <c r="AM148" s="5" t="s">
        <v>252</v>
      </c>
      <c r="AN148" s="5" t="s">
        <v>306</v>
      </c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6"/>
    </row>
    <row r="149" spans="1:54" x14ac:dyDescent="0.25">
      <c r="A149" s="1">
        <v>147</v>
      </c>
      <c r="B149" s="1" t="s">
        <v>596</v>
      </c>
      <c r="C149" s="1" t="s">
        <v>597</v>
      </c>
      <c r="D149" s="4"/>
      <c r="E149" s="5" t="s">
        <v>470</v>
      </c>
      <c r="F149" s="5"/>
      <c r="G149" s="5" t="s">
        <v>470</v>
      </c>
      <c r="H149" s="5" t="s">
        <v>598</v>
      </c>
      <c r="I149" s="5" t="s">
        <v>471</v>
      </c>
      <c r="J149" s="5"/>
      <c r="K149" s="5"/>
      <c r="L149" s="5" t="s">
        <v>471</v>
      </c>
      <c r="M149" s="5"/>
      <c r="N149" s="5" t="s">
        <v>599</v>
      </c>
      <c r="O149" s="5" t="s">
        <v>600</v>
      </c>
      <c r="P149" s="5" t="s">
        <v>601</v>
      </c>
      <c r="Q149" s="5"/>
      <c r="R149" s="5" t="s">
        <v>598</v>
      </c>
      <c r="S149" s="5" t="s">
        <v>598</v>
      </c>
      <c r="T149" s="5" t="s">
        <v>600</v>
      </c>
      <c r="U149" s="5"/>
      <c r="V149" s="5"/>
      <c r="W149" s="4"/>
      <c r="X149" s="5" t="s">
        <v>31</v>
      </c>
      <c r="Y149" s="5"/>
      <c r="Z149" s="5"/>
      <c r="AA149" s="5"/>
      <c r="AB149" s="5"/>
      <c r="AC149" s="5" t="s">
        <v>602</v>
      </c>
      <c r="AD149" s="5" t="s">
        <v>603</v>
      </c>
      <c r="AE149" s="5" t="s">
        <v>31</v>
      </c>
      <c r="AF149" s="5"/>
      <c r="AG149" s="5" t="s">
        <v>603</v>
      </c>
      <c r="AH149" s="5" t="s">
        <v>603</v>
      </c>
      <c r="AI149" s="5"/>
      <c r="AJ149" s="6"/>
      <c r="AK149" s="4"/>
      <c r="AL149" s="5"/>
      <c r="AM149" s="5" t="s">
        <v>472</v>
      </c>
      <c r="AN149" s="5" t="s">
        <v>473</v>
      </c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6"/>
    </row>
    <row r="150" spans="1:54" x14ac:dyDescent="0.25">
      <c r="A150" s="1">
        <v>148</v>
      </c>
      <c r="B150" s="1" t="s">
        <v>604</v>
      </c>
      <c r="C150" s="1" t="s">
        <v>605</v>
      </c>
      <c r="D150" s="4"/>
      <c r="E150" s="5"/>
      <c r="F150" s="5"/>
      <c r="G150" s="5" t="s">
        <v>607</v>
      </c>
      <c r="H150" s="5"/>
      <c r="I150" s="5"/>
      <c r="J150" s="5"/>
      <c r="K150" s="5"/>
      <c r="L150" s="5"/>
      <c r="M150" s="5"/>
      <c r="N150" s="5" t="s">
        <v>608</v>
      </c>
      <c r="O150" s="5"/>
      <c r="P150" s="5"/>
      <c r="Q150" s="5"/>
      <c r="R150" s="5"/>
      <c r="S150" s="5"/>
      <c r="T150" s="5"/>
      <c r="U150" s="5"/>
      <c r="V150" s="5"/>
      <c r="W150" s="4"/>
      <c r="X150" s="5"/>
      <c r="Y150" s="5"/>
      <c r="Z150" s="5"/>
      <c r="AA150" s="5"/>
      <c r="AB150" s="5"/>
      <c r="AC150" s="5"/>
      <c r="AD150" s="5" t="s">
        <v>30</v>
      </c>
      <c r="AE150" s="5"/>
      <c r="AF150" s="5"/>
      <c r="AG150" s="5"/>
      <c r="AH150" s="5"/>
      <c r="AI150" s="5"/>
      <c r="AJ150" s="6"/>
      <c r="AK150" s="4"/>
      <c r="AL150" s="5"/>
      <c r="AM150" s="5" t="s">
        <v>315</v>
      </c>
      <c r="AN150" s="5" t="s">
        <v>609</v>
      </c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6"/>
    </row>
    <row r="151" spans="1:54" x14ac:dyDescent="0.25">
      <c r="A151" s="1">
        <v>149</v>
      </c>
      <c r="B151" s="1" t="s">
        <v>610</v>
      </c>
      <c r="C151" s="1" t="s">
        <v>611</v>
      </c>
      <c r="D151" s="4"/>
      <c r="E151" s="5"/>
      <c r="F151" s="5"/>
      <c r="G151" s="5" t="s">
        <v>277</v>
      </c>
      <c r="H151" s="5"/>
      <c r="I151" s="5"/>
      <c r="J151" s="5"/>
      <c r="K151" s="5"/>
      <c r="L151" s="5"/>
      <c r="M151" s="5"/>
      <c r="N151" s="5" t="s">
        <v>277</v>
      </c>
      <c r="O151" s="5"/>
      <c r="P151" s="5"/>
      <c r="Q151" s="5"/>
      <c r="R151" s="5"/>
      <c r="S151" s="5"/>
      <c r="T151" s="5"/>
      <c r="U151" s="5"/>
      <c r="V151" s="5"/>
      <c r="W151" s="4"/>
      <c r="X151" s="5" t="s">
        <v>278</v>
      </c>
      <c r="Y151" s="5"/>
      <c r="Z151" s="5"/>
      <c r="AA151" s="5"/>
      <c r="AB151" s="5"/>
      <c r="AC151" s="5" t="s">
        <v>278</v>
      </c>
      <c r="AD151" s="5" t="s">
        <v>343</v>
      </c>
      <c r="AE151" s="5"/>
      <c r="AF151" s="5" t="s">
        <v>338</v>
      </c>
      <c r="AG151" s="5"/>
      <c r="AH151" s="5" t="s">
        <v>338</v>
      </c>
      <c r="AI151" s="5" t="s">
        <v>343</v>
      </c>
      <c r="AJ151" s="6" t="s">
        <v>278</v>
      </c>
      <c r="AK151" s="4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 t="s">
        <v>279</v>
      </c>
      <c r="AZ151" s="5"/>
      <c r="BA151" s="5"/>
      <c r="BB151" s="6"/>
    </row>
    <row r="152" spans="1:54" x14ac:dyDescent="0.25">
      <c r="A152" s="1">
        <v>150</v>
      </c>
      <c r="B152" s="1" t="s">
        <v>613</v>
      </c>
      <c r="C152" s="1" t="s">
        <v>614</v>
      </c>
      <c r="D152" s="4"/>
      <c r="E152" s="5"/>
      <c r="F152" s="5"/>
      <c r="G152" s="5" t="s">
        <v>615</v>
      </c>
      <c r="H152" s="5"/>
      <c r="I152" s="5"/>
      <c r="J152" s="5"/>
      <c r="K152" s="5"/>
      <c r="L152" s="5"/>
      <c r="M152" s="5"/>
      <c r="N152" s="5" t="s">
        <v>615</v>
      </c>
      <c r="O152" s="5"/>
      <c r="P152" s="5"/>
      <c r="Q152" s="5"/>
      <c r="R152" s="5"/>
      <c r="S152" s="5"/>
      <c r="T152" s="5"/>
      <c r="U152" s="5"/>
      <c r="V152" s="5"/>
      <c r="W152" s="4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6"/>
      <c r="AK152" s="4"/>
      <c r="AL152" s="5"/>
      <c r="AM152" s="5" t="s">
        <v>239</v>
      </c>
      <c r="AN152" s="5" t="s">
        <v>616</v>
      </c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6"/>
    </row>
    <row r="153" spans="1:54" x14ac:dyDescent="0.25">
      <c r="A153" s="1">
        <v>151</v>
      </c>
      <c r="B153" s="1" t="s">
        <v>617</v>
      </c>
      <c r="C153" s="1" t="s">
        <v>618</v>
      </c>
      <c r="D153" s="4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4"/>
      <c r="X153" s="5" t="s">
        <v>555</v>
      </c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6"/>
      <c r="AK153" s="4"/>
      <c r="AL153" s="5"/>
      <c r="AM153" s="5" t="s">
        <v>157</v>
      </c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 t="s">
        <v>157</v>
      </c>
      <c r="BB153" s="6"/>
    </row>
    <row r="154" spans="1:54" x14ac:dyDescent="0.25">
      <c r="A154" s="1">
        <v>152</v>
      </c>
      <c r="B154" s="1" t="s">
        <v>620</v>
      </c>
      <c r="C154" s="1" t="s">
        <v>621</v>
      </c>
      <c r="D154" s="4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4" t="s">
        <v>23</v>
      </c>
      <c r="X154" s="5" t="s">
        <v>31</v>
      </c>
      <c r="Y154" s="5"/>
      <c r="Z154" s="5"/>
      <c r="AA154" s="5"/>
      <c r="AB154" s="5"/>
      <c r="AC154" s="5" t="s">
        <v>31</v>
      </c>
      <c r="AD154" s="5" t="s">
        <v>343</v>
      </c>
      <c r="AE154" s="5" t="s">
        <v>31</v>
      </c>
      <c r="AF154" s="5"/>
      <c r="AG154" s="5"/>
      <c r="AH154" s="5"/>
      <c r="AI154" s="5" t="s">
        <v>343</v>
      </c>
      <c r="AJ154" s="6"/>
      <c r="AK154" s="4"/>
      <c r="AL154" s="5"/>
      <c r="AM154" s="5" t="s">
        <v>130</v>
      </c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6"/>
    </row>
    <row r="155" spans="1:54" x14ac:dyDescent="0.25">
      <c r="A155" s="1">
        <v>153</v>
      </c>
      <c r="B155" s="1" t="s">
        <v>622</v>
      </c>
      <c r="C155" s="1" t="s">
        <v>623</v>
      </c>
      <c r="D155" s="4"/>
      <c r="E155" s="5" t="s">
        <v>624</v>
      </c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4"/>
      <c r="X155" s="5"/>
      <c r="Y155" s="5"/>
      <c r="Z155" s="5"/>
      <c r="AA155" s="5"/>
      <c r="AB155" s="5"/>
      <c r="AC155" s="5" t="s">
        <v>32</v>
      </c>
      <c r="AD155" s="5"/>
      <c r="AE155" s="5"/>
      <c r="AF155" s="5" t="s">
        <v>32</v>
      </c>
      <c r="AG155" s="5"/>
      <c r="AH155" s="5"/>
      <c r="AI155" s="5"/>
      <c r="AJ155" s="6"/>
      <c r="AK155" s="4"/>
      <c r="AL155" s="5"/>
      <c r="AM155" s="5"/>
      <c r="AN155" s="5"/>
      <c r="AO155" s="5"/>
      <c r="AP155" s="5"/>
      <c r="AQ155" s="5"/>
      <c r="AR155" s="5"/>
      <c r="AS155" s="5" t="s">
        <v>45</v>
      </c>
      <c r="AT155" s="5"/>
      <c r="AU155" s="5"/>
      <c r="AV155" s="5"/>
      <c r="AW155" s="5"/>
      <c r="AX155" s="5"/>
      <c r="AY155" s="5"/>
      <c r="AZ155" s="5"/>
      <c r="BA155" s="5"/>
      <c r="BB155" s="6"/>
    </row>
    <row r="156" spans="1:54" x14ac:dyDescent="0.25">
      <c r="A156" s="1">
        <v>154</v>
      </c>
      <c r="B156" s="1" t="s">
        <v>625</v>
      </c>
      <c r="C156" s="1" t="s">
        <v>626</v>
      </c>
      <c r="D156" s="4"/>
      <c r="E156" s="5"/>
      <c r="F156" s="5"/>
      <c r="G156" s="5" t="s">
        <v>117</v>
      </c>
      <c r="H156" s="5"/>
      <c r="I156" s="5"/>
      <c r="J156" s="5"/>
      <c r="K156" s="5"/>
      <c r="L156" s="5"/>
      <c r="M156" s="5"/>
      <c r="N156" s="5" t="s">
        <v>117</v>
      </c>
      <c r="O156" s="5"/>
      <c r="P156" s="5"/>
      <c r="Q156" s="5"/>
      <c r="R156" s="5"/>
      <c r="S156" s="5"/>
      <c r="T156" s="5"/>
      <c r="U156" s="5"/>
      <c r="V156" s="5"/>
      <c r="W156" s="4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6"/>
      <c r="AK156" s="4"/>
      <c r="AL156" s="5"/>
      <c r="AM156" s="5"/>
      <c r="AN156" s="5" t="s">
        <v>627</v>
      </c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6"/>
    </row>
    <row r="157" spans="1:54" x14ac:dyDescent="0.25">
      <c r="A157" s="1">
        <v>155</v>
      </c>
      <c r="B157" s="1" t="s">
        <v>628</v>
      </c>
      <c r="C157" s="1" t="s">
        <v>629</v>
      </c>
      <c r="D157" s="4"/>
      <c r="E157" s="5"/>
      <c r="F157" s="5"/>
      <c r="G157" s="5" t="s">
        <v>630</v>
      </c>
      <c r="H157" s="5"/>
      <c r="I157" s="5" t="s">
        <v>631</v>
      </c>
      <c r="J157" s="5"/>
      <c r="K157" s="5"/>
      <c r="L157" s="5" t="s">
        <v>631</v>
      </c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4"/>
      <c r="X157" s="5" t="s">
        <v>222</v>
      </c>
      <c r="Y157" s="5"/>
      <c r="Z157" s="5"/>
      <c r="AA157" s="5"/>
      <c r="AB157" s="5"/>
      <c r="AC157" s="5" t="s">
        <v>338</v>
      </c>
      <c r="AD157" s="5" t="s">
        <v>135</v>
      </c>
      <c r="AE157" s="5" t="s">
        <v>214</v>
      </c>
      <c r="AF157" s="5" t="s">
        <v>338</v>
      </c>
      <c r="AG157" s="5" t="s">
        <v>214</v>
      </c>
      <c r="AH157" s="5" t="s">
        <v>338</v>
      </c>
      <c r="AI157" s="5" t="s">
        <v>35</v>
      </c>
      <c r="AJ157" s="6"/>
      <c r="AK157" s="4"/>
      <c r="AL157" s="5"/>
      <c r="AM157" s="5" t="s">
        <v>632</v>
      </c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6" t="s">
        <v>633</v>
      </c>
    </row>
    <row r="158" spans="1:54" x14ac:dyDescent="0.25">
      <c r="A158" s="1">
        <v>156</v>
      </c>
      <c r="B158" s="1" t="s">
        <v>634</v>
      </c>
      <c r="C158" s="1" t="s">
        <v>1416</v>
      </c>
      <c r="D158" s="4"/>
      <c r="E158" s="5"/>
      <c r="F158" s="5"/>
      <c r="G158" s="5" t="s">
        <v>277</v>
      </c>
      <c r="H158" s="5"/>
      <c r="I158" s="5"/>
      <c r="J158" s="5"/>
      <c r="K158" s="5"/>
      <c r="L158" s="5"/>
      <c r="M158" s="5"/>
      <c r="N158" s="5" t="s">
        <v>277</v>
      </c>
      <c r="O158" s="5"/>
      <c r="P158" s="5"/>
      <c r="Q158" s="5"/>
      <c r="R158" s="5"/>
      <c r="S158" s="5"/>
      <c r="T158" s="5"/>
      <c r="U158" s="5"/>
      <c r="V158" s="5"/>
      <c r="W158" s="4"/>
      <c r="X158" s="5" t="s">
        <v>413</v>
      </c>
      <c r="Y158" s="5"/>
      <c r="Z158" s="5"/>
      <c r="AA158" s="5"/>
      <c r="AB158" s="5"/>
      <c r="AC158" s="5" t="s">
        <v>413</v>
      </c>
      <c r="AD158" s="5"/>
      <c r="AE158" s="5"/>
      <c r="AF158" s="5"/>
      <c r="AG158" s="5"/>
      <c r="AH158" s="5" t="s">
        <v>413</v>
      </c>
      <c r="AI158" s="5"/>
      <c r="AJ158" s="6" t="s">
        <v>413</v>
      </c>
      <c r="AK158" s="4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 t="s">
        <v>279</v>
      </c>
      <c r="AZ158" s="5"/>
      <c r="BA158" s="5"/>
      <c r="BB158" s="6"/>
    </row>
    <row r="159" spans="1:54" x14ac:dyDescent="0.25">
      <c r="A159" s="1">
        <v>157</v>
      </c>
      <c r="B159" s="1" t="s">
        <v>635</v>
      </c>
      <c r="C159" s="1" t="s">
        <v>636</v>
      </c>
      <c r="D159" s="4"/>
      <c r="E159" s="5"/>
      <c r="F159" s="5"/>
      <c r="G159" s="5" t="s">
        <v>318</v>
      </c>
      <c r="H159" s="5"/>
      <c r="I159" s="5"/>
      <c r="J159" s="5"/>
      <c r="K159" s="5"/>
      <c r="L159" s="5"/>
      <c r="M159" s="5"/>
      <c r="N159" s="5" t="s">
        <v>318</v>
      </c>
      <c r="O159" s="5"/>
      <c r="P159" s="5"/>
      <c r="Q159" s="5"/>
      <c r="R159" s="5"/>
      <c r="S159" s="5"/>
      <c r="T159" s="5"/>
      <c r="U159" s="5"/>
      <c r="V159" s="5"/>
      <c r="W159" s="4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6"/>
      <c r="AK159" s="4"/>
      <c r="AL159" s="5"/>
      <c r="AM159" s="5"/>
      <c r="AN159" s="5" t="s">
        <v>319</v>
      </c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6"/>
    </row>
    <row r="160" spans="1:54" x14ac:dyDescent="0.25">
      <c r="A160" s="1">
        <v>158</v>
      </c>
      <c r="B160" s="1" t="s">
        <v>638</v>
      </c>
      <c r="C160" s="1" t="s">
        <v>639</v>
      </c>
      <c r="D160" s="4"/>
      <c r="E160" s="5"/>
      <c r="F160" s="5"/>
      <c r="G160" s="5" t="s">
        <v>165</v>
      </c>
      <c r="H160" s="5"/>
      <c r="I160" s="5"/>
      <c r="J160" s="5"/>
      <c r="K160" s="5"/>
      <c r="L160" s="5"/>
      <c r="M160" s="5"/>
      <c r="N160" s="5" t="s">
        <v>165</v>
      </c>
      <c r="O160" s="5"/>
      <c r="P160" s="5"/>
      <c r="Q160" s="5"/>
      <c r="R160" s="5"/>
      <c r="S160" s="5"/>
      <c r="T160" s="5"/>
      <c r="U160" s="5"/>
      <c r="V160" s="5"/>
      <c r="W160" s="4"/>
      <c r="X160" s="5" t="s">
        <v>353</v>
      </c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6"/>
      <c r="AK160" s="4"/>
      <c r="AL160" s="5"/>
      <c r="AM160" s="5" t="s">
        <v>144</v>
      </c>
      <c r="AN160" s="5" t="s">
        <v>354</v>
      </c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6"/>
    </row>
    <row r="161" spans="1:54" x14ac:dyDescent="0.25">
      <c r="A161" s="1">
        <v>159</v>
      </c>
      <c r="B161" s="1" t="s">
        <v>640</v>
      </c>
      <c r="C161" s="1" t="s">
        <v>641</v>
      </c>
      <c r="D161" s="4"/>
      <c r="E161" s="5" t="s">
        <v>330</v>
      </c>
      <c r="F161" s="5"/>
      <c r="G161" s="5" t="s">
        <v>330</v>
      </c>
      <c r="H161" s="5"/>
      <c r="I161" s="5"/>
      <c r="J161" s="5"/>
      <c r="K161" s="5"/>
      <c r="L161" s="5"/>
      <c r="M161" s="5"/>
      <c r="N161" s="5" t="s">
        <v>331</v>
      </c>
      <c r="O161" s="5"/>
      <c r="P161" s="5"/>
      <c r="Q161" s="5"/>
      <c r="R161" s="5"/>
      <c r="S161" s="5"/>
      <c r="T161" s="5"/>
      <c r="U161" s="5"/>
      <c r="V161" s="5"/>
      <c r="W161" s="4"/>
      <c r="X161" s="5"/>
      <c r="Y161" s="5"/>
      <c r="Z161" s="5"/>
      <c r="AA161" s="5"/>
      <c r="AB161" s="5"/>
      <c r="AC161" s="5" t="s">
        <v>322</v>
      </c>
      <c r="AD161" s="5"/>
      <c r="AE161" s="5"/>
      <c r="AF161" s="5"/>
      <c r="AG161" s="5"/>
      <c r="AH161" s="5" t="s">
        <v>322</v>
      </c>
      <c r="AI161" s="5"/>
      <c r="AJ161" s="6"/>
      <c r="AK161" s="4"/>
      <c r="AL161" s="5"/>
      <c r="AM161" s="5"/>
      <c r="AN161" s="5" t="s">
        <v>332</v>
      </c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6"/>
    </row>
    <row r="162" spans="1:54" x14ac:dyDescent="0.25">
      <c r="A162" s="1">
        <v>160</v>
      </c>
      <c r="B162" s="1" t="s">
        <v>643</v>
      </c>
      <c r="C162" s="1" t="s">
        <v>644</v>
      </c>
      <c r="D162" s="4"/>
      <c r="E162" s="5"/>
      <c r="F162" s="5"/>
      <c r="G162" s="5" t="s">
        <v>647</v>
      </c>
      <c r="H162" s="5"/>
      <c r="I162" s="5"/>
      <c r="J162" s="5"/>
      <c r="K162" s="5"/>
      <c r="L162" s="5"/>
      <c r="M162" s="5"/>
      <c r="N162" s="5" t="s">
        <v>647</v>
      </c>
      <c r="O162" s="5"/>
      <c r="P162" s="5"/>
      <c r="Q162" s="5"/>
      <c r="R162" s="5"/>
      <c r="S162" s="5"/>
      <c r="T162" s="5"/>
      <c r="U162" s="5"/>
      <c r="V162" s="5"/>
      <c r="W162" s="4"/>
      <c r="X162" s="5" t="s">
        <v>24</v>
      </c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6"/>
      <c r="AK162" s="4"/>
      <c r="AL162" s="5"/>
      <c r="AM162" s="5" t="s">
        <v>648</v>
      </c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6"/>
    </row>
    <row r="163" spans="1:54" x14ac:dyDescent="0.25">
      <c r="A163" s="1">
        <v>161</v>
      </c>
      <c r="B163" s="1" t="s">
        <v>649</v>
      </c>
      <c r="C163" s="1" t="s">
        <v>650</v>
      </c>
      <c r="D163" s="4"/>
      <c r="E163" s="5"/>
      <c r="F163" s="5"/>
      <c r="G163" s="5" t="s">
        <v>277</v>
      </c>
      <c r="H163" s="5"/>
      <c r="I163" s="5"/>
      <c r="J163" s="5"/>
      <c r="K163" s="5"/>
      <c r="L163" s="5"/>
      <c r="M163" s="5"/>
      <c r="N163" s="5" t="s">
        <v>277</v>
      </c>
      <c r="O163" s="5"/>
      <c r="P163" s="5"/>
      <c r="Q163" s="5"/>
      <c r="R163" s="5"/>
      <c r="S163" s="5"/>
      <c r="T163" s="5"/>
      <c r="U163" s="5"/>
      <c r="V163" s="5"/>
      <c r="W163" s="4"/>
      <c r="X163" s="5" t="s">
        <v>36</v>
      </c>
      <c r="Y163" s="5"/>
      <c r="Z163" s="5"/>
      <c r="AA163" s="5"/>
      <c r="AB163" s="5"/>
      <c r="AC163" s="5" t="s">
        <v>36</v>
      </c>
      <c r="AD163" s="5"/>
      <c r="AE163" s="5"/>
      <c r="AF163" s="5"/>
      <c r="AG163" s="5"/>
      <c r="AH163" s="5"/>
      <c r="AI163" s="5"/>
      <c r="AJ163" s="6" t="s">
        <v>36</v>
      </c>
      <c r="AK163" s="4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 t="s">
        <v>279</v>
      </c>
      <c r="AZ163" s="5"/>
      <c r="BA163" s="5"/>
      <c r="BB163" s="6"/>
    </row>
    <row r="164" spans="1:54" x14ac:dyDescent="0.25">
      <c r="A164" s="1">
        <v>162</v>
      </c>
      <c r="B164" s="1" t="s">
        <v>1459</v>
      </c>
      <c r="C164" s="1" t="s">
        <v>1458</v>
      </c>
      <c r="D164" s="4"/>
      <c r="E164" s="5"/>
      <c r="F164" s="5"/>
      <c r="G164" s="5" t="s">
        <v>170</v>
      </c>
      <c r="H164" s="5"/>
      <c r="I164" s="5"/>
      <c r="J164" s="5"/>
      <c r="K164" s="5"/>
      <c r="L164" s="5"/>
      <c r="M164" s="5"/>
      <c r="N164" s="5" t="s">
        <v>170</v>
      </c>
      <c r="O164" s="5"/>
      <c r="P164" s="5"/>
      <c r="Q164" s="5"/>
      <c r="R164" s="5"/>
      <c r="S164" s="5"/>
      <c r="T164" s="5"/>
      <c r="U164" s="5"/>
      <c r="V164" s="5"/>
      <c r="W164" s="4"/>
      <c r="X164" s="5" t="s">
        <v>24</v>
      </c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6"/>
      <c r="AK164" s="4"/>
      <c r="AL164" s="5"/>
      <c r="AM164" s="5" t="s">
        <v>171</v>
      </c>
      <c r="AN164" s="5" t="s">
        <v>172</v>
      </c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6"/>
    </row>
    <row r="165" spans="1:54" x14ac:dyDescent="0.25">
      <c r="A165" s="1">
        <v>163</v>
      </c>
      <c r="B165" s="1" t="s">
        <v>652</v>
      </c>
      <c r="C165" s="1" t="s">
        <v>1417</v>
      </c>
      <c r="D165" s="4"/>
      <c r="E165" s="5"/>
      <c r="F165" s="5"/>
      <c r="G165" s="5" t="s">
        <v>117</v>
      </c>
      <c r="H165" s="5"/>
      <c r="I165" s="5"/>
      <c r="J165" s="5"/>
      <c r="K165" s="5"/>
      <c r="L165" s="5"/>
      <c r="M165" s="5"/>
      <c r="N165" s="5" t="s">
        <v>117</v>
      </c>
      <c r="O165" s="5"/>
      <c r="P165" s="5"/>
      <c r="Q165" s="5"/>
      <c r="R165" s="5"/>
      <c r="S165" s="5"/>
      <c r="T165" s="5"/>
      <c r="U165" s="5"/>
      <c r="V165" s="5"/>
      <c r="W165" s="4"/>
      <c r="X165" s="5" t="s">
        <v>143</v>
      </c>
      <c r="Y165" s="5"/>
      <c r="Z165" s="5"/>
      <c r="AA165" s="5"/>
      <c r="AB165" s="5"/>
      <c r="AC165" s="5" t="s">
        <v>143</v>
      </c>
      <c r="AD165" s="5"/>
      <c r="AE165" s="5"/>
      <c r="AF165" s="5"/>
      <c r="AG165" s="5"/>
      <c r="AH165" s="5"/>
      <c r="AI165" s="5"/>
      <c r="AJ165" s="6"/>
      <c r="AK165" s="4"/>
      <c r="AL165" s="5"/>
      <c r="AM165" s="5" t="s">
        <v>654</v>
      </c>
      <c r="AN165" s="5" t="s">
        <v>655</v>
      </c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6"/>
    </row>
    <row r="166" spans="1:54" x14ac:dyDescent="0.25">
      <c r="A166" s="1">
        <v>164</v>
      </c>
      <c r="B166" s="1" t="s">
        <v>864</v>
      </c>
      <c r="C166" s="1" t="s">
        <v>863</v>
      </c>
      <c r="D166" s="4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 t="s">
        <v>129</v>
      </c>
      <c r="U166" s="5"/>
      <c r="V166" s="5"/>
      <c r="W166" s="4"/>
      <c r="X166" s="5" t="s">
        <v>24</v>
      </c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6"/>
      <c r="AK166" s="4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6"/>
    </row>
    <row r="167" spans="1:54" x14ac:dyDescent="0.25">
      <c r="A167" s="1">
        <v>165</v>
      </c>
      <c r="B167" s="1" t="s">
        <v>656</v>
      </c>
      <c r="C167" s="1" t="s">
        <v>657</v>
      </c>
      <c r="D167" s="4"/>
      <c r="E167" s="5"/>
      <c r="F167" s="5"/>
      <c r="G167" s="5" t="s">
        <v>165</v>
      </c>
      <c r="H167" s="5"/>
      <c r="I167" s="5"/>
      <c r="J167" s="5"/>
      <c r="K167" s="5"/>
      <c r="L167" s="5"/>
      <c r="M167" s="5"/>
      <c r="N167" s="5" t="s">
        <v>165</v>
      </c>
      <c r="O167" s="5"/>
      <c r="P167" s="5"/>
      <c r="Q167" s="5"/>
      <c r="R167" s="5"/>
      <c r="S167" s="5"/>
      <c r="T167" s="5"/>
      <c r="U167" s="5"/>
      <c r="V167" s="5"/>
      <c r="W167" s="4"/>
      <c r="X167" s="5" t="s">
        <v>353</v>
      </c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6"/>
      <c r="AK167" s="4"/>
      <c r="AL167" s="5"/>
      <c r="AM167" s="5" t="s">
        <v>144</v>
      </c>
      <c r="AN167" s="5" t="s">
        <v>354</v>
      </c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6"/>
    </row>
    <row r="168" spans="1:54" x14ac:dyDescent="0.25">
      <c r="A168" s="1">
        <v>166</v>
      </c>
      <c r="B168" s="1" t="s">
        <v>659</v>
      </c>
      <c r="C168" s="1" t="s">
        <v>660</v>
      </c>
      <c r="D168" s="4"/>
      <c r="E168" s="5"/>
      <c r="F168" s="5"/>
      <c r="G168" s="5" t="s">
        <v>206</v>
      </c>
      <c r="H168" s="5"/>
      <c r="I168" s="5"/>
      <c r="J168" s="5"/>
      <c r="K168" s="5"/>
      <c r="L168" s="5"/>
      <c r="M168" s="5"/>
      <c r="N168" s="5" t="s">
        <v>206</v>
      </c>
      <c r="O168" s="5"/>
      <c r="P168" s="5"/>
      <c r="Q168" s="5"/>
      <c r="R168" s="5"/>
      <c r="S168" s="5"/>
      <c r="T168" s="5"/>
      <c r="U168" s="5"/>
      <c r="V168" s="5"/>
      <c r="W168" s="4"/>
      <c r="X168" s="5" t="s">
        <v>24</v>
      </c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6"/>
      <c r="AK168" s="4"/>
      <c r="AL168" s="5"/>
      <c r="AM168" s="5" t="s">
        <v>197</v>
      </c>
      <c r="AN168" s="5" t="s">
        <v>207</v>
      </c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6"/>
    </row>
    <row r="169" spans="1:54" x14ac:dyDescent="0.25">
      <c r="A169" s="1">
        <v>167</v>
      </c>
      <c r="B169" s="1" t="s">
        <v>662</v>
      </c>
      <c r="C169" s="1" t="s">
        <v>663</v>
      </c>
      <c r="D169" s="4"/>
      <c r="E169" s="5"/>
      <c r="F169" s="5"/>
      <c r="G169" s="5" t="s">
        <v>665</v>
      </c>
      <c r="H169" s="5"/>
      <c r="I169" s="5"/>
      <c r="J169" s="5"/>
      <c r="K169" s="5"/>
      <c r="L169" s="5"/>
      <c r="M169" s="5"/>
      <c r="N169" s="5" t="s">
        <v>665</v>
      </c>
      <c r="O169" s="5"/>
      <c r="P169" s="5"/>
      <c r="Q169" s="5"/>
      <c r="R169" s="5"/>
      <c r="S169" s="5"/>
      <c r="T169" s="5"/>
      <c r="U169" s="5"/>
      <c r="V169" s="5"/>
      <c r="W169" s="4"/>
      <c r="X169" s="5" t="s">
        <v>24</v>
      </c>
      <c r="Y169" s="5"/>
      <c r="Z169" s="5"/>
      <c r="AA169" s="5"/>
      <c r="AB169" s="5"/>
      <c r="AC169" s="5" t="s">
        <v>32</v>
      </c>
      <c r="AD169" s="5"/>
      <c r="AE169" s="5"/>
      <c r="AF169" s="5" t="s">
        <v>32</v>
      </c>
      <c r="AG169" s="5"/>
      <c r="AH169" s="5"/>
      <c r="AI169" s="5"/>
      <c r="AJ169" s="6"/>
      <c r="AK169" s="4"/>
      <c r="AL169" s="5"/>
      <c r="AM169" s="5"/>
      <c r="AN169" s="5" t="s">
        <v>386</v>
      </c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6"/>
    </row>
    <row r="170" spans="1:54" x14ac:dyDescent="0.25">
      <c r="A170" s="1">
        <v>168</v>
      </c>
      <c r="B170" s="1" t="s">
        <v>666</v>
      </c>
      <c r="C170" s="1" t="s">
        <v>667</v>
      </c>
      <c r="D170" s="4"/>
      <c r="E170" s="5"/>
      <c r="F170" s="5"/>
      <c r="G170" s="5" t="s">
        <v>141</v>
      </c>
      <c r="H170" s="5"/>
      <c r="I170" s="5"/>
      <c r="J170" s="5"/>
      <c r="K170" s="5"/>
      <c r="L170" s="5"/>
      <c r="M170" s="5"/>
      <c r="N170" s="5" t="s">
        <v>366</v>
      </c>
      <c r="O170" s="5"/>
      <c r="P170" s="5"/>
      <c r="Q170" s="5"/>
      <c r="R170" s="5"/>
      <c r="S170" s="5"/>
      <c r="T170" s="5"/>
      <c r="U170" s="5"/>
      <c r="V170" s="5"/>
      <c r="W170" s="4"/>
      <c r="X170" s="5" t="s">
        <v>143</v>
      </c>
      <c r="Y170" s="5"/>
      <c r="Z170" s="5"/>
      <c r="AA170" s="5"/>
      <c r="AB170" s="5"/>
      <c r="AC170" s="5" t="s">
        <v>143</v>
      </c>
      <c r="AD170" s="5"/>
      <c r="AE170" s="5"/>
      <c r="AF170" s="5"/>
      <c r="AG170" s="5"/>
      <c r="AH170" s="5"/>
      <c r="AI170" s="5"/>
      <c r="AJ170" s="6"/>
      <c r="AK170" s="4"/>
      <c r="AL170" s="5"/>
      <c r="AM170" s="5" t="s">
        <v>166</v>
      </c>
      <c r="AN170" s="5" t="s">
        <v>668</v>
      </c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6"/>
    </row>
    <row r="171" spans="1:54" x14ac:dyDescent="0.25">
      <c r="A171" s="1">
        <v>169</v>
      </c>
      <c r="B171" s="1" t="s">
        <v>669</v>
      </c>
      <c r="C171" s="1" t="s">
        <v>670</v>
      </c>
      <c r="D171" s="4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 t="s">
        <v>671</v>
      </c>
      <c r="U171" s="5"/>
      <c r="V171" s="5"/>
      <c r="W171" s="4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6"/>
      <c r="AK171" s="4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6"/>
    </row>
    <row r="172" spans="1:54" x14ac:dyDescent="0.25">
      <c r="A172" s="1">
        <v>170</v>
      </c>
      <c r="B172" s="1" t="s">
        <v>672</v>
      </c>
      <c r="C172" s="1" t="s">
        <v>673</v>
      </c>
      <c r="D172" s="4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4"/>
      <c r="X172" s="5"/>
      <c r="Y172" s="5"/>
      <c r="Z172" s="5"/>
      <c r="AA172" s="5"/>
      <c r="AB172" s="5"/>
      <c r="AC172" s="5" t="s">
        <v>322</v>
      </c>
      <c r="AD172" s="5"/>
      <c r="AE172" s="5"/>
      <c r="AF172" s="5"/>
      <c r="AG172" s="5"/>
      <c r="AH172" s="5" t="s">
        <v>322</v>
      </c>
      <c r="AI172" s="5"/>
      <c r="AJ172" s="6"/>
      <c r="AK172" s="4"/>
      <c r="AL172" s="5"/>
      <c r="AM172" s="5" t="s">
        <v>130</v>
      </c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6"/>
    </row>
    <row r="173" spans="1:54" x14ac:dyDescent="0.25">
      <c r="A173" s="1">
        <v>171</v>
      </c>
      <c r="B173" s="1" t="s">
        <v>675</v>
      </c>
      <c r="C173" s="1" t="s">
        <v>676</v>
      </c>
      <c r="D173" s="4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4"/>
      <c r="X173" s="5" t="s">
        <v>24</v>
      </c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6"/>
      <c r="AK173" s="4"/>
      <c r="AL173" s="5"/>
      <c r="AM173" s="5" t="s">
        <v>197</v>
      </c>
      <c r="AN173" s="5" t="s">
        <v>198</v>
      </c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6"/>
    </row>
    <row r="174" spans="1:54" x14ac:dyDescent="0.25">
      <c r="A174" s="1">
        <v>172</v>
      </c>
      <c r="B174" s="1" t="s">
        <v>678</v>
      </c>
      <c r="C174" s="1" t="s">
        <v>679</v>
      </c>
      <c r="D174" s="4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4"/>
      <c r="X174" s="5"/>
      <c r="Y174" s="5"/>
      <c r="Z174" s="5"/>
      <c r="AA174" s="5"/>
      <c r="AB174" s="5"/>
      <c r="AC174" s="5" t="s">
        <v>32</v>
      </c>
      <c r="AD174" s="5"/>
      <c r="AE174" s="5"/>
      <c r="AF174" s="5" t="s">
        <v>32</v>
      </c>
      <c r="AG174" s="5"/>
      <c r="AH174" s="5"/>
      <c r="AI174" s="5"/>
      <c r="AJ174" s="6"/>
      <c r="AK174" s="4" t="s">
        <v>680</v>
      </c>
      <c r="AL174" s="5"/>
      <c r="AM174" s="5"/>
      <c r="AN174" s="5" t="s">
        <v>681</v>
      </c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6"/>
    </row>
    <row r="175" spans="1:54" x14ac:dyDescent="0.25">
      <c r="A175" s="1">
        <v>173</v>
      </c>
      <c r="B175" s="1" t="s">
        <v>682</v>
      </c>
      <c r="C175" s="1" t="s">
        <v>683</v>
      </c>
      <c r="D175" s="4"/>
      <c r="E175" s="5"/>
      <c r="F175" s="5"/>
      <c r="G175" s="5" t="s">
        <v>684</v>
      </c>
      <c r="H175" s="5"/>
      <c r="I175" s="5"/>
      <c r="J175" s="5"/>
      <c r="K175" s="5"/>
      <c r="L175" s="5"/>
      <c r="M175" s="5"/>
      <c r="N175" s="5" t="s">
        <v>685</v>
      </c>
      <c r="O175" s="5"/>
      <c r="P175" s="5"/>
      <c r="Q175" s="5"/>
      <c r="R175" s="5"/>
      <c r="S175" s="5"/>
      <c r="T175" s="5"/>
      <c r="U175" s="5"/>
      <c r="V175" s="5"/>
      <c r="W175" s="4"/>
      <c r="X175" s="5" t="s">
        <v>24</v>
      </c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6"/>
      <c r="AK175" s="4"/>
      <c r="AL175" s="5"/>
      <c r="AM175" s="5"/>
      <c r="AN175" s="5" t="s">
        <v>686</v>
      </c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6"/>
    </row>
    <row r="176" spans="1:54" x14ac:dyDescent="0.25">
      <c r="A176" s="1">
        <v>174</v>
      </c>
      <c r="B176" s="1" t="s">
        <v>866</v>
      </c>
      <c r="C176" s="1" t="s">
        <v>865</v>
      </c>
      <c r="D176" s="4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4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6"/>
      <c r="AK176" s="4"/>
      <c r="AL176" s="5"/>
      <c r="AM176" s="5"/>
      <c r="AN176" s="5" t="s">
        <v>687</v>
      </c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6"/>
    </row>
    <row r="177" spans="1:54" x14ac:dyDescent="0.25">
      <c r="A177" s="1">
        <v>175</v>
      </c>
      <c r="B177" s="1" t="s">
        <v>1449</v>
      </c>
      <c r="C177" s="1" t="s">
        <v>1450</v>
      </c>
      <c r="D177" s="4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 t="s">
        <v>129</v>
      </c>
      <c r="U177" s="5"/>
      <c r="V177" s="5"/>
      <c r="W177" s="4"/>
      <c r="X177" s="5" t="s">
        <v>24</v>
      </c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6"/>
      <c r="AK177" s="4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6"/>
    </row>
    <row r="178" spans="1:54" x14ac:dyDescent="0.25">
      <c r="A178" s="1">
        <v>176</v>
      </c>
      <c r="B178" s="1" t="s">
        <v>688</v>
      </c>
      <c r="C178" s="1" t="s">
        <v>1418</v>
      </c>
      <c r="D178" s="4"/>
      <c r="E178" s="5"/>
      <c r="F178" s="5"/>
      <c r="G178" s="5" t="s">
        <v>689</v>
      </c>
      <c r="H178" s="5"/>
      <c r="I178" s="5"/>
      <c r="J178" s="5"/>
      <c r="K178" s="5"/>
      <c r="L178" s="5"/>
      <c r="M178" s="5"/>
      <c r="N178" s="5" t="s">
        <v>690</v>
      </c>
      <c r="O178" s="5"/>
      <c r="P178" s="5"/>
      <c r="Q178" s="5"/>
      <c r="R178" s="5"/>
      <c r="S178" s="5"/>
      <c r="T178" s="5"/>
      <c r="U178" s="5"/>
      <c r="V178" s="5"/>
      <c r="W178" s="4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6"/>
      <c r="AK178" s="4"/>
      <c r="AL178" s="5"/>
      <c r="AM178" s="5" t="s">
        <v>567</v>
      </c>
      <c r="AN178" s="5" t="s">
        <v>691</v>
      </c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6"/>
    </row>
    <row r="179" spans="1:54" x14ac:dyDescent="0.25">
      <c r="A179" s="1">
        <v>177</v>
      </c>
      <c r="B179" s="1" t="s">
        <v>692</v>
      </c>
      <c r="C179" s="1" t="s">
        <v>693</v>
      </c>
      <c r="D179" s="4"/>
      <c r="E179" s="5"/>
      <c r="F179" s="5"/>
      <c r="G179" s="5" t="s">
        <v>213</v>
      </c>
      <c r="H179" s="5"/>
      <c r="I179" s="5" t="s">
        <v>212</v>
      </c>
      <c r="J179" s="5"/>
      <c r="K179" s="5"/>
      <c r="L179" s="5" t="s">
        <v>212</v>
      </c>
      <c r="M179" s="5"/>
      <c r="N179" s="5" t="s">
        <v>213</v>
      </c>
      <c r="O179" s="5"/>
      <c r="P179" s="5"/>
      <c r="Q179" s="5"/>
      <c r="R179" s="5"/>
      <c r="S179" s="5"/>
      <c r="T179" s="5"/>
      <c r="U179" s="5"/>
      <c r="V179" s="5"/>
      <c r="W179" s="4"/>
      <c r="X179" s="5"/>
      <c r="Y179" s="5"/>
      <c r="Z179" s="5"/>
      <c r="AA179" s="5"/>
      <c r="AB179" s="5"/>
      <c r="AC179" s="5"/>
      <c r="AD179" s="5" t="s">
        <v>579</v>
      </c>
      <c r="AE179" s="5"/>
      <c r="AF179" s="5"/>
      <c r="AG179" s="5"/>
      <c r="AH179" s="5"/>
      <c r="AI179" s="5"/>
      <c r="AJ179" s="6"/>
      <c r="AK179" s="4"/>
      <c r="AL179" s="5"/>
      <c r="AM179" s="5" t="s">
        <v>130</v>
      </c>
      <c r="AN179" s="5" t="s">
        <v>216</v>
      </c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6" t="s">
        <v>216</v>
      </c>
    </row>
    <row r="180" spans="1:54" x14ac:dyDescent="0.25">
      <c r="A180" s="1">
        <v>178</v>
      </c>
      <c r="B180" s="1" t="s">
        <v>695</v>
      </c>
      <c r="C180" s="1" t="s">
        <v>696</v>
      </c>
      <c r="D180" s="4"/>
      <c r="E180" s="5"/>
      <c r="F180" s="5"/>
      <c r="G180" s="5" t="s">
        <v>277</v>
      </c>
      <c r="H180" s="5"/>
      <c r="I180" s="5"/>
      <c r="J180" s="5"/>
      <c r="K180" s="5"/>
      <c r="L180" s="5"/>
      <c r="M180" s="5"/>
      <c r="N180" s="5" t="s">
        <v>277</v>
      </c>
      <c r="O180" s="5"/>
      <c r="P180" s="5"/>
      <c r="Q180" s="5"/>
      <c r="R180" s="5"/>
      <c r="S180" s="5"/>
      <c r="T180" s="5"/>
      <c r="U180" s="5"/>
      <c r="V180" s="5"/>
      <c r="W180" s="4"/>
      <c r="X180" s="5" t="s">
        <v>36</v>
      </c>
      <c r="Y180" s="5"/>
      <c r="Z180" s="5"/>
      <c r="AA180" s="5"/>
      <c r="AB180" s="5"/>
      <c r="AC180" s="5" t="s">
        <v>36</v>
      </c>
      <c r="AD180" s="5"/>
      <c r="AE180" s="5"/>
      <c r="AF180" s="5"/>
      <c r="AG180" s="5"/>
      <c r="AH180" s="5"/>
      <c r="AI180" s="5"/>
      <c r="AJ180" s="6" t="s">
        <v>36</v>
      </c>
      <c r="AK180" s="4"/>
      <c r="AL180" s="5"/>
      <c r="AM180" s="5" t="s">
        <v>408</v>
      </c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 t="s">
        <v>279</v>
      </c>
      <c r="AZ180" s="5"/>
      <c r="BA180" s="5"/>
      <c r="BB180" s="6"/>
    </row>
    <row r="181" spans="1:54" x14ac:dyDescent="0.25">
      <c r="A181" s="1">
        <v>179</v>
      </c>
      <c r="B181" s="1" t="s">
        <v>868</v>
      </c>
      <c r="C181" s="1" t="s">
        <v>867</v>
      </c>
      <c r="D181" s="4"/>
      <c r="E181" s="5" t="s">
        <v>330</v>
      </c>
      <c r="F181" s="5"/>
      <c r="G181" s="5" t="s">
        <v>330</v>
      </c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4"/>
      <c r="X181" s="5" t="s">
        <v>31</v>
      </c>
      <c r="Y181" s="5"/>
      <c r="Z181" s="5"/>
      <c r="AA181" s="5"/>
      <c r="AB181" s="5"/>
      <c r="AC181" s="5" t="s">
        <v>31</v>
      </c>
      <c r="AD181" s="5"/>
      <c r="AE181" s="5" t="s">
        <v>31</v>
      </c>
      <c r="AF181" s="5"/>
      <c r="AG181" s="5"/>
      <c r="AH181" s="5"/>
      <c r="AI181" s="5"/>
      <c r="AJ181" s="6"/>
      <c r="AK181" s="4"/>
      <c r="AL181" s="5"/>
      <c r="AM181" s="5" t="s">
        <v>697</v>
      </c>
      <c r="AN181" s="5" t="s">
        <v>698</v>
      </c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6"/>
    </row>
    <row r="182" spans="1:54" x14ac:dyDescent="0.25">
      <c r="A182" s="1">
        <v>180</v>
      </c>
      <c r="B182" s="1" t="s">
        <v>699</v>
      </c>
      <c r="C182" s="1" t="s">
        <v>700</v>
      </c>
      <c r="D182" s="4"/>
      <c r="E182" s="5"/>
      <c r="F182" s="5"/>
      <c r="G182" s="5" t="s">
        <v>165</v>
      </c>
      <c r="H182" s="5"/>
      <c r="I182" s="5"/>
      <c r="J182" s="5"/>
      <c r="K182" s="5"/>
      <c r="L182" s="5"/>
      <c r="M182" s="5"/>
      <c r="N182" s="5" t="s">
        <v>165</v>
      </c>
      <c r="O182" s="5"/>
      <c r="P182" s="5"/>
      <c r="Q182" s="5"/>
      <c r="R182" s="5"/>
      <c r="S182" s="5"/>
      <c r="T182" s="5"/>
      <c r="U182" s="5"/>
      <c r="V182" s="5"/>
      <c r="W182" s="4"/>
      <c r="X182" s="5" t="s">
        <v>24</v>
      </c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6"/>
      <c r="AK182" s="4"/>
      <c r="AL182" s="5"/>
      <c r="AM182" s="5" t="s">
        <v>130</v>
      </c>
      <c r="AN182" s="5" t="s">
        <v>235</v>
      </c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6"/>
    </row>
    <row r="183" spans="1:54" x14ac:dyDescent="0.25">
      <c r="A183" s="1">
        <v>181</v>
      </c>
      <c r="B183" s="1" t="s">
        <v>701</v>
      </c>
      <c r="C183" s="1" t="s">
        <v>702</v>
      </c>
      <c r="D183" s="4"/>
      <c r="E183" s="5"/>
      <c r="F183" s="5"/>
      <c r="G183" s="5" t="s">
        <v>703</v>
      </c>
      <c r="H183" s="5" t="s">
        <v>703</v>
      </c>
      <c r="I183" s="5"/>
      <c r="J183" s="5"/>
      <c r="K183" s="5"/>
      <c r="L183" s="5"/>
      <c r="M183" s="5"/>
      <c r="N183" s="5"/>
      <c r="O183" s="5"/>
      <c r="P183" s="5" t="s">
        <v>703</v>
      </c>
      <c r="Q183" s="5"/>
      <c r="R183" s="5"/>
      <c r="S183" s="5"/>
      <c r="T183" s="5" t="s">
        <v>671</v>
      </c>
      <c r="U183" s="5"/>
      <c r="V183" s="5"/>
      <c r="W183" s="4"/>
      <c r="X183" s="5" t="s">
        <v>66</v>
      </c>
      <c r="Y183" s="5"/>
      <c r="Z183" s="5"/>
      <c r="AA183" s="5"/>
      <c r="AB183" s="5"/>
      <c r="AC183" s="5" t="s">
        <v>338</v>
      </c>
      <c r="AD183" s="5" t="s">
        <v>35</v>
      </c>
      <c r="AE183" s="5"/>
      <c r="AF183" s="5" t="s">
        <v>338</v>
      </c>
      <c r="AG183" s="5"/>
      <c r="AH183" s="5" t="s">
        <v>338</v>
      </c>
      <c r="AI183" s="5" t="s">
        <v>35</v>
      </c>
      <c r="AJ183" s="6"/>
      <c r="AK183" s="4"/>
      <c r="AL183" s="5"/>
      <c r="AM183" s="5" t="s">
        <v>130</v>
      </c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6"/>
    </row>
    <row r="184" spans="1:54" x14ac:dyDescent="0.25">
      <c r="A184" s="1">
        <v>182</v>
      </c>
      <c r="B184" s="1" t="s">
        <v>704</v>
      </c>
      <c r="C184" s="1" t="s">
        <v>705</v>
      </c>
      <c r="D184" s="4"/>
      <c r="E184" s="5"/>
      <c r="F184" s="5"/>
      <c r="G184" s="5" t="s">
        <v>170</v>
      </c>
      <c r="H184" s="5"/>
      <c r="I184" s="5"/>
      <c r="J184" s="5"/>
      <c r="K184" s="5"/>
      <c r="L184" s="5"/>
      <c r="M184" s="5"/>
      <c r="N184" s="5" t="s">
        <v>170</v>
      </c>
      <c r="O184" s="5"/>
      <c r="P184" s="5"/>
      <c r="Q184" s="5"/>
      <c r="R184" s="5"/>
      <c r="S184" s="5"/>
      <c r="T184" s="5" t="s">
        <v>129</v>
      </c>
      <c r="U184" s="5"/>
      <c r="V184" s="5"/>
      <c r="W184" s="4"/>
      <c r="X184" s="5"/>
      <c r="Y184" s="5"/>
      <c r="Z184" s="5"/>
      <c r="AA184" s="5"/>
      <c r="AB184" s="5"/>
      <c r="AC184" s="5" t="s">
        <v>322</v>
      </c>
      <c r="AD184" s="5"/>
      <c r="AE184" s="5"/>
      <c r="AF184" s="5"/>
      <c r="AG184" s="5"/>
      <c r="AH184" s="5" t="s">
        <v>322</v>
      </c>
      <c r="AI184" s="5"/>
      <c r="AJ184" s="6"/>
      <c r="AK184" s="4"/>
      <c r="AL184" s="5"/>
      <c r="AM184" s="5"/>
      <c r="AN184" s="5" t="s">
        <v>172</v>
      </c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6"/>
    </row>
    <row r="185" spans="1:54" x14ac:dyDescent="0.25">
      <c r="A185" s="1">
        <v>183</v>
      </c>
      <c r="B185" s="1" t="s">
        <v>706</v>
      </c>
      <c r="C185" s="1" t="s">
        <v>707</v>
      </c>
      <c r="D185" s="4"/>
      <c r="E185" s="5" t="s">
        <v>330</v>
      </c>
      <c r="F185" s="5"/>
      <c r="G185" s="5" t="s">
        <v>330</v>
      </c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4"/>
      <c r="X185" s="5" t="s">
        <v>24</v>
      </c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6"/>
      <c r="AK185" s="4"/>
      <c r="AL185" s="5"/>
      <c r="AM185" s="5" t="s">
        <v>697</v>
      </c>
      <c r="AN185" s="5" t="s">
        <v>708</v>
      </c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6"/>
    </row>
    <row r="186" spans="1:54" x14ac:dyDescent="0.25">
      <c r="A186" s="1">
        <v>184</v>
      </c>
      <c r="B186" s="1" t="s">
        <v>709</v>
      </c>
      <c r="C186" s="1" t="s">
        <v>710</v>
      </c>
      <c r="D186" s="4"/>
      <c r="E186" s="5"/>
      <c r="F186" s="5"/>
      <c r="G186" s="5" t="s">
        <v>647</v>
      </c>
      <c r="H186" s="5"/>
      <c r="I186" s="5"/>
      <c r="J186" s="5"/>
      <c r="K186" s="5"/>
      <c r="L186" s="5"/>
      <c r="M186" s="5"/>
      <c r="N186" s="5" t="s">
        <v>647</v>
      </c>
      <c r="O186" s="5"/>
      <c r="P186" s="5"/>
      <c r="Q186" s="5"/>
      <c r="R186" s="5"/>
      <c r="S186" s="5"/>
      <c r="T186" s="5"/>
      <c r="U186" s="5"/>
      <c r="V186" s="5"/>
      <c r="W186" s="4"/>
      <c r="X186" s="5" t="s">
        <v>24</v>
      </c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6"/>
      <c r="AK186" s="4"/>
      <c r="AL186" s="5"/>
      <c r="AM186" s="5" t="s">
        <v>648</v>
      </c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6"/>
    </row>
    <row r="187" spans="1:54" x14ac:dyDescent="0.25">
      <c r="A187" s="1">
        <v>185</v>
      </c>
      <c r="B187" s="1" t="s">
        <v>713</v>
      </c>
      <c r="C187" s="1" t="s">
        <v>714</v>
      </c>
      <c r="D187" s="4"/>
      <c r="E187" s="5"/>
      <c r="F187" s="5"/>
      <c r="G187" s="5" t="s">
        <v>277</v>
      </c>
      <c r="H187" s="5"/>
      <c r="I187" s="5"/>
      <c r="J187" s="5"/>
      <c r="K187" s="5"/>
      <c r="L187" s="5"/>
      <c r="M187" s="5"/>
      <c r="N187" s="5" t="s">
        <v>277</v>
      </c>
      <c r="O187" s="5"/>
      <c r="P187" s="5"/>
      <c r="Q187" s="5"/>
      <c r="R187" s="5"/>
      <c r="S187" s="5"/>
      <c r="T187" s="5"/>
      <c r="U187" s="5"/>
      <c r="V187" s="5"/>
      <c r="W187" s="4"/>
      <c r="X187" s="5" t="s">
        <v>36</v>
      </c>
      <c r="Y187" s="5"/>
      <c r="Z187" s="5"/>
      <c r="AA187" s="5"/>
      <c r="AB187" s="5"/>
      <c r="AC187" s="5" t="s">
        <v>36</v>
      </c>
      <c r="AD187" s="5"/>
      <c r="AE187" s="5"/>
      <c r="AF187" s="5"/>
      <c r="AG187" s="5"/>
      <c r="AH187" s="5"/>
      <c r="AI187" s="5"/>
      <c r="AJ187" s="6" t="s">
        <v>36</v>
      </c>
      <c r="AK187" s="4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 t="s">
        <v>279</v>
      </c>
      <c r="AZ187" s="5"/>
      <c r="BA187" s="5"/>
      <c r="BB187" s="6"/>
    </row>
    <row r="188" spans="1:54" x14ac:dyDescent="0.25">
      <c r="A188" s="1">
        <v>186</v>
      </c>
      <c r="B188" s="1" t="s">
        <v>862</v>
      </c>
      <c r="C188" s="1" t="s">
        <v>861</v>
      </c>
      <c r="D188" s="4"/>
      <c r="E188" s="5"/>
      <c r="F188" s="5"/>
      <c r="G188" s="5" t="s">
        <v>498</v>
      </c>
      <c r="H188" s="5"/>
      <c r="I188" s="5"/>
      <c r="J188" s="5"/>
      <c r="K188" s="5"/>
      <c r="L188" s="5"/>
      <c r="M188" s="5"/>
      <c r="N188" s="5" t="s">
        <v>499</v>
      </c>
      <c r="O188" s="5"/>
      <c r="P188" s="5"/>
      <c r="Q188" s="5"/>
      <c r="R188" s="5"/>
      <c r="S188" s="5"/>
      <c r="T188" s="5"/>
      <c r="U188" s="5"/>
      <c r="V188" s="5"/>
      <c r="W188" s="4"/>
      <c r="X188" s="5" t="s">
        <v>24</v>
      </c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6"/>
      <c r="AK188" s="4"/>
      <c r="AL188" s="5"/>
      <c r="AM188" s="5" t="s">
        <v>130</v>
      </c>
      <c r="AN188" s="5" t="s">
        <v>500</v>
      </c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6"/>
    </row>
    <row r="189" spans="1:54" x14ac:dyDescent="0.25">
      <c r="A189" s="1">
        <v>187</v>
      </c>
      <c r="B189" s="1" t="s">
        <v>715</v>
      </c>
      <c r="C189" s="1" t="s">
        <v>716</v>
      </c>
      <c r="D189" s="4"/>
      <c r="E189" s="5"/>
      <c r="F189" s="5"/>
      <c r="G189" s="5" t="s">
        <v>277</v>
      </c>
      <c r="H189" s="5"/>
      <c r="I189" s="5"/>
      <c r="J189" s="5"/>
      <c r="K189" s="5"/>
      <c r="L189" s="5"/>
      <c r="M189" s="5"/>
      <c r="N189" s="5" t="s">
        <v>277</v>
      </c>
      <c r="O189" s="5"/>
      <c r="P189" s="5"/>
      <c r="Q189" s="5"/>
      <c r="R189" s="5"/>
      <c r="S189" s="5"/>
      <c r="T189" s="5"/>
      <c r="U189" s="5"/>
      <c r="V189" s="5"/>
      <c r="W189" s="4"/>
      <c r="X189" s="5" t="s">
        <v>36</v>
      </c>
      <c r="Y189" s="5"/>
      <c r="Z189" s="5"/>
      <c r="AA189" s="5"/>
      <c r="AB189" s="5"/>
      <c r="AC189" s="5" t="s">
        <v>36</v>
      </c>
      <c r="AD189" s="5"/>
      <c r="AE189" s="5"/>
      <c r="AF189" s="5"/>
      <c r="AG189" s="5"/>
      <c r="AH189" s="5"/>
      <c r="AI189" s="5"/>
      <c r="AJ189" s="6" t="s">
        <v>36</v>
      </c>
      <c r="AK189" s="4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 t="s">
        <v>279</v>
      </c>
      <c r="AZ189" s="5"/>
      <c r="BA189" s="5"/>
      <c r="BB189" s="6"/>
    </row>
    <row r="190" spans="1:54" x14ac:dyDescent="0.25">
      <c r="A190" s="1">
        <v>188</v>
      </c>
      <c r="B190" s="1" t="s">
        <v>717</v>
      </c>
      <c r="C190" s="1" t="s">
        <v>718</v>
      </c>
      <c r="D190" s="4"/>
      <c r="E190" s="5"/>
      <c r="F190" s="5"/>
      <c r="G190" s="5" t="s">
        <v>719</v>
      </c>
      <c r="H190" s="5"/>
      <c r="I190" s="5"/>
      <c r="J190" s="5"/>
      <c r="K190" s="5"/>
      <c r="L190" s="5"/>
      <c r="M190" s="5"/>
      <c r="N190" s="5" t="s">
        <v>719</v>
      </c>
      <c r="O190" s="5"/>
      <c r="P190" s="5"/>
      <c r="Q190" s="5"/>
      <c r="R190" s="5"/>
      <c r="S190" s="5"/>
      <c r="T190" s="5"/>
      <c r="U190" s="5"/>
      <c r="V190" s="5"/>
      <c r="W190" s="4"/>
      <c r="X190" s="5" t="s">
        <v>24</v>
      </c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6"/>
      <c r="AK190" s="4"/>
      <c r="AL190" s="5"/>
      <c r="AM190" s="5"/>
      <c r="AN190" s="5" t="s">
        <v>720</v>
      </c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6"/>
    </row>
    <row r="191" spans="1:54" x14ac:dyDescent="0.25">
      <c r="A191" s="1">
        <v>189</v>
      </c>
      <c r="B191" s="1" t="s">
        <v>721</v>
      </c>
      <c r="C191" s="1" t="s">
        <v>722</v>
      </c>
      <c r="D191" s="4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4"/>
      <c r="X191" s="5" t="s">
        <v>36</v>
      </c>
      <c r="Y191" s="5"/>
      <c r="Z191" s="5"/>
      <c r="AA191" s="5"/>
      <c r="AB191" s="5"/>
      <c r="AC191" s="5" t="s">
        <v>36</v>
      </c>
      <c r="AD191" s="5"/>
      <c r="AE191" s="5"/>
      <c r="AF191" s="5"/>
      <c r="AG191" s="5"/>
      <c r="AH191" s="5"/>
      <c r="AI191" s="5"/>
      <c r="AJ191" s="6" t="s">
        <v>36</v>
      </c>
      <c r="AK191" s="4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6"/>
    </row>
    <row r="192" spans="1:54" x14ac:dyDescent="0.25">
      <c r="A192" s="1">
        <v>190</v>
      </c>
      <c r="B192" s="1" t="s">
        <v>723</v>
      </c>
      <c r="C192" s="1" t="s">
        <v>724</v>
      </c>
      <c r="D192" s="4"/>
      <c r="E192" s="5"/>
      <c r="F192" s="5"/>
      <c r="G192" s="5" t="s">
        <v>277</v>
      </c>
      <c r="H192" s="5"/>
      <c r="I192" s="5"/>
      <c r="J192" s="5"/>
      <c r="K192" s="5"/>
      <c r="L192" s="5"/>
      <c r="M192" s="5"/>
      <c r="N192" s="5" t="s">
        <v>277</v>
      </c>
      <c r="O192" s="5"/>
      <c r="P192" s="5"/>
      <c r="Q192" s="5"/>
      <c r="R192" s="5"/>
      <c r="S192" s="5"/>
      <c r="T192" s="5"/>
      <c r="U192" s="5"/>
      <c r="V192" s="5"/>
      <c r="W192" s="4"/>
      <c r="X192" s="5" t="s">
        <v>36</v>
      </c>
      <c r="Y192" s="5"/>
      <c r="Z192" s="5"/>
      <c r="AA192" s="5"/>
      <c r="AB192" s="5"/>
      <c r="AC192" s="5" t="s">
        <v>36</v>
      </c>
      <c r="AD192" s="5"/>
      <c r="AE192" s="5"/>
      <c r="AF192" s="5"/>
      <c r="AG192" s="5"/>
      <c r="AH192" s="5"/>
      <c r="AI192" s="5"/>
      <c r="AJ192" s="6" t="s">
        <v>36</v>
      </c>
      <c r="AK192" s="4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 t="s">
        <v>279</v>
      </c>
      <c r="AZ192" s="5"/>
      <c r="BA192" s="5"/>
      <c r="BB192" s="6"/>
    </row>
    <row r="193" spans="1:54" x14ac:dyDescent="0.25">
      <c r="A193" s="1">
        <v>191</v>
      </c>
      <c r="B193" s="1" t="s">
        <v>726</v>
      </c>
      <c r="C193" s="1" t="s">
        <v>727</v>
      </c>
      <c r="D193" s="4"/>
      <c r="E193" s="5"/>
      <c r="F193" s="5"/>
      <c r="G193" s="5" t="s">
        <v>170</v>
      </c>
      <c r="H193" s="5"/>
      <c r="I193" s="5"/>
      <c r="J193" s="5"/>
      <c r="K193" s="5"/>
      <c r="L193" s="5"/>
      <c r="M193" s="5"/>
      <c r="N193" s="5" t="s">
        <v>170</v>
      </c>
      <c r="O193" s="5"/>
      <c r="P193" s="5"/>
      <c r="Q193" s="5"/>
      <c r="R193" s="5"/>
      <c r="S193" s="5"/>
      <c r="T193" s="5" t="s">
        <v>129</v>
      </c>
      <c r="U193" s="5"/>
      <c r="V193" s="5"/>
      <c r="W193" s="4"/>
      <c r="X193" s="5" t="s">
        <v>31</v>
      </c>
      <c r="Y193" s="5"/>
      <c r="Z193" s="5"/>
      <c r="AA193" s="5"/>
      <c r="AB193" s="5"/>
      <c r="AC193" s="5" t="s">
        <v>31</v>
      </c>
      <c r="AD193" s="5"/>
      <c r="AE193" s="5" t="s">
        <v>31</v>
      </c>
      <c r="AF193" s="5"/>
      <c r="AG193" s="5"/>
      <c r="AH193" s="5"/>
      <c r="AI193" s="5"/>
      <c r="AJ193" s="6"/>
      <c r="AK193" s="4"/>
      <c r="AL193" s="5"/>
      <c r="AM193" s="5" t="s">
        <v>130</v>
      </c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6"/>
    </row>
    <row r="194" spans="1:54" x14ac:dyDescent="0.25">
      <c r="A194" s="1">
        <v>192</v>
      </c>
      <c r="B194" s="1" t="s">
        <v>728</v>
      </c>
      <c r="C194" s="1" t="s">
        <v>729</v>
      </c>
      <c r="D194" s="4"/>
      <c r="E194" s="5"/>
      <c r="F194" s="5"/>
      <c r="G194" s="5" t="s">
        <v>730</v>
      </c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4"/>
      <c r="X194" s="5"/>
      <c r="Y194" s="5" t="s">
        <v>731</v>
      </c>
      <c r="Z194" s="5"/>
      <c r="AA194" s="5"/>
      <c r="AB194" s="5"/>
      <c r="AC194" s="5" t="s">
        <v>731</v>
      </c>
      <c r="AD194" s="5"/>
      <c r="AE194" s="5"/>
      <c r="AF194" s="5"/>
      <c r="AG194" s="5"/>
      <c r="AH194" s="5"/>
      <c r="AI194" s="5"/>
      <c r="AJ194" s="6"/>
      <c r="AK194" s="4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6"/>
    </row>
    <row r="195" spans="1:54" x14ac:dyDescent="0.25">
      <c r="A195" s="1">
        <v>193</v>
      </c>
      <c r="B195" s="1" t="s">
        <v>732</v>
      </c>
      <c r="C195" s="1" t="s">
        <v>733</v>
      </c>
      <c r="D195" s="4"/>
      <c r="E195" s="5"/>
      <c r="F195" s="5"/>
      <c r="G195" s="5" t="s">
        <v>277</v>
      </c>
      <c r="H195" s="5"/>
      <c r="I195" s="5"/>
      <c r="J195" s="5"/>
      <c r="K195" s="5"/>
      <c r="L195" s="5"/>
      <c r="M195" s="5"/>
      <c r="N195" s="5" t="s">
        <v>277</v>
      </c>
      <c r="O195" s="5"/>
      <c r="P195" s="5"/>
      <c r="Q195" s="5"/>
      <c r="R195" s="5"/>
      <c r="S195" s="5"/>
      <c r="T195" s="5"/>
      <c r="U195" s="5"/>
      <c r="V195" s="5"/>
      <c r="W195" s="4"/>
      <c r="X195" s="5" t="s">
        <v>36</v>
      </c>
      <c r="Y195" s="5"/>
      <c r="Z195" s="5"/>
      <c r="AA195" s="5"/>
      <c r="AB195" s="5"/>
      <c r="AC195" s="5" t="s">
        <v>36</v>
      </c>
      <c r="AD195" s="5"/>
      <c r="AE195" s="5"/>
      <c r="AF195" s="5"/>
      <c r="AG195" s="5"/>
      <c r="AH195" s="5"/>
      <c r="AI195" s="5"/>
      <c r="AJ195" s="6" t="s">
        <v>36</v>
      </c>
      <c r="AK195" s="4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 t="s">
        <v>279</v>
      </c>
      <c r="AZ195" s="5"/>
      <c r="BA195" s="5"/>
      <c r="BB195" s="6"/>
    </row>
    <row r="196" spans="1:54" x14ac:dyDescent="0.25">
      <c r="A196" s="1">
        <v>194</v>
      </c>
      <c r="B196" s="1" t="s">
        <v>735</v>
      </c>
      <c r="C196" s="1" t="s">
        <v>736</v>
      </c>
      <c r="D196" s="4"/>
      <c r="E196" s="5"/>
      <c r="F196" s="5"/>
      <c r="G196" s="5" t="s">
        <v>326</v>
      </c>
      <c r="H196" s="5"/>
      <c r="I196" s="5"/>
      <c r="J196" s="5"/>
      <c r="K196" s="5"/>
      <c r="L196" s="5"/>
      <c r="M196" s="5"/>
      <c r="N196" s="5" t="s">
        <v>326</v>
      </c>
      <c r="O196" s="5"/>
      <c r="P196" s="5"/>
      <c r="Q196" s="5"/>
      <c r="R196" s="5"/>
      <c r="S196" s="5"/>
      <c r="T196" s="5"/>
      <c r="U196" s="5"/>
      <c r="V196" s="5"/>
      <c r="W196" s="4"/>
      <c r="X196" s="5" t="s">
        <v>143</v>
      </c>
      <c r="Y196" s="5"/>
      <c r="Z196" s="5"/>
      <c r="AA196" s="5"/>
      <c r="AB196" s="5"/>
      <c r="AC196" s="5" t="s">
        <v>143</v>
      </c>
      <c r="AD196" s="5"/>
      <c r="AE196" s="5"/>
      <c r="AF196" s="5"/>
      <c r="AG196" s="5"/>
      <c r="AH196" s="5"/>
      <c r="AI196" s="5"/>
      <c r="AJ196" s="6"/>
      <c r="AK196" s="4"/>
      <c r="AL196" s="5"/>
      <c r="AM196" s="5" t="s">
        <v>130</v>
      </c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6"/>
    </row>
    <row r="197" spans="1:54" x14ac:dyDescent="0.25">
      <c r="A197" s="1">
        <v>195</v>
      </c>
      <c r="B197" s="1" t="s">
        <v>737</v>
      </c>
      <c r="C197" s="1" t="s">
        <v>738</v>
      </c>
      <c r="D197" s="4"/>
      <c r="E197" s="5"/>
      <c r="F197" s="5"/>
      <c r="G197" s="5"/>
      <c r="H197" s="5"/>
      <c r="I197" s="5"/>
      <c r="J197" s="5"/>
      <c r="K197" s="5" t="s">
        <v>739</v>
      </c>
      <c r="L197" s="5"/>
      <c r="M197" s="5"/>
      <c r="N197" s="5"/>
      <c r="O197" s="5" t="s">
        <v>739</v>
      </c>
      <c r="P197" s="5"/>
      <c r="Q197" s="5"/>
      <c r="R197" s="5"/>
      <c r="S197" s="5"/>
      <c r="T197" s="5" t="s">
        <v>739</v>
      </c>
      <c r="U197" s="5"/>
      <c r="V197" s="5"/>
      <c r="W197" s="4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6"/>
      <c r="AK197" s="4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6"/>
    </row>
    <row r="198" spans="1:54" x14ac:dyDescent="0.25">
      <c r="A198" s="1">
        <v>196</v>
      </c>
      <c r="B198" s="1" t="s">
        <v>740</v>
      </c>
      <c r="C198" s="1" t="s">
        <v>1419</v>
      </c>
      <c r="D198" s="4"/>
      <c r="E198" s="5"/>
      <c r="F198" s="5"/>
      <c r="G198" s="5" t="s">
        <v>326</v>
      </c>
      <c r="H198" s="5"/>
      <c r="I198" s="5"/>
      <c r="J198" s="5"/>
      <c r="K198" s="5"/>
      <c r="L198" s="5"/>
      <c r="M198" s="5"/>
      <c r="N198" s="5" t="s">
        <v>326</v>
      </c>
      <c r="O198" s="5"/>
      <c r="P198" s="5"/>
      <c r="Q198" s="5"/>
      <c r="R198" s="5"/>
      <c r="S198" s="5"/>
      <c r="T198" s="5" t="s">
        <v>129</v>
      </c>
      <c r="U198" s="5"/>
      <c r="V198" s="5"/>
      <c r="W198" s="4"/>
      <c r="X198" s="5" t="s">
        <v>31</v>
      </c>
      <c r="Y198" s="5"/>
      <c r="Z198" s="5"/>
      <c r="AA198" s="5"/>
      <c r="AB198" s="5"/>
      <c r="AC198" s="5" t="s">
        <v>31</v>
      </c>
      <c r="AD198" s="5"/>
      <c r="AE198" s="5" t="s">
        <v>31</v>
      </c>
      <c r="AF198" s="5"/>
      <c r="AG198" s="5"/>
      <c r="AH198" s="5"/>
      <c r="AI198" s="5"/>
      <c r="AJ198" s="6"/>
      <c r="AK198" s="4"/>
      <c r="AL198" s="5"/>
      <c r="AM198" s="5" t="s">
        <v>130</v>
      </c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6"/>
    </row>
    <row r="199" spans="1:54" x14ac:dyDescent="0.25">
      <c r="A199" s="1">
        <v>197</v>
      </c>
      <c r="B199" s="1" t="s">
        <v>741</v>
      </c>
      <c r="C199" s="1" t="s">
        <v>1420</v>
      </c>
      <c r="D199" s="4"/>
      <c r="E199" s="5" t="s">
        <v>742</v>
      </c>
      <c r="F199" s="5"/>
      <c r="G199" s="5" t="s">
        <v>305</v>
      </c>
      <c r="H199" s="5"/>
      <c r="I199" s="5"/>
      <c r="J199" s="5"/>
      <c r="K199" s="5"/>
      <c r="L199" s="5"/>
      <c r="M199" s="5"/>
      <c r="N199" s="5" t="s">
        <v>305</v>
      </c>
      <c r="O199" s="5" t="s">
        <v>743</v>
      </c>
      <c r="P199" s="5"/>
      <c r="Q199" s="5"/>
      <c r="R199" s="5"/>
      <c r="S199" s="5"/>
      <c r="T199" s="5" t="s">
        <v>743</v>
      </c>
      <c r="U199" s="5"/>
      <c r="V199" s="5"/>
      <c r="W199" s="4"/>
      <c r="X199" s="5" t="s">
        <v>24</v>
      </c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6"/>
      <c r="AK199" s="4"/>
      <c r="AL199" s="5"/>
      <c r="AM199" s="5" t="s">
        <v>252</v>
      </c>
      <c r="AN199" s="5" t="s">
        <v>306</v>
      </c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6"/>
    </row>
    <row r="200" spans="1:54" x14ac:dyDescent="0.25">
      <c r="A200" s="1">
        <v>198</v>
      </c>
      <c r="B200" s="1" t="s">
        <v>744</v>
      </c>
      <c r="C200" s="1" t="s">
        <v>1421</v>
      </c>
      <c r="D200" s="4"/>
      <c r="E200" s="5"/>
      <c r="F200" s="5"/>
      <c r="G200" s="5" t="s">
        <v>277</v>
      </c>
      <c r="H200" s="5"/>
      <c r="I200" s="5"/>
      <c r="J200" s="5"/>
      <c r="K200" s="5"/>
      <c r="L200" s="5"/>
      <c r="M200" s="5"/>
      <c r="N200" s="5" t="s">
        <v>277</v>
      </c>
      <c r="O200" s="5"/>
      <c r="P200" s="5"/>
      <c r="Q200" s="5"/>
      <c r="R200" s="5"/>
      <c r="S200" s="5"/>
      <c r="T200" s="5"/>
      <c r="U200" s="5"/>
      <c r="V200" s="5"/>
      <c r="W200" s="4"/>
      <c r="X200" s="5" t="s">
        <v>36</v>
      </c>
      <c r="Y200" s="5"/>
      <c r="Z200" s="5"/>
      <c r="AA200" s="5"/>
      <c r="AB200" s="5"/>
      <c r="AC200" s="5" t="s">
        <v>36</v>
      </c>
      <c r="AD200" s="5"/>
      <c r="AE200" s="5"/>
      <c r="AF200" s="5"/>
      <c r="AG200" s="5"/>
      <c r="AH200" s="5"/>
      <c r="AI200" s="5"/>
      <c r="AJ200" s="6" t="s">
        <v>36</v>
      </c>
      <c r="AK200" s="4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 t="s">
        <v>279</v>
      </c>
      <c r="AZ200" s="5"/>
      <c r="BA200" s="5"/>
      <c r="BB200" s="6"/>
    </row>
    <row r="201" spans="1:54" x14ac:dyDescent="0.25">
      <c r="A201" s="1">
        <v>199</v>
      </c>
      <c r="B201" s="1" t="s">
        <v>746</v>
      </c>
      <c r="C201" s="1" t="s">
        <v>747</v>
      </c>
      <c r="D201" s="4"/>
      <c r="E201" s="5"/>
      <c r="F201" s="5"/>
      <c r="G201" s="5" t="s">
        <v>375</v>
      </c>
      <c r="H201" s="5"/>
      <c r="I201" s="5" t="s">
        <v>265</v>
      </c>
      <c r="J201" s="5"/>
      <c r="K201" s="5"/>
      <c r="L201" s="5" t="s">
        <v>265</v>
      </c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4" t="s">
        <v>23</v>
      </c>
      <c r="X201" s="5" t="s">
        <v>26</v>
      </c>
      <c r="Y201" s="5"/>
      <c r="Z201" s="5" t="s">
        <v>26</v>
      </c>
      <c r="AA201" s="5"/>
      <c r="AB201" s="5"/>
      <c r="AC201" s="5" t="s">
        <v>26</v>
      </c>
      <c r="AD201" s="5"/>
      <c r="AE201" s="5"/>
      <c r="AF201" s="5"/>
      <c r="AG201" s="5"/>
      <c r="AH201" s="5"/>
      <c r="AI201" s="5"/>
      <c r="AJ201" s="6"/>
      <c r="AK201" s="4"/>
      <c r="AL201" s="5"/>
      <c r="AM201" s="5" t="s">
        <v>155</v>
      </c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6"/>
    </row>
    <row r="202" spans="1:54" x14ac:dyDescent="0.25">
      <c r="A202" s="1">
        <v>200</v>
      </c>
      <c r="B202" s="1" t="s">
        <v>749</v>
      </c>
      <c r="C202" s="1" t="s">
        <v>750</v>
      </c>
      <c r="D202" s="4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4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6"/>
      <c r="AK202" s="4"/>
      <c r="AL202" s="5"/>
      <c r="AM202" s="5"/>
      <c r="AN202" s="5" t="s">
        <v>687</v>
      </c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6"/>
    </row>
    <row r="203" spans="1:54" x14ac:dyDescent="0.25">
      <c r="A203" s="1">
        <v>201</v>
      </c>
      <c r="B203" s="1" t="s">
        <v>752</v>
      </c>
      <c r="C203" s="1" t="s">
        <v>753</v>
      </c>
      <c r="D203" s="4"/>
      <c r="E203" s="5" t="s">
        <v>264</v>
      </c>
      <c r="F203" s="5"/>
      <c r="G203" s="5" t="s">
        <v>264</v>
      </c>
      <c r="H203" s="5"/>
      <c r="I203" s="5" t="s">
        <v>376</v>
      </c>
      <c r="J203" s="5"/>
      <c r="K203" s="5"/>
      <c r="L203" s="5" t="s">
        <v>376</v>
      </c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4"/>
      <c r="X203" s="5"/>
      <c r="Y203" s="5"/>
      <c r="Z203" s="5"/>
      <c r="AA203" s="5"/>
      <c r="AB203" s="5"/>
      <c r="AC203" s="5"/>
      <c r="AD203" s="5" t="s">
        <v>35</v>
      </c>
      <c r="AE203" s="5"/>
      <c r="AF203" s="5"/>
      <c r="AG203" s="5"/>
      <c r="AH203" s="5"/>
      <c r="AI203" s="5" t="s">
        <v>35</v>
      </c>
      <c r="AJ203" s="6"/>
      <c r="AK203" s="4"/>
      <c r="AL203" s="5"/>
      <c r="AM203" s="5" t="s">
        <v>155</v>
      </c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6"/>
    </row>
    <row r="204" spans="1:54" x14ac:dyDescent="0.25">
      <c r="A204" s="1">
        <v>202</v>
      </c>
      <c r="B204" s="1" t="s">
        <v>754</v>
      </c>
      <c r="C204" s="1" t="s">
        <v>755</v>
      </c>
      <c r="D204" s="4"/>
      <c r="E204" s="5"/>
      <c r="F204" s="5"/>
      <c r="G204" s="5" t="s">
        <v>756</v>
      </c>
      <c r="H204" s="5"/>
      <c r="I204" s="5"/>
      <c r="J204" s="5"/>
      <c r="K204" s="5"/>
      <c r="L204" s="5"/>
      <c r="M204" s="5"/>
      <c r="N204" s="5" t="s">
        <v>756</v>
      </c>
      <c r="O204" s="5"/>
      <c r="P204" s="5"/>
      <c r="Q204" s="5"/>
      <c r="R204" s="5"/>
      <c r="S204" s="5"/>
      <c r="T204" s="5"/>
      <c r="U204" s="5"/>
      <c r="V204" s="5"/>
      <c r="W204" s="4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6"/>
      <c r="AK204" s="4"/>
      <c r="AL204" s="5"/>
      <c r="AM204" s="5" t="s">
        <v>130</v>
      </c>
      <c r="AN204" s="5" t="s">
        <v>757</v>
      </c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6"/>
    </row>
    <row r="205" spans="1:54" x14ac:dyDescent="0.25">
      <c r="A205" s="1">
        <v>203</v>
      </c>
      <c r="B205" s="1" t="s">
        <v>1465</v>
      </c>
      <c r="C205" s="1" t="s">
        <v>1464</v>
      </c>
      <c r="D205" s="4"/>
      <c r="E205" s="5"/>
      <c r="F205" s="5"/>
      <c r="G205" s="5" t="s">
        <v>149</v>
      </c>
      <c r="H205" s="5"/>
      <c r="I205" s="5"/>
      <c r="J205" s="5"/>
      <c r="K205" s="5"/>
      <c r="L205" s="5"/>
      <c r="M205" s="5"/>
      <c r="N205" s="5" t="s">
        <v>149</v>
      </c>
      <c r="O205" s="5"/>
      <c r="P205" s="5"/>
      <c r="Q205" s="5"/>
      <c r="R205" s="5"/>
      <c r="S205" s="5"/>
      <c r="T205" s="5"/>
      <c r="U205" s="5"/>
      <c r="V205" s="5"/>
      <c r="W205" s="4"/>
      <c r="X205" s="5"/>
      <c r="Y205" s="5"/>
      <c r="Z205" s="5"/>
      <c r="AA205" s="5"/>
      <c r="AB205" s="5"/>
      <c r="AC205" s="5" t="s">
        <v>32</v>
      </c>
      <c r="AD205" s="5"/>
      <c r="AE205" s="5"/>
      <c r="AF205" s="5" t="s">
        <v>32</v>
      </c>
      <c r="AG205" s="5"/>
      <c r="AH205" s="5"/>
      <c r="AI205" s="5"/>
      <c r="AJ205" s="6"/>
      <c r="AK205" s="4"/>
      <c r="AL205" s="5"/>
      <c r="AM205" s="5" t="s">
        <v>150</v>
      </c>
      <c r="AN205" s="5" t="s">
        <v>151</v>
      </c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6"/>
    </row>
    <row r="206" spans="1:54" x14ac:dyDescent="0.25">
      <c r="A206" s="1">
        <v>204</v>
      </c>
      <c r="B206" s="1" t="s">
        <v>758</v>
      </c>
      <c r="C206" s="1" t="s">
        <v>759</v>
      </c>
      <c r="D206" s="4"/>
      <c r="E206" s="5"/>
      <c r="F206" s="5"/>
      <c r="G206" s="5"/>
      <c r="H206" s="5"/>
      <c r="I206" s="5" t="s">
        <v>376</v>
      </c>
      <c r="J206" s="5"/>
      <c r="K206" s="5"/>
      <c r="L206" s="5" t="s">
        <v>376</v>
      </c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4" t="s">
        <v>760</v>
      </c>
      <c r="X206" s="5" t="s">
        <v>760</v>
      </c>
      <c r="Y206" s="5"/>
      <c r="Z206" s="5"/>
      <c r="AA206" s="5" t="s">
        <v>761</v>
      </c>
      <c r="AB206" s="5"/>
      <c r="AC206" s="5" t="s">
        <v>761</v>
      </c>
      <c r="AD206" s="5" t="s">
        <v>760</v>
      </c>
      <c r="AE206" s="5"/>
      <c r="AF206" s="5"/>
      <c r="AG206" s="5" t="s">
        <v>761</v>
      </c>
      <c r="AH206" s="5" t="s">
        <v>762</v>
      </c>
      <c r="AI206" s="5"/>
      <c r="AJ206" s="6"/>
      <c r="AK206" s="4"/>
      <c r="AL206" s="5"/>
      <c r="AM206" s="5" t="s">
        <v>315</v>
      </c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6"/>
    </row>
    <row r="207" spans="1:54" x14ac:dyDescent="0.25">
      <c r="A207" s="1">
        <v>205</v>
      </c>
      <c r="B207" s="1" t="s">
        <v>763</v>
      </c>
      <c r="C207" s="1" t="s">
        <v>764</v>
      </c>
      <c r="D207" s="4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4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6"/>
      <c r="AK207" s="4"/>
      <c r="AL207" s="5"/>
      <c r="AM207" s="5" t="s">
        <v>767</v>
      </c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6"/>
    </row>
    <row r="208" spans="1:54" x14ac:dyDescent="0.25">
      <c r="A208" s="1">
        <v>206</v>
      </c>
      <c r="B208" s="1" t="s">
        <v>768</v>
      </c>
      <c r="C208" s="1" t="s">
        <v>769</v>
      </c>
      <c r="D208" s="4"/>
      <c r="E208" s="5"/>
      <c r="F208" s="5"/>
      <c r="G208" s="5" t="s">
        <v>277</v>
      </c>
      <c r="H208" s="5"/>
      <c r="I208" s="5"/>
      <c r="J208" s="5"/>
      <c r="K208" s="5"/>
      <c r="L208" s="5"/>
      <c r="M208" s="5"/>
      <c r="N208" s="5" t="s">
        <v>277</v>
      </c>
      <c r="O208" s="5"/>
      <c r="P208" s="5"/>
      <c r="Q208" s="5"/>
      <c r="R208" s="5"/>
      <c r="S208" s="5"/>
      <c r="T208" s="5"/>
      <c r="U208" s="5"/>
      <c r="V208" s="5"/>
      <c r="W208" s="4"/>
      <c r="X208" s="5" t="s">
        <v>36</v>
      </c>
      <c r="Y208" s="5"/>
      <c r="Z208" s="5"/>
      <c r="AA208" s="5"/>
      <c r="AB208" s="5"/>
      <c r="AC208" s="5" t="s">
        <v>36</v>
      </c>
      <c r="AD208" s="5"/>
      <c r="AE208" s="5"/>
      <c r="AF208" s="5"/>
      <c r="AG208" s="5"/>
      <c r="AH208" s="5"/>
      <c r="AI208" s="5"/>
      <c r="AJ208" s="6" t="s">
        <v>36</v>
      </c>
      <c r="AK208" s="4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 t="s">
        <v>279</v>
      </c>
      <c r="AZ208" s="5"/>
      <c r="BA208" s="5"/>
      <c r="BB208" s="6"/>
    </row>
    <row r="209" spans="1:54" x14ac:dyDescent="0.25">
      <c r="A209" s="1">
        <v>207</v>
      </c>
      <c r="B209" s="1" t="s">
        <v>770</v>
      </c>
      <c r="C209" s="1" t="s">
        <v>771</v>
      </c>
      <c r="D209" s="4"/>
      <c r="E209" s="5"/>
      <c r="F209" s="5"/>
      <c r="G209" s="5" t="s">
        <v>689</v>
      </c>
      <c r="H209" s="5"/>
      <c r="I209" s="5"/>
      <c r="J209" s="5"/>
      <c r="K209" s="5"/>
      <c r="L209" s="5"/>
      <c r="M209" s="5"/>
      <c r="N209" s="5" t="s">
        <v>690</v>
      </c>
      <c r="O209" s="5"/>
      <c r="P209" s="5"/>
      <c r="Q209" s="5"/>
      <c r="R209" s="5"/>
      <c r="S209" s="5"/>
      <c r="T209" s="5"/>
      <c r="U209" s="5"/>
      <c r="V209" s="5"/>
      <c r="W209" s="4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6"/>
      <c r="AK209" s="4"/>
      <c r="AL209" s="5"/>
      <c r="AM209" s="5" t="s">
        <v>567</v>
      </c>
      <c r="AN209" s="5" t="s">
        <v>691</v>
      </c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6"/>
    </row>
    <row r="210" spans="1:54" x14ac:dyDescent="0.25">
      <c r="A210" s="1">
        <v>208</v>
      </c>
      <c r="B210" s="1" t="s">
        <v>773</v>
      </c>
      <c r="C210" s="1" t="s">
        <v>774</v>
      </c>
      <c r="D210" s="4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4"/>
      <c r="X210" s="5"/>
      <c r="Y210" s="5"/>
      <c r="Z210" s="5"/>
      <c r="AA210" s="5"/>
      <c r="AB210" s="5"/>
      <c r="AC210" s="5"/>
      <c r="AD210" s="5" t="s">
        <v>35</v>
      </c>
      <c r="AE210" s="5"/>
      <c r="AF210" s="5"/>
      <c r="AG210" s="5"/>
      <c r="AH210" s="5"/>
      <c r="AI210" s="5" t="s">
        <v>35</v>
      </c>
      <c r="AJ210" s="6"/>
      <c r="AK210" s="4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6" t="s">
        <v>54</v>
      </c>
    </row>
    <row r="211" spans="1:54" x14ac:dyDescent="0.25">
      <c r="A211" s="1">
        <v>209</v>
      </c>
      <c r="B211" s="1" t="s">
        <v>775</v>
      </c>
      <c r="C211" s="1" t="s">
        <v>776</v>
      </c>
      <c r="D211" s="4"/>
      <c r="E211" s="5" t="s">
        <v>470</v>
      </c>
      <c r="F211" s="5"/>
      <c r="G211" s="5" t="s">
        <v>470</v>
      </c>
      <c r="H211" s="5"/>
      <c r="I211" s="5" t="s">
        <v>471</v>
      </c>
      <c r="J211" s="5"/>
      <c r="K211" s="5"/>
      <c r="L211" s="5" t="s">
        <v>471</v>
      </c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4"/>
      <c r="X211" s="5" t="s">
        <v>143</v>
      </c>
      <c r="Y211" s="5"/>
      <c r="Z211" s="5"/>
      <c r="AA211" s="5"/>
      <c r="AB211" s="5"/>
      <c r="AC211" s="5" t="s">
        <v>143</v>
      </c>
      <c r="AD211" s="5"/>
      <c r="AE211" s="5"/>
      <c r="AF211" s="5"/>
      <c r="AG211" s="5"/>
      <c r="AH211" s="5"/>
      <c r="AI211" s="5"/>
      <c r="AJ211" s="6"/>
      <c r="AK211" s="4"/>
      <c r="AL211" s="5"/>
      <c r="AM211" s="5" t="s">
        <v>472</v>
      </c>
      <c r="AN211" s="5" t="s">
        <v>473</v>
      </c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6"/>
    </row>
    <row r="212" spans="1:54" x14ac:dyDescent="0.25">
      <c r="A212" s="1">
        <v>210</v>
      </c>
      <c r="B212" s="1" t="s">
        <v>777</v>
      </c>
      <c r="C212" s="1" t="s">
        <v>778</v>
      </c>
      <c r="D212" s="4"/>
      <c r="E212" s="5"/>
      <c r="F212" s="5"/>
      <c r="G212" s="5" t="s">
        <v>780</v>
      </c>
      <c r="H212" s="5"/>
      <c r="I212" s="5"/>
      <c r="J212" s="5"/>
      <c r="K212" s="5"/>
      <c r="L212" s="5"/>
      <c r="M212" s="5"/>
      <c r="N212" s="5" t="s">
        <v>781</v>
      </c>
      <c r="O212" s="5"/>
      <c r="P212" s="5"/>
      <c r="Q212" s="5"/>
      <c r="R212" s="5"/>
      <c r="S212" s="5"/>
      <c r="T212" s="5"/>
      <c r="U212" s="5"/>
      <c r="V212" s="5"/>
      <c r="W212" s="4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6"/>
      <c r="AK212" s="4"/>
      <c r="AL212" s="5"/>
      <c r="AM212" s="5" t="s">
        <v>252</v>
      </c>
      <c r="AN212" s="5" t="s">
        <v>782</v>
      </c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6"/>
    </row>
    <row r="213" spans="1:54" x14ac:dyDescent="0.25">
      <c r="A213" s="1">
        <v>211</v>
      </c>
      <c r="B213" s="1" t="s">
        <v>783</v>
      </c>
      <c r="C213" s="1" t="s">
        <v>1422</v>
      </c>
      <c r="D213" s="4"/>
      <c r="E213" s="5"/>
      <c r="F213" s="5"/>
      <c r="G213" s="5" t="s">
        <v>385</v>
      </c>
      <c r="H213" s="5"/>
      <c r="I213" s="5"/>
      <c r="J213" s="5"/>
      <c r="K213" s="5"/>
      <c r="L213" s="5"/>
      <c r="M213" s="5"/>
      <c r="N213" s="5" t="s">
        <v>385</v>
      </c>
      <c r="O213" s="5"/>
      <c r="P213" s="5"/>
      <c r="Q213" s="5"/>
      <c r="R213" s="5"/>
      <c r="S213" s="5"/>
      <c r="T213" s="5"/>
      <c r="U213" s="5"/>
      <c r="V213" s="5"/>
      <c r="W213" s="4"/>
      <c r="X213" s="5" t="s">
        <v>24</v>
      </c>
      <c r="Y213" s="5"/>
      <c r="Z213" s="5"/>
      <c r="AA213" s="5"/>
      <c r="AB213" s="5"/>
      <c r="AC213" s="5" t="s">
        <v>32</v>
      </c>
      <c r="AD213" s="5"/>
      <c r="AE213" s="5"/>
      <c r="AF213" s="5" t="s">
        <v>32</v>
      </c>
      <c r="AG213" s="5"/>
      <c r="AH213" s="5"/>
      <c r="AI213" s="5"/>
      <c r="AJ213" s="6"/>
      <c r="AK213" s="4"/>
      <c r="AL213" s="5"/>
      <c r="AM213" s="5"/>
      <c r="AN213" s="5" t="s">
        <v>386</v>
      </c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6"/>
    </row>
    <row r="214" spans="1:54" x14ac:dyDescent="0.25">
      <c r="A214" s="1">
        <v>212</v>
      </c>
      <c r="B214" s="1" t="s">
        <v>784</v>
      </c>
      <c r="C214" s="1" t="s">
        <v>785</v>
      </c>
      <c r="D214" s="4"/>
      <c r="E214" s="5" t="s">
        <v>330</v>
      </c>
      <c r="F214" s="5"/>
      <c r="G214" s="5" t="s">
        <v>330</v>
      </c>
      <c r="H214" s="5"/>
      <c r="I214" s="5"/>
      <c r="J214" s="5"/>
      <c r="K214" s="5"/>
      <c r="L214" s="5"/>
      <c r="M214" s="5"/>
      <c r="N214" s="5" t="s">
        <v>331</v>
      </c>
      <c r="O214" s="5"/>
      <c r="P214" s="5"/>
      <c r="Q214" s="5"/>
      <c r="R214" s="5"/>
      <c r="S214" s="5"/>
      <c r="T214" s="5"/>
      <c r="U214" s="5"/>
      <c r="V214" s="5"/>
      <c r="W214" s="4"/>
      <c r="X214" s="5"/>
      <c r="Y214" s="5"/>
      <c r="Z214" s="5"/>
      <c r="AA214" s="5"/>
      <c r="AB214" s="5"/>
      <c r="AC214" s="5" t="s">
        <v>322</v>
      </c>
      <c r="AD214" s="5"/>
      <c r="AE214" s="5"/>
      <c r="AF214" s="5"/>
      <c r="AG214" s="5"/>
      <c r="AH214" s="5" t="s">
        <v>322</v>
      </c>
      <c r="AI214" s="5"/>
      <c r="AJ214" s="6"/>
      <c r="AK214" s="4"/>
      <c r="AL214" s="5"/>
      <c r="AM214" s="5"/>
      <c r="AN214" s="5" t="s">
        <v>332</v>
      </c>
      <c r="AO214" s="5"/>
      <c r="AP214" s="5"/>
      <c r="AQ214" s="5"/>
      <c r="AR214" s="5" t="s">
        <v>44</v>
      </c>
      <c r="AS214" s="5"/>
      <c r="AT214" s="5"/>
      <c r="AU214" s="5"/>
      <c r="AV214" s="5"/>
      <c r="AW214" s="5"/>
      <c r="AX214" s="5"/>
      <c r="AY214" s="5"/>
      <c r="AZ214" s="5"/>
      <c r="BA214" s="5"/>
      <c r="BB214" s="6"/>
    </row>
    <row r="215" spans="1:54" x14ac:dyDescent="0.25">
      <c r="A215" s="1">
        <v>213</v>
      </c>
      <c r="B215" s="1" t="s">
        <v>786</v>
      </c>
      <c r="C215" s="1" t="s">
        <v>787</v>
      </c>
      <c r="D215" s="4"/>
      <c r="E215" s="5"/>
      <c r="F215" s="5"/>
      <c r="G215" s="5" t="s">
        <v>277</v>
      </c>
      <c r="H215" s="5"/>
      <c r="I215" s="5"/>
      <c r="J215" s="5"/>
      <c r="K215" s="5"/>
      <c r="L215" s="5"/>
      <c r="M215" s="5"/>
      <c r="N215" s="5" t="s">
        <v>277</v>
      </c>
      <c r="O215" s="5"/>
      <c r="P215" s="5"/>
      <c r="Q215" s="5"/>
      <c r="R215" s="5"/>
      <c r="S215" s="5"/>
      <c r="T215" s="5"/>
      <c r="U215" s="5"/>
      <c r="V215" s="5"/>
      <c r="W215" s="4"/>
      <c r="X215" s="5" t="s">
        <v>36</v>
      </c>
      <c r="Y215" s="5"/>
      <c r="Z215" s="5"/>
      <c r="AA215" s="5"/>
      <c r="AB215" s="5"/>
      <c r="AC215" s="5" t="s">
        <v>36</v>
      </c>
      <c r="AD215" s="5"/>
      <c r="AE215" s="5"/>
      <c r="AF215" s="5"/>
      <c r="AG215" s="5"/>
      <c r="AH215" s="5"/>
      <c r="AI215" s="5"/>
      <c r="AJ215" s="6" t="s">
        <v>36</v>
      </c>
      <c r="AK215" s="4"/>
      <c r="AL215" s="5"/>
      <c r="AM215" s="5" t="s">
        <v>408</v>
      </c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 t="s">
        <v>279</v>
      </c>
      <c r="AZ215" s="5"/>
      <c r="BA215" s="5"/>
      <c r="BB215" s="6"/>
    </row>
    <row r="216" spans="1:54" x14ac:dyDescent="0.25">
      <c r="A216" s="1">
        <v>214</v>
      </c>
      <c r="B216" s="1" t="s">
        <v>788</v>
      </c>
      <c r="C216" s="1" t="s">
        <v>789</v>
      </c>
      <c r="D216" s="4"/>
      <c r="E216" s="5"/>
      <c r="F216" s="5"/>
      <c r="G216" s="5" t="s">
        <v>170</v>
      </c>
      <c r="H216" s="5"/>
      <c r="I216" s="5"/>
      <c r="J216" s="5"/>
      <c r="K216" s="5"/>
      <c r="L216" s="5"/>
      <c r="M216" s="5"/>
      <c r="N216" s="5" t="s">
        <v>170</v>
      </c>
      <c r="O216" s="5"/>
      <c r="P216" s="5"/>
      <c r="Q216" s="5"/>
      <c r="R216" s="5"/>
      <c r="S216" s="5"/>
      <c r="T216" s="5" t="s">
        <v>129</v>
      </c>
      <c r="U216" s="5"/>
      <c r="V216" s="5"/>
      <c r="W216" s="4"/>
      <c r="X216" s="5" t="s">
        <v>602</v>
      </c>
      <c r="Y216" s="5"/>
      <c r="Z216" s="5"/>
      <c r="AA216" s="5"/>
      <c r="AB216" s="5"/>
      <c r="AC216" s="5" t="s">
        <v>602</v>
      </c>
      <c r="AD216" s="5"/>
      <c r="AE216" s="5"/>
      <c r="AF216" s="5"/>
      <c r="AG216" s="5"/>
      <c r="AH216" s="5" t="s">
        <v>602</v>
      </c>
      <c r="AI216" s="5"/>
      <c r="AJ216" s="6"/>
      <c r="AK216" s="4"/>
      <c r="AL216" s="5"/>
      <c r="AM216" s="5" t="s">
        <v>130</v>
      </c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6"/>
    </row>
    <row r="217" spans="1:54" x14ac:dyDescent="0.25">
      <c r="A217" s="1">
        <v>215</v>
      </c>
      <c r="B217" s="1" t="s">
        <v>791</v>
      </c>
      <c r="C217" s="1" t="s">
        <v>1423</v>
      </c>
      <c r="D217" s="4"/>
      <c r="E217" s="5"/>
      <c r="F217" s="5"/>
      <c r="G217" s="5" t="s">
        <v>340</v>
      </c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4"/>
      <c r="X217" s="5" t="s">
        <v>24</v>
      </c>
      <c r="Y217" s="5" t="s">
        <v>342</v>
      </c>
      <c r="Z217" s="5"/>
      <c r="AA217" s="5"/>
      <c r="AB217" s="5"/>
      <c r="AC217" s="5" t="s">
        <v>342</v>
      </c>
      <c r="AD217" s="5"/>
      <c r="AE217" s="5"/>
      <c r="AF217" s="5"/>
      <c r="AG217" s="5"/>
      <c r="AH217" s="5" t="s">
        <v>342</v>
      </c>
      <c r="AI217" s="5"/>
      <c r="AJ217" s="6"/>
      <c r="AK217" s="4"/>
      <c r="AL217" s="5"/>
      <c r="AM217" s="5" t="s">
        <v>155</v>
      </c>
      <c r="AN217" s="5" t="s">
        <v>156</v>
      </c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 t="s">
        <v>345</v>
      </c>
      <c r="AZ217" s="5"/>
      <c r="BA217" s="5"/>
      <c r="BB217" s="6"/>
    </row>
    <row r="218" spans="1:54" x14ac:dyDescent="0.25">
      <c r="A218" s="1">
        <v>216</v>
      </c>
      <c r="B218" s="1" t="s">
        <v>792</v>
      </c>
      <c r="C218" s="1" t="s">
        <v>793</v>
      </c>
      <c r="D218" s="4"/>
      <c r="E218" s="5"/>
      <c r="F218" s="5"/>
      <c r="G218" s="5" t="s">
        <v>277</v>
      </c>
      <c r="H218" s="5"/>
      <c r="I218" s="5"/>
      <c r="J218" s="5"/>
      <c r="K218" s="5"/>
      <c r="L218" s="5"/>
      <c r="M218" s="5"/>
      <c r="N218" s="5" t="s">
        <v>277</v>
      </c>
      <c r="O218" s="5"/>
      <c r="P218" s="5"/>
      <c r="Q218" s="5"/>
      <c r="R218" s="5"/>
      <c r="S218" s="5"/>
      <c r="T218" s="5"/>
      <c r="U218" s="5"/>
      <c r="V218" s="5"/>
      <c r="W218" s="4"/>
      <c r="X218" s="5" t="s">
        <v>413</v>
      </c>
      <c r="Y218" s="5"/>
      <c r="Z218" s="5"/>
      <c r="AA218" s="5"/>
      <c r="AB218" s="5"/>
      <c r="AC218" s="5" t="s">
        <v>413</v>
      </c>
      <c r="AD218" s="5"/>
      <c r="AE218" s="5"/>
      <c r="AF218" s="5"/>
      <c r="AG218" s="5"/>
      <c r="AH218" s="5" t="s">
        <v>413</v>
      </c>
      <c r="AI218" s="5"/>
      <c r="AJ218" s="6" t="s">
        <v>413</v>
      </c>
      <c r="AK218" s="4"/>
      <c r="AL218" s="5"/>
      <c r="AM218" s="5" t="s">
        <v>414</v>
      </c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 t="s">
        <v>279</v>
      </c>
      <c r="AZ218" s="5"/>
      <c r="BA218" s="5"/>
      <c r="BB218" s="6"/>
    </row>
    <row r="219" spans="1:54" x14ac:dyDescent="0.25">
      <c r="A219" s="1">
        <v>217</v>
      </c>
      <c r="B219" s="1" t="s">
        <v>795</v>
      </c>
      <c r="C219" s="1" t="s">
        <v>796</v>
      </c>
      <c r="D219" s="4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4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6"/>
      <c r="AK219" s="4"/>
      <c r="AL219" s="5"/>
      <c r="AM219" s="5"/>
      <c r="AN219" s="5"/>
      <c r="AO219" s="5"/>
      <c r="AP219" s="5"/>
      <c r="AQ219" s="5"/>
      <c r="AR219" s="5"/>
      <c r="AS219" s="5" t="s">
        <v>91</v>
      </c>
      <c r="AT219" s="5"/>
      <c r="AU219" s="5"/>
      <c r="AV219" s="5"/>
      <c r="AW219" s="5"/>
      <c r="AX219" s="5"/>
      <c r="AY219" s="5"/>
      <c r="AZ219" s="5"/>
      <c r="BA219" s="5"/>
      <c r="BB219" s="6"/>
    </row>
    <row r="220" spans="1:54" x14ac:dyDescent="0.25">
      <c r="A220" s="1">
        <v>218</v>
      </c>
      <c r="B220" s="1" t="s">
        <v>797</v>
      </c>
      <c r="C220" s="1" t="s">
        <v>798</v>
      </c>
      <c r="D220" s="4"/>
      <c r="E220" s="5"/>
      <c r="F220" s="5"/>
      <c r="G220" s="5" t="s">
        <v>799</v>
      </c>
      <c r="H220" s="5"/>
      <c r="I220" s="5"/>
      <c r="J220" s="5"/>
      <c r="K220" s="5"/>
      <c r="L220" s="5"/>
      <c r="M220" s="5"/>
      <c r="N220" s="5" t="s">
        <v>165</v>
      </c>
      <c r="O220" s="5"/>
      <c r="P220" s="5"/>
      <c r="Q220" s="5"/>
      <c r="R220" s="5"/>
      <c r="S220" s="5"/>
      <c r="T220" s="5"/>
      <c r="U220" s="5"/>
      <c r="V220" s="5"/>
      <c r="W220" s="4"/>
      <c r="X220" s="5" t="s">
        <v>514</v>
      </c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6"/>
      <c r="AK220" s="4"/>
      <c r="AL220" s="5"/>
      <c r="AM220" s="5" t="s">
        <v>130</v>
      </c>
      <c r="AN220" s="5" t="s">
        <v>515</v>
      </c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6"/>
    </row>
    <row r="221" spans="1:54" x14ac:dyDescent="0.25">
      <c r="A221" s="1">
        <v>219</v>
      </c>
      <c r="B221" s="1" t="s">
        <v>800</v>
      </c>
      <c r="C221" s="1" t="s">
        <v>801</v>
      </c>
      <c r="D221" s="4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4"/>
      <c r="X221" s="5" t="s">
        <v>24</v>
      </c>
      <c r="Y221" s="5" t="s">
        <v>25</v>
      </c>
      <c r="Z221" s="5"/>
      <c r="AA221" s="5"/>
      <c r="AB221" s="5"/>
      <c r="AC221" s="5" t="s">
        <v>25</v>
      </c>
      <c r="AD221" s="5"/>
      <c r="AE221" s="5"/>
      <c r="AF221" s="5"/>
      <c r="AG221" s="5"/>
      <c r="AH221" s="5"/>
      <c r="AI221" s="5"/>
      <c r="AJ221" s="6"/>
      <c r="AK221" s="4"/>
      <c r="AL221" s="5"/>
      <c r="AM221" s="5" t="s">
        <v>130</v>
      </c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6"/>
    </row>
    <row r="222" spans="1:54" x14ac:dyDescent="0.25">
      <c r="A222" s="1">
        <v>220</v>
      </c>
      <c r="B222" s="1" t="s">
        <v>870</v>
      </c>
      <c r="C222" s="1" t="s">
        <v>869</v>
      </c>
      <c r="D222" s="4"/>
      <c r="E222" s="5"/>
      <c r="F222" s="5"/>
      <c r="G222" s="5" t="s">
        <v>803</v>
      </c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 t="s">
        <v>129</v>
      </c>
      <c r="U222" s="5"/>
      <c r="V222" s="5"/>
      <c r="W222" s="4"/>
      <c r="X222" s="5" t="s">
        <v>24</v>
      </c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6"/>
      <c r="AK222" s="4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6"/>
    </row>
    <row r="223" spans="1:54" x14ac:dyDescent="0.25">
      <c r="A223" s="1">
        <v>221</v>
      </c>
      <c r="B223" s="1" t="s">
        <v>804</v>
      </c>
      <c r="C223" s="1" t="s">
        <v>805</v>
      </c>
      <c r="D223" s="4"/>
      <c r="E223" s="5"/>
      <c r="F223" s="5"/>
      <c r="G223" s="5" t="s">
        <v>277</v>
      </c>
      <c r="H223" s="5"/>
      <c r="I223" s="5"/>
      <c r="J223" s="5"/>
      <c r="K223" s="5"/>
      <c r="L223" s="5"/>
      <c r="M223" s="5"/>
      <c r="N223" s="5" t="s">
        <v>277</v>
      </c>
      <c r="O223" s="5"/>
      <c r="P223" s="5"/>
      <c r="Q223" s="5"/>
      <c r="R223" s="5"/>
      <c r="S223" s="5"/>
      <c r="T223" s="5"/>
      <c r="U223" s="5"/>
      <c r="V223" s="5"/>
      <c r="W223" s="4"/>
      <c r="X223" s="5" t="s">
        <v>36</v>
      </c>
      <c r="Y223" s="5"/>
      <c r="Z223" s="5"/>
      <c r="AA223" s="5"/>
      <c r="AB223" s="5"/>
      <c r="AC223" s="5" t="s">
        <v>36</v>
      </c>
      <c r="AD223" s="5"/>
      <c r="AE223" s="5"/>
      <c r="AF223" s="5"/>
      <c r="AG223" s="5"/>
      <c r="AH223" s="5"/>
      <c r="AI223" s="5"/>
      <c r="AJ223" s="6" t="s">
        <v>36</v>
      </c>
      <c r="AK223" s="4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 t="s">
        <v>279</v>
      </c>
      <c r="AZ223" s="5"/>
      <c r="BA223" s="5"/>
      <c r="BB223" s="6"/>
    </row>
    <row r="224" spans="1:54" x14ac:dyDescent="0.25">
      <c r="A224" s="1">
        <v>222</v>
      </c>
      <c r="B224" s="1" t="s">
        <v>807</v>
      </c>
      <c r="C224" s="1" t="s">
        <v>808</v>
      </c>
      <c r="D224" s="4"/>
      <c r="E224" s="5"/>
      <c r="F224" s="5"/>
      <c r="G224" s="5" t="s">
        <v>277</v>
      </c>
      <c r="H224" s="5"/>
      <c r="I224" s="5"/>
      <c r="J224" s="5"/>
      <c r="K224" s="5"/>
      <c r="L224" s="5"/>
      <c r="M224" s="5"/>
      <c r="N224" s="5" t="s">
        <v>277</v>
      </c>
      <c r="O224" s="5"/>
      <c r="P224" s="5"/>
      <c r="Q224" s="5"/>
      <c r="R224" s="5"/>
      <c r="S224" s="5"/>
      <c r="T224" s="5"/>
      <c r="U224" s="5"/>
      <c r="V224" s="5"/>
      <c r="W224" s="4"/>
      <c r="X224" s="5" t="s">
        <v>36</v>
      </c>
      <c r="Y224" s="5"/>
      <c r="Z224" s="5"/>
      <c r="AA224" s="5"/>
      <c r="AB224" s="5"/>
      <c r="AC224" s="5" t="s">
        <v>36</v>
      </c>
      <c r="AD224" s="5"/>
      <c r="AE224" s="5"/>
      <c r="AF224" s="5"/>
      <c r="AG224" s="5"/>
      <c r="AH224" s="5"/>
      <c r="AI224" s="5"/>
      <c r="AJ224" s="6" t="s">
        <v>36</v>
      </c>
      <c r="AK224" s="4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 t="s">
        <v>279</v>
      </c>
      <c r="AZ224" s="5"/>
      <c r="BA224" s="5"/>
      <c r="BB224" s="6"/>
    </row>
    <row r="225" spans="1:54" x14ac:dyDescent="0.25">
      <c r="A225" s="1">
        <v>223</v>
      </c>
      <c r="B225" s="1" t="s">
        <v>809</v>
      </c>
      <c r="C225" s="1" t="s">
        <v>810</v>
      </c>
      <c r="D225" s="4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 t="s">
        <v>811</v>
      </c>
      <c r="P225" s="5"/>
      <c r="Q225" s="5"/>
      <c r="R225" s="5"/>
      <c r="S225" s="5"/>
      <c r="T225" s="5" t="s">
        <v>743</v>
      </c>
      <c r="U225" s="5"/>
      <c r="V225" s="5"/>
      <c r="W225" s="4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6"/>
      <c r="AK225" s="4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6"/>
    </row>
    <row r="226" spans="1:54" x14ac:dyDescent="0.25">
      <c r="A226" s="1">
        <v>224</v>
      </c>
      <c r="B226" s="1" t="s">
        <v>812</v>
      </c>
      <c r="C226" s="1" t="s">
        <v>813</v>
      </c>
      <c r="D226" s="4"/>
      <c r="E226" s="5"/>
      <c r="F226" s="5"/>
      <c r="G226" s="5" t="s">
        <v>665</v>
      </c>
      <c r="H226" s="5"/>
      <c r="I226" s="5"/>
      <c r="J226" s="5"/>
      <c r="K226" s="5"/>
      <c r="L226" s="5"/>
      <c r="M226" s="5"/>
      <c r="N226" s="5" t="s">
        <v>665</v>
      </c>
      <c r="O226" s="5"/>
      <c r="P226" s="5"/>
      <c r="Q226" s="5"/>
      <c r="R226" s="5"/>
      <c r="S226" s="5"/>
      <c r="T226" s="5"/>
      <c r="U226" s="5"/>
      <c r="V226" s="5"/>
      <c r="W226" s="4"/>
      <c r="X226" s="5" t="s">
        <v>24</v>
      </c>
      <c r="Y226" s="5"/>
      <c r="Z226" s="5"/>
      <c r="AA226" s="5"/>
      <c r="AB226" s="5"/>
      <c r="AC226" s="5" t="s">
        <v>32</v>
      </c>
      <c r="AD226" s="5"/>
      <c r="AE226" s="5"/>
      <c r="AF226" s="5" t="s">
        <v>32</v>
      </c>
      <c r="AG226" s="5"/>
      <c r="AH226" s="5"/>
      <c r="AI226" s="5"/>
      <c r="AJ226" s="6"/>
      <c r="AK226" s="4"/>
      <c r="AL226" s="5"/>
      <c r="AM226" s="5"/>
      <c r="AN226" s="5" t="s">
        <v>386</v>
      </c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6"/>
    </row>
    <row r="227" spans="1:54" x14ac:dyDescent="0.25">
      <c r="A227" s="1">
        <v>225</v>
      </c>
      <c r="B227" s="1" t="s">
        <v>814</v>
      </c>
      <c r="C227" s="1" t="s">
        <v>815</v>
      </c>
      <c r="D227" s="4"/>
      <c r="E227" s="5"/>
      <c r="F227" s="5"/>
      <c r="G227" s="5" t="s">
        <v>385</v>
      </c>
      <c r="H227" s="5"/>
      <c r="I227" s="5"/>
      <c r="J227" s="5"/>
      <c r="K227" s="5"/>
      <c r="L227" s="5"/>
      <c r="M227" s="5"/>
      <c r="N227" s="5" t="s">
        <v>385</v>
      </c>
      <c r="O227" s="5"/>
      <c r="P227" s="5"/>
      <c r="Q227" s="5"/>
      <c r="R227" s="5"/>
      <c r="S227" s="5"/>
      <c r="T227" s="5"/>
      <c r="U227" s="5"/>
      <c r="V227" s="5"/>
      <c r="W227" s="4"/>
      <c r="X227" s="5" t="s">
        <v>24</v>
      </c>
      <c r="Y227" s="5"/>
      <c r="Z227" s="5"/>
      <c r="AA227" s="5"/>
      <c r="AB227" s="5"/>
      <c r="AC227" s="5" t="s">
        <v>32</v>
      </c>
      <c r="AD227" s="5"/>
      <c r="AE227" s="5"/>
      <c r="AF227" s="5" t="s">
        <v>32</v>
      </c>
      <c r="AG227" s="5"/>
      <c r="AH227" s="5"/>
      <c r="AI227" s="5"/>
      <c r="AJ227" s="6"/>
      <c r="AK227" s="4"/>
      <c r="AL227" s="5"/>
      <c r="AM227" s="5"/>
      <c r="AN227" s="5" t="s">
        <v>386</v>
      </c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6"/>
    </row>
    <row r="228" spans="1:54" x14ac:dyDescent="0.25">
      <c r="A228" s="1">
        <v>226</v>
      </c>
      <c r="B228" s="1" t="s">
        <v>816</v>
      </c>
      <c r="C228" s="1" t="s">
        <v>817</v>
      </c>
      <c r="D228" s="4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4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6"/>
      <c r="AK228" s="4"/>
      <c r="AL228" s="5"/>
      <c r="AM228" s="5" t="s">
        <v>252</v>
      </c>
      <c r="AN228" s="5" t="s">
        <v>819</v>
      </c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6"/>
    </row>
    <row r="229" spans="1:54" x14ac:dyDescent="0.25">
      <c r="A229" s="1">
        <v>227</v>
      </c>
      <c r="B229" s="1" t="s">
        <v>820</v>
      </c>
      <c r="C229" s="1" t="s">
        <v>821</v>
      </c>
      <c r="D229" s="4"/>
      <c r="E229" s="5"/>
      <c r="F229" s="5"/>
      <c r="G229" s="5" t="s">
        <v>451</v>
      </c>
      <c r="H229" s="5"/>
      <c r="I229" s="5"/>
      <c r="J229" s="5"/>
      <c r="K229" s="5"/>
      <c r="L229" s="5"/>
      <c r="M229" s="5"/>
      <c r="N229" s="5" t="s">
        <v>451</v>
      </c>
      <c r="O229" s="5"/>
      <c r="P229" s="5"/>
      <c r="Q229" s="5"/>
      <c r="R229" s="5"/>
      <c r="S229" s="5"/>
      <c r="T229" s="5" t="s">
        <v>451</v>
      </c>
      <c r="U229" s="5"/>
      <c r="V229" s="5"/>
      <c r="W229" s="4"/>
      <c r="X229" s="5" t="s">
        <v>452</v>
      </c>
      <c r="Y229" s="5"/>
      <c r="Z229" s="5"/>
      <c r="AA229" s="5"/>
      <c r="AB229" s="5"/>
      <c r="AC229" s="5" t="s">
        <v>452</v>
      </c>
      <c r="AD229" s="5"/>
      <c r="AE229" s="5"/>
      <c r="AF229" s="5"/>
      <c r="AG229" s="5"/>
      <c r="AH229" s="5"/>
      <c r="AI229" s="5"/>
      <c r="AJ229" s="6"/>
      <c r="AK229" s="4" t="s">
        <v>453</v>
      </c>
      <c r="AL229" s="5"/>
      <c r="AM229" s="5" t="s">
        <v>454</v>
      </c>
      <c r="AN229" s="5" t="s">
        <v>453</v>
      </c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6"/>
    </row>
    <row r="230" spans="1:54" x14ac:dyDescent="0.25">
      <c r="A230" s="1">
        <v>228</v>
      </c>
      <c r="B230" s="1" t="s">
        <v>822</v>
      </c>
      <c r="C230" s="1" t="s">
        <v>823</v>
      </c>
      <c r="D230" s="4"/>
      <c r="E230" s="5"/>
      <c r="F230" s="5"/>
      <c r="G230" s="5" t="s">
        <v>165</v>
      </c>
      <c r="H230" s="5"/>
      <c r="I230" s="5"/>
      <c r="J230" s="5"/>
      <c r="K230" s="5"/>
      <c r="L230" s="5"/>
      <c r="M230" s="5"/>
      <c r="N230" s="5" t="s">
        <v>165</v>
      </c>
      <c r="O230" s="5"/>
      <c r="P230" s="5"/>
      <c r="Q230" s="5"/>
      <c r="R230" s="5"/>
      <c r="S230" s="5"/>
      <c r="T230" s="5"/>
      <c r="U230" s="5"/>
      <c r="V230" s="5"/>
      <c r="W230" s="4"/>
      <c r="X230" s="5" t="s">
        <v>353</v>
      </c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6"/>
      <c r="AK230" s="4"/>
      <c r="AL230" s="5"/>
      <c r="AM230" s="5" t="s">
        <v>144</v>
      </c>
      <c r="AN230" s="5" t="s">
        <v>354</v>
      </c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6"/>
    </row>
    <row r="231" spans="1:54" x14ac:dyDescent="0.25">
      <c r="A231" s="1">
        <v>229</v>
      </c>
      <c r="B231" s="1" t="s">
        <v>825</v>
      </c>
      <c r="C231" s="1" t="s">
        <v>1424</v>
      </c>
      <c r="D231" s="4"/>
      <c r="E231" s="5"/>
      <c r="F231" s="5"/>
      <c r="G231" s="5" t="s">
        <v>277</v>
      </c>
      <c r="H231" s="5"/>
      <c r="I231" s="5"/>
      <c r="J231" s="5"/>
      <c r="K231" s="5"/>
      <c r="L231" s="5"/>
      <c r="M231" s="5"/>
      <c r="N231" s="5" t="s">
        <v>277</v>
      </c>
      <c r="O231" s="5"/>
      <c r="P231" s="5"/>
      <c r="Q231" s="5"/>
      <c r="R231" s="5"/>
      <c r="S231" s="5"/>
      <c r="T231" s="5"/>
      <c r="U231" s="5"/>
      <c r="V231" s="5"/>
      <c r="W231" s="4"/>
      <c r="X231" s="5" t="s">
        <v>36</v>
      </c>
      <c r="Y231" s="5"/>
      <c r="Z231" s="5"/>
      <c r="AA231" s="5"/>
      <c r="AB231" s="5"/>
      <c r="AC231" s="5" t="s">
        <v>36</v>
      </c>
      <c r="AD231" s="5"/>
      <c r="AE231" s="5"/>
      <c r="AF231" s="5"/>
      <c r="AG231" s="5"/>
      <c r="AH231" s="5"/>
      <c r="AI231" s="5"/>
      <c r="AJ231" s="6" t="s">
        <v>36</v>
      </c>
      <c r="AK231" s="4"/>
      <c r="AL231" s="5"/>
      <c r="AM231" s="5" t="s">
        <v>767</v>
      </c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 t="s">
        <v>279</v>
      </c>
      <c r="AZ231" s="5"/>
      <c r="BA231" s="5"/>
      <c r="BB231" s="6"/>
    </row>
    <row r="232" spans="1:54" x14ac:dyDescent="0.25">
      <c r="A232" s="1">
        <v>230</v>
      </c>
      <c r="B232" s="1" t="s">
        <v>826</v>
      </c>
      <c r="C232" s="1" t="s">
        <v>1425</v>
      </c>
      <c r="D232" s="4"/>
      <c r="E232" s="5"/>
      <c r="F232" s="5"/>
      <c r="G232" s="5"/>
      <c r="H232" s="5"/>
      <c r="I232" s="5"/>
      <c r="J232" s="5"/>
      <c r="K232" s="5"/>
      <c r="L232" s="5"/>
      <c r="M232" s="5"/>
      <c r="N232" s="5" t="s">
        <v>828</v>
      </c>
      <c r="O232" s="5"/>
      <c r="P232" s="5"/>
      <c r="Q232" s="5"/>
      <c r="R232" s="5"/>
      <c r="S232" s="5"/>
      <c r="T232" s="5"/>
      <c r="U232" s="5"/>
      <c r="V232" s="5"/>
      <c r="W232" s="4"/>
      <c r="X232" s="5" t="s">
        <v>24</v>
      </c>
      <c r="Y232" s="5"/>
      <c r="Z232" s="5"/>
      <c r="AA232" s="5"/>
      <c r="AB232" s="5"/>
      <c r="AC232" s="5" t="s">
        <v>32</v>
      </c>
      <c r="AD232" s="5"/>
      <c r="AE232" s="5"/>
      <c r="AF232" s="5" t="s">
        <v>32</v>
      </c>
      <c r="AG232" s="5"/>
      <c r="AH232" s="5"/>
      <c r="AI232" s="5"/>
      <c r="AJ232" s="6"/>
      <c r="AK232" s="4"/>
      <c r="AL232" s="5"/>
      <c r="AM232" s="5" t="s">
        <v>130</v>
      </c>
      <c r="AN232" s="5" t="s">
        <v>188</v>
      </c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6"/>
    </row>
    <row r="233" spans="1:54" x14ac:dyDescent="0.25">
      <c r="A233" s="1">
        <v>231</v>
      </c>
      <c r="B233" s="1" t="s">
        <v>829</v>
      </c>
      <c r="C233" s="1" t="s">
        <v>830</v>
      </c>
      <c r="D233" s="4"/>
      <c r="E233" s="5"/>
      <c r="F233" s="5"/>
      <c r="G233" s="5" t="s">
        <v>831</v>
      </c>
      <c r="H233" s="5" t="s">
        <v>832</v>
      </c>
      <c r="I233" s="5"/>
      <c r="J233" s="5"/>
      <c r="K233" s="5"/>
      <c r="L233" s="5"/>
      <c r="M233" s="5"/>
      <c r="N233" s="5" t="s">
        <v>831</v>
      </c>
      <c r="O233" s="5"/>
      <c r="P233" s="5" t="s">
        <v>832</v>
      </c>
      <c r="Q233" s="5"/>
      <c r="R233" s="5"/>
      <c r="S233" s="5"/>
      <c r="T233" s="5"/>
      <c r="U233" s="5"/>
      <c r="V233" s="5"/>
      <c r="W233" s="4"/>
      <c r="X233" s="5" t="s">
        <v>833</v>
      </c>
      <c r="Y233" s="5"/>
      <c r="Z233" s="5"/>
      <c r="AA233" s="5"/>
      <c r="AB233" s="5"/>
      <c r="AC233" s="5" t="s">
        <v>32</v>
      </c>
      <c r="AD233" s="5"/>
      <c r="AE233" s="5"/>
      <c r="AF233" s="5" t="s">
        <v>32</v>
      </c>
      <c r="AG233" s="5"/>
      <c r="AH233" s="5"/>
      <c r="AI233" s="5"/>
      <c r="AJ233" s="6"/>
      <c r="AK233" s="4"/>
      <c r="AL233" s="5"/>
      <c r="AM233" s="5" t="s">
        <v>130</v>
      </c>
      <c r="AN233" s="5" t="s">
        <v>188</v>
      </c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6"/>
    </row>
    <row r="234" spans="1:54" x14ac:dyDescent="0.25">
      <c r="A234" s="1">
        <v>232</v>
      </c>
      <c r="B234" s="1" t="s">
        <v>834</v>
      </c>
      <c r="C234" s="1" t="s">
        <v>835</v>
      </c>
      <c r="D234" s="4"/>
      <c r="E234" s="5"/>
      <c r="F234" s="5"/>
      <c r="G234" s="5" t="s">
        <v>141</v>
      </c>
      <c r="H234" s="5"/>
      <c r="I234" s="5"/>
      <c r="J234" s="5"/>
      <c r="K234" s="5"/>
      <c r="L234" s="5"/>
      <c r="M234" s="5"/>
      <c r="N234" s="5" t="s">
        <v>141</v>
      </c>
      <c r="O234" s="5"/>
      <c r="P234" s="5"/>
      <c r="Q234" s="5"/>
      <c r="R234" s="5"/>
      <c r="S234" s="5"/>
      <c r="T234" s="5"/>
      <c r="U234" s="5"/>
      <c r="V234" s="5"/>
      <c r="W234" s="4"/>
      <c r="X234" s="5" t="s">
        <v>603</v>
      </c>
      <c r="Y234" s="5"/>
      <c r="Z234" s="5"/>
      <c r="AA234" s="5"/>
      <c r="AB234" s="5"/>
      <c r="AC234" s="5" t="s">
        <v>603</v>
      </c>
      <c r="AD234" s="5" t="s">
        <v>603</v>
      </c>
      <c r="AE234" s="5"/>
      <c r="AF234" s="5"/>
      <c r="AG234" s="5" t="s">
        <v>603</v>
      </c>
      <c r="AH234" s="5" t="s">
        <v>603</v>
      </c>
      <c r="AI234" s="5"/>
      <c r="AJ234" s="6"/>
      <c r="AK234" s="4"/>
      <c r="AL234" s="5"/>
      <c r="AM234" s="5" t="s">
        <v>252</v>
      </c>
      <c r="AN234" s="5" t="s">
        <v>836</v>
      </c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6"/>
    </row>
    <row r="235" spans="1:54" x14ac:dyDescent="0.25">
      <c r="A235" s="1">
        <v>233</v>
      </c>
      <c r="B235" s="1" t="s">
        <v>837</v>
      </c>
      <c r="C235" s="1" t="s">
        <v>838</v>
      </c>
      <c r="D235" s="4"/>
      <c r="E235" s="5"/>
      <c r="F235" s="5"/>
      <c r="G235" s="5" t="s">
        <v>665</v>
      </c>
      <c r="H235" s="5"/>
      <c r="I235" s="5"/>
      <c r="J235" s="5"/>
      <c r="K235" s="5"/>
      <c r="L235" s="5"/>
      <c r="M235" s="5"/>
      <c r="N235" s="5" t="s">
        <v>665</v>
      </c>
      <c r="O235" s="5"/>
      <c r="P235" s="5"/>
      <c r="Q235" s="5"/>
      <c r="R235" s="5"/>
      <c r="S235" s="5"/>
      <c r="T235" s="5"/>
      <c r="U235" s="5"/>
      <c r="V235" s="5"/>
      <c r="W235" s="4"/>
      <c r="X235" s="5" t="s">
        <v>24</v>
      </c>
      <c r="Y235" s="5"/>
      <c r="Z235" s="5"/>
      <c r="AA235" s="5"/>
      <c r="AB235" s="5"/>
      <c r="AC235" s="5" t="s">
        <v>32</v>
      </c>
      <c r="AD235" s="5"/>
      <c r="AE235" s="5"/>
      <c r="AF235" s="5" t="s">
        <v>32</v>
      </c>
      <c r="AG235" s="5"/>
      <c r="AH235" s="5"/>
      <c r="AI235" s="5"/>
      <c r="AJ235" s="6"/>
      <c r="AK235" s="4"/>
      <c r="AL235" s="5"/>
      <c r="AM235" s="5"/>
      <c r="AN235" s="5" t="s">
        <v>386</v>
      </c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6"/>
    </row>
    <row r="236" spans="1:54" x14ac:dyDescent="0.25">
      <c r="A236" s="1">
        <v>234</v>
      </c>
      <c r="B236" s="1" t="s">
        <v>839</v>
      </c>
      <c r="C236" s="1" t="s">
        <v>840</v>
      </c>
      <c r="D236" s="4"/>
      <c r="E236" s="5"/>
      <c r="F236" s="5"/>
      <c r="G236" s="5" t="s">
        <v>165</v>
      </c>
      <c r="H236" s="5"/>
      <c r="I236" s="5"/>
      <c r="J236" s="5"/>
      <c r="K236" s="5"/>
      <c r="L236" s="5"/>
      <c r="M236" s="5"/>
      <c r="N236" s="5" t="s">
        <v>165</v>
      </c>
      <c r="O236" s="5"/>
      <c r="P236" s="5"/>
      <c r="Q236" s="5"/>
      <c r="R236" s="5"/>
      <c r="S236" s="5"/>
      <c r="T236" s="5"/>
      <c r="U236" s="5"/>
      <c r="V236" s="5"/>
      <c r="W236" s="4"/>
      <c r="X236" s="5" t="s">
        <v>143</v>
      </c>
      <c r="Y236" s="5"/>
      <c r="Z236" s="5"/>
      <c r="AA236" s="5"/>
      <c r="AB236" s="5"/>
      <c r="AC236" s="5" t="s">
        <v>143</v>
      </c>
      <c r="AD236" s="5"/>
      <c r="AE236" s="5"/>
      <c r="AF236" s="5"/>
      <c r="AG236" s="5"/>
      <c r="AH236" s="5"/>
      <c r="AI236" s="5"/>
      <c r="AJ236" s="6"/>
      <c r="AK236" s="4"/>
      <c r="AL236" s="5"/>
      <c r="AM236" s="5"/>
      <c r="AN236" s="5" t="s">
        <v>356</v>
      </c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6"/>
    </row>
    <row r="237" spans="1:54" x14ac:dyDescent="0.25">
      <c r="A237" s="1">
        <v>235</v>
      </c>
      <c r="B237" s="1" t="s">
        <v>841</v>
      </c>
      <c r="C237" s="1" t="s">
        <v>842</v>
      </c>
      <c r="D237" s="7"/>
      <c r="E237" s="8"/>
      <c r="F237" s="8"/>
      <c r="G237" s="8" t="s">
        <v>843</v>
      </c>
      <c r="H237" s="8"/>
      <c r="I237" s="8"/>
      <c r="J237" s="8"/>
      <c r="K237" s="8"/>
      <c r="L237" s="8"/>
      <c r="M237" s="8"/>
      <c r="N237" s="8" t="s">
        <v>843</v>
      </c>
      <c r="O237" s="8"/>
      <c r="P237" s="8"/>
      <c r="Q237" s="8"/>
      <c r="R237" s="8"/>
      <c r="S237" s="8"/>
      <c r="T237" s="8"/>
      <c r="U237" s="8"/>
      <c r="V237" s="8"/>
      <c r="W237" s="7"/>
      <c r="X237" s="8" t="s">
        <v>143</v>
      </c>
      <c r="Y237" s="8"/>
      <c r="Z237" s="8"/>
      <c r="AA237" s="8"/>
      <c r="AB237" s="8"/>
      <c r="AC237" s="8" t="s">
        <v>143</v>
      </c>
      <c r="AD237" s="8"/>
      <c r="AE237" s="8"/>
      <c r="AF237" s="8"/>
      <c r="AG237" s="8"/>
      <c r="AH237" s="8"/>
      <c r="AI237" s="8"/>
      <c r="AJ237" s="9"/>
      <c r="AK237" s="7"/>
      <c r="AL237" s="8"/>
      <c r="AM237" s="8" t="s">
        <v>844</v>
      </c>
      <c r="AN237" s="8" t="s">
        <v>845</v>
      </c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9"/>
    </row>
    <row r="238" spans="1:54" x14ac:dyDescent="0.25">
      <c r="A238" s="1">
        <v>236</v>
      </c>
      <c r="B238" s="1" t="s">
        <v>1466</v>
      </c>
      <c r="C238" s="1" t="s">
        <v>1467</v>
      </c>
      <c r="D238" s="7"/>
      <c r="E238" s="8"/>
      <c r="F238" s="8"/>
      <c r="G238" s="8"/>
      <c r="H238" s="8"/>
      <c r="I238" s="8"/>
      <c r="J238" s="8"/>
      <c r="K238" s="8"/>
      <c r="L238" s="8"/>
      <c r="M238" s="8"/>
      <c r="N238" s="8" t="s">
        <v>647</v>
      </c>
      <c r="O238" s="8"/>
      <c r="P238" s="8"/>
      <c r="Q238" s="8"/>
      <c r="R238" s="8"/>
      <c r="S238" s="8"/>
      <c r="T238" s="8"/>
      <c r="U238" s="8"/>
      <c r="V238" s="9"/>
      <c r="W238" s="7"/>
      <c r="X238" s="8" t="s">
        <v>24</v>
      </c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9"/>
      <c r="AK238" s="7"/>
      <c r="AL238" s="8"/>
      <c r="AM238" s="5" t="s">
        <v>252</v>
      </c>
      <c r="AN238" s="8" t="s">
        <v>1431</v>
      </c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9"/>
    </row>
    <row r="239" spans="1:54" x14ac:dyDescent="0.25">
      <c r="A239" s="1">
        <v>237</v>
      </c>
      <c r="B239" s="1" t="s">
        <v>847</v>
      </c>
      <c r="C239" s="1" t="s">
        <v>848</v>
      </c>
      <c r="D239" s="7"/>
      <c r="E239" s="8"/>
      <c r="F239" s="8"/>
      <c r="G239" s="8"/>
      <c r="H239" s="8"/>
      <c r="I239" s="8"/>
      <c r="J239" s="8"/>
      <c r="K239" s="8"/>
      <c r="L239" s="8"/>
      <c r="M239" s="8"/>
      <c r="N239" s="8" t="s">
        <v>391</v>
      </c>
      <c r="O239" s="8"/>
      <c r="P239" s="8"/>
      <c r="Q239" s="8"/>
      <c r="R239" s="8"/>
      <c r="S239" s="8"/>
      <c r="T239" s="8"/>
      <c r="U239" s="8"/>
      <c r="V239" s="8"/>
      <c r="W239" s="7"/>
      <c r="X239" s="8" t="s">
        <v>24</v>
      </c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9"/>
      <c r="AK239" s="7"/>
      <c r="AL239" s="8"/>
      <c r="AM239" s="8" t="s">
        <v>392</v>
      </c>
      <c r="AN239" s="8" t="s">
        <v>393</v>
      </c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9"/>
    </row>
    <row r="240" spans="1:54" x14ac:dyDescent="0.25">
      <c r="A240" s="1">
        <v>238</v>
      </c>
      <c r="B240" s="1" t="s">
        <v>850</v>
      </c>
      <c r="C240" s="1" t="s">
        <v>1432</v>
      </c>
      <c r="D240" s="7"/>
      <c r="E240" s="8"/>
      <c r="F240" s="8"/>
      <c r="G240" s="8"/>
      <c r="H240" s="8"/>
      <c r="I240" s="8"/>
      <c r="J240" s="8"/>
      <c r="K240" s="8"/>
      <c r="L240" s="8"/>
      <c r="M240" s="8"/>
      <c r="N240" s="8" t="s">
        <v>578</v>
      </c>
      <c r="O240" s="8"/>
      <c r="P240" s="8"/>
      <c r="Q240" s="8"/>
      <c r="R240" s="8"/>
      <c r="S240" s="8"/>
      <c r="T240" s="8"/>
      <c r="U240" s="8"/>
      <c r="V240" s="9"/>
      <c r="W240" s="7"/>
      <c r="X240" s="41" t="s">
        <v>1433</v>
      </c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9"/>
      <c r="AK240" s="7"/>
      <c r="AL240" s="8"/>
      <c r="AM240" s="8" t="s">
        <v>130</v>
      </c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9"/>
    </row>
    <row r="241" spans="1:54" x14ac:dyDescent="0.25">
      <c r="A241" s="1">
        <v>239</v>
      </c>
      <c r="B241" s="1" t="s">
        <v>851</v>
      </c>
      <c r="C241" s="1" t="s">
        <v>852</v>
      </c>
      <c r="D241" s="7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7"/>
      <c r="X241" s="8" t="s">
        <v>24</v>
      </c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9"/>
      <c r="AK241" s="7"/>
      <c r="AL241" s="8"/>
      <c r="AM241" s="8"/>
      <c r="AN241" s="8" t="s">
        <v>431</v>
      </c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9"/>
    </row>
    <row r="242" spans="1:54" x14ac:dyDescent="0.25">
      <c r="A242" s="1">
        <v>240</v>
      </c>
      <c r="B242" s="1" t="s">
        <v>853</v>
      </c>
      <c r="C242" s="1" t="s">
        <v>1434</v>
      </c>
      <c r="D242" s="7"/>
      <c r="E242" s="8"/>
      <c r="F242" s="8"/>
      <c r="G242" s="8"/>
      <c r="H242" s="8"/>
      <c r="I242" s="8"/>
      <c r="J242" s="8"/>
      <c r="K242" s="8"/>
      <c r="L242" s="8"/>
      <c r="M242" s="8"/>
      <c r="N242" s="8" t="s">
        <v>340</v>
      </c>
      <c r="O242" s="8"/>
      <c r="P242" s="8"/>
      <c r="Q242" s="8"/>
      <c r="R242" s="8"/>
      <c r="S242" s="8"/>
      <c r="T242" s="8" t="s">
        <v>1435</v>
      </c>
      <c r="U242" s="8"/>
      <c r="V242" s="9"/>
      <c r="W242" s="7"/>
      <c r="X242" s="8" t="s">
        <v>24</v>
      </c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 t="s">
        <v>35</v>
      </c>
      <c r="AJ242" s="9"/>
      <c r="AK242" s="7"/>
      <c r="AL242" s="8"/>
      <c r="AM242" s="8" t="s">
        <v>155</v>
      </c>
      <c r="AN242" s="8" t="s">
        <v>156</v>
      </c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9"/>
    </row>
    <row r="243" spans="1:54" x14ac:dyDescent="0.25">
      <c r="A243" s="1">
        <v>241</v>
      </c>
      <c r="B243" s="1" t="s">
        <v>854</v>
      </c>
      <c r="C243" s="1" t="s">
        <v>855</v>
      </c>
      <c r="D243" s="7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9"/>
      <c r="W243" s="7"/>
      <c r="X243" s="8" t="s">
        <v>24</v>
      </c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9"/>
      <c r="AK243" s="7"/>
      <c r="AL243" s="8"/>
      <c r="AM243" s="8" t="s">
        <v>197</v>
      </c>
      <c r="AN243" s="8" t="s">
        <v>198</v>
      </c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9"/>
    </row>
    <row r="244" spans="1:54" x14ac:dyDescent="0.25">
      <c r="A244" s="1">
        <v>242</v>
      </c>
      <c r="B244" s="1" t="s">
        <v>856</v>
      </c>
      <c r="C244" s="1" t="s">
        <v>1436</v>
      </c>
      <c r="D244" s="7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 t="s">
        <v>1439</v>
      </c>
      <c r="U244" s="8"/>
      <c r="V244" s="9"/>
      <c r="W244" s="7"/>
      <c r="X244" s="8"/>
      <c r="Y244" s="8"/>
      <c r="Z244" s="8"/>
      <c r="AA244" s="8"/>
      <c r="AB244" s="8"/>
      <c r="AC244" s="8" t="s">
        <v>143</v>
      </c>
      <c r="AD244" s="8"/>
      <c r="AE244" s="8"/>
      <c r="AF244" s="8"/>
      <c r="AG244" s="8"/>
      <c r="AH244" s="8"/>
      <c r="AI244" s="8"/>
      <c r="AJ244" s="9"/>
      <c r="AK244" s="7"/>
      <c r="AL244" s="8"/>
      <c r="AM244" s="8" t="s">
        <v>130</v>
      </c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9"/>
    </row>
    <row r="245" spans="1:54" ht="15.75" thickBot="1" x14ac:dyDescent="0.3">
      <c r="A245" s="1">
        <v>243</v>
      </c>
      <c r="B245" s="1" t="s">
        <v>1988</v>
      </c>
      <c r="C245" s="1" t="s">
        <v>1987</v>
      </c>
      <c r="D245" s="11"/>
      <c r="E245" s="12"/>
      <c r="F245" s="12"/>
      <c r="G245" s="12"/>
      <c r="H245" s="12"/>
      <c r="I245" s="12"/>
      <c r="J245" s="12"/>
      <c r="K245" s="12"/>
      <c r="L245" s="12"/>
      <c r="M245" s="12"/>
      <c r="N245" s="12" t="s">
        <v>1442</v>
      </c>
      <c r="O245" s="12"/>
      <c r="P245" s="12"/>
      <c r="Q245" s="12"/>
      <c r="R245" s="12"/>
      <c r="S245" s="12"/>
      <c r="T245" s="12"/>
      <c r="U245" s="12"/>
      <c r="V245" s="13"/>
      <c r="W245" s="11"/>
      <c r="X245" s="12"/>
      <c r="Y245" s="12"/>
      <c r="Z245" s="12"/>
      <c r="AA245" s="12"/>
      <c r="AB245" s="12"/>
      <c r="AC245" s="12" t="s">
        <v>143</v>
      </c>
      <c r="AD245" s="12"/>
      <c r="AE245" s="12"/>
      <c r="AF245" s="12"/>
      <c r="AG245" s="12"/>
      <c r="AH245" s="12"/>
      <c r="AI245" s="12"/>
      <c r="AJ245" s="13"/>
      <c r="AK245" s="11"/>
      <c r="AL245" s="12"/>
      <c r="AM245" s="12" t="s">
        <v>150</v>
      </c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3"/>
    </row>
  </sheetData>
  <mergeCells count="3">
    <mergeCell ref="D1:V1"/>
    <mergeCell ref="W1:AJ1"/>
    <mergeCell ref="AK1:BB1"/>
  </mergeCells>
  <pageMargins left="0.7" right="0.7" top="0.75" bottom="0.75" header="0.3" footer="0.3"/>
  <pageSetup paperSize="9" orientation="portrait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4"/>
  <sheetViews>
    <sheetView workbookViewId="0">
      <selection activeCell="C1" sqref="C1"/>
    </sheetView>
  </sheetViews>
  <sheetFormatPr defaultRowHeight="15" x14ac:dyDescent="0.25"/>
  <cols>
    <col min="1" max="1" width="4" style="2" bestFit="1" customWidth="1"/>
    <col min="2" max="2" width="64.85546875" style="2" bestFit="1" customWidth="1"/>
    <col min="3" max="3" width="45.42578125" style="2" bestFit="1" customWidth="1"/>
    <col min="4" max="4" width="9.42578125" style="2" bestFit="1" customWidth="1"/>
    <col min="5" max="5" width="10.140625" style="42" bestFit="1" customWidth="1"/>
    <col min="6" max="6" width="8" style="2" bestFit="1" customWidth="1"/>
    <col min="7" max="7" width="11.28515625" style="43" bestFit="1" customWidth="1"/>
    <col min="8" max="8" width="15.7109375" style="2" bestFit="1" customWidth="1"/>
    <col min="9" max="16384" width="9.140625" style="2"/>
  </cols>
  <sheetData>
    <row r="1" spans="1:8" s="3" customFormat="1" ht="18.75" x14ac:dyDescent="0.3">
      <c r="B1" s="3" t="s">
        <v>1982</v>
      </c>
      <c r="C1" s="3" t="s">
        <v>1983</v>
      </c>
      <c r="D1" s="3" t="s">
        <v>1468</v>
      </c>
      <c r="E1" s="44" t="s">
        <v>1469</v>
      </c>
      <c r="F1" s="3" t="s">
        <v>1470</v>
      </c>
      <c r="G1" s="45" t="s">
        <v>1471</v>
      </c>
      <c r="H1" s="3" t="s">
        <v>1472</v>
      </c>
    </row>
    <row r="2" spans="1:8" x14ac:dyDescent="0.25">
      <c r="A2" s="2">
        <v>1</v>
      </c>
      <c r="B2" s="2" t="s">
        <v>1444</v>
      </c>
      <c r="C2" s="2" t="s">
        <v>1473</v>
      </c>
    </row>
    <row r="3" spans="1:8" x14ac:dyDescent="0.25">
      <c r="B3" s="2" t="s">
        <v>1474</v>
      </c>
      <c r="C3" s="2" t="s">
        <v>1474</v>
      </c>
    </row>
    <row r="4" spans="1:8" x14ac:dyDescent="0.25">
      <c r="B4" s="2" t="s">
        <v>153</v>
      </c>
      <c r="C4" s="2" t="s">
        <v>1475</v>
      </c>
      <c r="D4" s="2">
        <v>447</v>
      </c>
      <c r="E4" s="42" t="s">
        <v>1476</v>
      </c>
      <c r="F4" s="2">
        <v>2.238</v>
      </c>
      <c r="G4" s="43" t="s">
        <v>989</v>
      </c>
      <c r="H4" s="2" t="s">
        <v>1477</v>
      </c>
    </row>
    <row r="5" spans="1:8" x14ac:dyDescent="0.25">
      <c r="A5" s="2">
        <v>2</v>
      </c>
      <c r="B5" s="2" t="s">
        <v>162</v>
      </c>
      <c r="C5" s="2" t="s">
        <v>1478</v>
      </c>
    </row>
    <row r="6" spans="1:8" x14ac:dyDescent="0.25">
      <c r="B6" s="2" t="s">
        <v>1479</v>
      </c>
      <c r="C6" s="2" t="s">
        <v>1479</v>
      </c>
    </row>
    <row r="7" spans="1:8" x14ac:dyDescent="0.25">
      <c r="B7" s="2" t="s">
        <v>164</v>
      </c>
      <c r="C7" s="2" t="s">
        <v>1475</v>
      </c>
      <c r="D7" s="2">
        <v>338</v>
      </c>
      <c r="E7" s="42">
        <v>0.9</v>
      </c>
      <c r="F7" s="2">
        <v>1572</v>
      </c>
      <c r="G7" s="43">
        <v>0</v>
      </c>
      <c r="H7" s="2" t="s">
        <v>1480</v>
      </c>
    </row>
    <row r="8" spans="1:8" x14ac:dyDescent="0.25">
      <c r="A8" s="2">
        <v>3</v>
      </c>
      <c r="B8" s="2" t="s">
        <v>177</v>
      </c>
      <c r="C8" s="2" t="s">
        <v>1481</v>
      </c>
    </row>
    <row r="9" spans="1:8" x14ac:dyDescent="0.25">
      <c r="B9" s="2" t="s">
        <v>1482</v>
      </c>
      <c r="C9" s="2" t="s">
        <v>1483</v>
      </c>
    </row>
    <row r="10" spans="1:8" x14ac:dyDescent="0.25">
      <c r="B10" s="2" t="s">
        <v>178</v>
      </c>
      <c r="C10" s="2" t="s">
        <v>1475</v>
      </c>
      <c r="D10" s="2">
        <v>843</v>
      </c>
      <c r="E10" s="42">
        <v>0.92</v>
      </c>
      <c r="F10" s="2">
        <v>4095</v>
      </c>
      <c r="G10" s="43">
        <v>0</v>
      </c>
    </row>
    <row r="11" spans="1:8" x14ac:dyDescent="0.25">
      <c r="A11" s="2">
        <v>4</v>
      </c>
      <c r="B11" s="2" t="s">
        <v>181</v>
      </c>
      <c r="C11" s="2" t="s">
        <v>1484</v>
      </c>
    </row>
    <row r="12" spans="1:8" x14ac:dyDescent="0.25">
      <c r="B12" s="2" t="s">
        <v>1485</v>
      </c>
      <c r="C12" s="2" t="s">
        <v>1483</v>
      </c>
    </row>
    <row r="13" spans="1:8" x14ac:dyDescent="0.25">
      <c r="B13" s="2" t="s">
        <v>183</v>
      </c>
      <c r="C13" s="2" t="s">
        <v>1475</v>
      </c>
      <c r="D13" s="2">
        <v>377</v>
      </c>
      <c r="E13" s="42" t="s">
        <v>1486</v>
      </c>
      <c r="F13" s="2">
        <v>1.9139999999999999</v>
      </c>
      <c r="G13" s="43" t="s">
        <v>989</v>
      </c>
    </row>
    <row r="14" spans="1:8" x14ac:dyDescent="0.25">
      <c r="A14" s="2">
        <v>5</v>
      </c>
      <c r="B14" s="2" t="s">
        <v>190</v>
      </c>
      <c r="C14" s="2" t="s">
        <v>1487</v>
      </c>
    </row>
    <row r="15" spans="1:8" x14ac:dyDescent="0.25">
      <c r="B15" s="2" t="s">
        <v>1488</v>
      </c>
      <c r="C15" s="2" t="s">
        <v>1483</v>
      </c>
    </row>
    <row r="16" spans="1:8" x14ac:dyDescent="0.25">
      <c r="B16" s="2" t="s">
        <v>192</v>
      </c>
      <c r="C16" s="2" t="s">
        <v>1475</v>
      </c>
      <c r="D16" s="2">
        <v>469</v>
      </c>
      <c r="E16" s="42">
        <v>0.91</v>
      </c>
      <c r="F16" s="2">
        <v>2216</v>
      </c>
      <c r="G16" s="43">
        <v>0</v>
      </c>
    </row>
    <row r="17" spans="1:8" x14ac:dyDescent="0.25">
      <c r="A17" s="2">
        <v>6</v>
      </c>
      <c r="B17" s="2" t="s">
        <v>195</v>
      </c>
      <c r="C17" s="2" t="s">
        <v>1489</v>
      </c>
    </row>
    <row r="18" spans="1:8" x14ac:dyDescent="0.25">
      <c r="B18" s="2" t="s">
        <v>1490</v>
      </c>
      <c r="C18" s="2" t="s">
        <v>1491</v>
      </c>
    </row>
    <row r="19" spans="1:8" x14ac:dyDescent="0.25">
      <c r="B19" s="2" t="s">
        <v>183</v>
      </c>
      <c r="C19" s="2" t="s">
        <v>1475</v>
      </c>
      <c r="D19" s="2">
        <v>341</v>
      </c>
      <c r="E19" s="42">
        <v>0.92</v>
      </c>
      <c r="F19" s="2">
        <v>1703</v>
      </c>
      <c r="G19" s="43">
        <v>0</v>
      </c>
      <c r="H19" s="2" t="s">
        <v>1492</v>
      </c>
    </row>
    <row r="20" spans="1:8" x14ac:dyDescent="0.25">
      <c r="A20" s="2">
        <v>7</v>
      </c>
      <c r="B20" s="2" t="s">
        <v>203</v>
      </c>
      <c r="C20" s="2" t="s">
        <v>1493</v>
      </c>
    </row>
    <row r="21" spans="1:8" x14ac:dyDescent="0.25">
      <c r="B21" s="2" t="s">
        <v>1494</v>
      </c>
      <c r="C21" s="2" t="s">
        <v>1495</v>
      </c>
    </row>
    <row r="22" spans="1:8" x14ac:dyDescent="0.25">
      <c r="B22" s="2" t="s">
        <v>205</v>
      </c>
      <c r="C22" s="2" t="s">
        <v>1475</v>
      </c>
      <c r="D22" s="2">
        <v>763</v>
      </c>
      <c r="E22" s="42">
        <v>0.89</v>
      </c>
      <c r="F22" s="2">
        <v>3510</v>
      </c>
      <c r="G22" s="43">
        <v>0</v>
      </c>
    </row>
    <row r="23" spans="1:8" x14ac:dyDescent="0.25">
      <c r="A23" s="2">
        <v>8</v>
      </c>
      <c r="B23" s="2" t="s">
        <v>225</v>
      </c>
      <c r="C23" s="2" t="s">
        <v>1496</v>
      </c>
    </row>
    <row r="24" spans="1:8" x14ac:dyDescent="0.25">
      <c r="B24" s="2" t="s">
        <v>1497</v>
      </c>
      <c r="C24" s="2" t="s">
        <v>1498</v>
      </c>
    </row>
    <row r="25" spans="1:8" x14ac:dyDescent="0.25">
      <c r="B25" s="2" t="s">
        <v>227</v>
      </c>
      <c r="C25" s="2" t="s">
        <v>1475</v>
      </c>
      <c r="D25" s="2">
        <v>559</v>
      </c>
      <c r="E25" s="42">
        <v>0.88</v>
      </c>
      <c r="F25" s="2">
        <v>2436</v>
      </c>
      <c r="G25" s="43">
        <v>0</v>
      </c>
    </row>
    <row r="26" spans="1:8" x14ac:dyDescent="0.25">
      <c r="A26" s="2">
        <v>9</v>
      </c>
      <c r="B26" s="2" t="s">
        <v>233</v>
      </c>
      <c r="C26" s="2" t="s">
        <v>1499</v>
      </c>
    </row>
    <row r="27" spans="1:8" x14ac:dyDescent="0.25">
      <c r="B27" s="2" t="s">
        <v>1500</v>
      </c>
      <c r="C27" s="2" t="s">
        <v>1501</v>
      </c>
    </row>
    <row r="28" spans="1:8" x14ac:dyDescent="0.25">
      <c r="B28" s="2" t="s">
        <v>153</v>
      </c>
      <c r="C28" s="2" t="s">
        <v>1475</v>
      </c>
      <c r="D28" s="2">
        <v>401</v>
      </c>
      <c r="E28" s="42">
        <v>0.87</v>
      </c>
      <c r="F28" s="2">
        <v>1750</v>
      </c>
      <c r="G28" s="43">
        <v>0</v>
      </c>
    </row>
    <row r="29" spans="1:8" x14ac:dyDescent="0.25">
      <c r="A29" s="2">
        <v>10</v>
      </c>
      <c r="B29" s="2" t="s">
        <v>237</v>
      </c>
      <c r="C29" s="2" t="s">
        <v>1502</v>
      </c>
    </row>
    <row r="30" spans="1:8" x14ac:dyDescent="0.25">
      <c r="B30" s="2" t="s">
        <v>1503</v>
      </c>
      <c r="C30" s="2" t="s">
        <v>1483</v>
      </c>
    </row>
    <row r="31" spans="1:8" x14ac:dyDescent="0.25">
      <c r="B31" s="2" t="s">
        <v>238</v>
      </c>
      <c r="C31" s="2" t="s">
        <v>1475</v>
      </c>
      <c r="D31" s="2">
        <v>388</v>
      </c>
      <c r="E31" s="42">
        <v>0.85</v>
      </c>
      <c r="F31" s="2">
        <v>1619</v>
      </c>
      <c r="G31" s="43">
        <v>0</v>
      </c>
    </row>
    <row r="32" spans="1:8" x14ac:dyDescent="0.25">
      <c r="A32" s="2">
        <v>11</v>
      </c>
      <c r="B32" s="2" t="s">
        <v>242</v>
      </c>
      <c r="C32" s="2" t="s">
        <v>1504</v>
      </c>
    </row>
    <row r="33" spans="1:8" x14ac:dyDescent="0.25">
      <c r="B33" s="2" t="s">
        <v>1505</v>
      </c>
      <c r="C33" s="2" t="s">
        <v>1505</v>
      </c>
    </row>
    <row r="34" spans="1:8" x14ac:dyDescent="0.25">
      <c r="B34" s="2" t="s">
        <v>244</v>
      </c>
      <c r="C34" s="2" t="s">
        <v>1475</v>
      </c>
      <c r="D34" s="2">
        <v>839</v>
      </c>
      <c r="E34" s="42">
        <v>0.87</v>
      </c>
      <c r="F34" s="2">
        <v>3797</v>
      </c>
      <c r="G34" s="43">
        <v>0</v>
      </c>
    </row>
    <row r="35" spans="1:8" x14ac:dyDescent="0.25">
      <c r="A35" s="2">
        <v>12</v>
      </c>
      <c r="B35" s="2" t="s">
        <v>255</v>
      </c>
      <c r="C35" s="2" t="s">
        <v>1506</v>
      </c>
    </row>
    <row r="36" spans="1:8" x14ac:dyDescent="0.25">
      <c r="B36" s="2" t="s">
        <v>1507</v>
      </c>
      <c r="C36" s="2" t="s">
        <v>1508</v>
      </c>
    </row>
    <row r="37" spans="1:8" x14ac:dyDescent="0.25">
      <c r="B37" s="2" t="s">
        <v>179</v>
      </c>
      <c r="C37" s="2" t="s">
        <v>1475</v>
      </c>
      <c r="D37" s="2">
        <v>700</v>
      </c>
      <c r="E37" s="42">
        <v>0.93</v>
      </c>
      <c r="F37" s="2">
        <v>3390</v>
      </c>
      <c r="G37" s="43">
        <v>0</v>
      </c>
    </row>
    <row r="38" spans="1:8" x14ac:dyDescent="0.25">
      <c r="A38" s="2">
        <v>13</v>
      </c>
      <c r="B38" s="2" t="s">
        <v>1509</v>
      </c>
      <c r="C38" s="2" t="s">
        <v>1510</v>
      </c>
    </row>
    <row r="39" spans="1:8" x14ac:dyDescent="0.25">
      <c r="B39" s="2" t="s">
        <v>1511</v>
      </c>
      <c r="C39" s="2" t="s">
        <v>1483</v>
      </c>
    </row>
    <row r="40" spans="1:8" x14ac:dyDescent="0.25">
      <c r="B40" s="2" t="s">
        <v>179</v>
      </c>
      <c r="C40" s="2" t="s">
        <v>1475</v>
      </c>
      <c r="D40" s="2">
        <v>221</v>
      </c>
      <c r="E40" s="42">
        <v>0.95</v>
      </c>
      <c r="F40" s="2">
        <v>1141</v>
      </c>
      <c r="G40" s="43" t="s">
        <v>1512</v>
      </c>
    </row>
    <row r="41" spans="1:8" x14ac:dyDescent="0.25">
      <c r="A41" s="2">
        <v>14</v>
      </c>
      <c r="B41" s="2" t="s">
        <v>283</v>
      </c>
      <c r="C41" s="2" t="s">
        <v>1513</v>
      </c>
    </row>
    <row r="42" spans="1:8" x14ac:dyDescent="0.25">
      <c r="B42" s="2" t="s">
        <v>1514</v>
      </c>
      <c r="C42" s="2" t="s">
        <v>1515</v>
      </c>
    </row>
    <row r="43" spans="1:8" x14ac:dyDescent="0.25">
      <c r="B43" s="2" t="s">
        <v>284</v>
      </c>
      <c r="C43" s="2" t="s">
        <v>1475</v>
      </c>
      <c r="D43" s="2">
        <v>332</v>
      </c>
      <c r="E43" s="42">
        <v>0.95</v>
      </c>
      <c r="F43" s="2">
        <v>1606</v>
      </c>
      <c r="G43" s="43">
        <v>0</v>
      </c>
    </row>
    <row r="44" spans="1:8" x14ac:dyDescent="0.25">
      <c r="A44" s="2">
        <v>15</v>
      </c>
      <c r="B44" s="2" t="s">
        <v>289</v>
      </c>
      <c r="C44" s="2" t="s">
        <v>621</v>
      </c>
    </row>
    <row r="45" spans="1:8" x14ac:dyDescent="0.25">
      <c r="B45" s="2" t="s">
        <v>1516</v>
      </c>
      <c r="C45" s="2" t="s">
        <v>1517</v>
      </c>
    </row>
    <row r="46" spans="1:8" x14ac:dyDescent="0.25">
      <c r="B46" s="2" t="s">
        <v>183</v>
      </c>
      <c r="C46" s="2" t="s">
        <v>1475</v>
      </c>
      <c r="D46" s="2">
        <v>257</v>
      </c>
      <c r="E46" s="42" t="s">
        <v>1518</v>
      </c>
      <c r="F46" s="2">
        <v>1.079</v>
      </c>
      <c r="G46" s="43" t="s">
        <v>1519</v>
      </c>
      <c r="H46" s="2" t="s">
        <v>1520</v>
      </c>
    </row>
    <row r="47" spans="1:8" x14ac:dyDescent="0.25">
      <c r="A47" s="2">
        <v>16</v>
      </c>
      <c r="B47" s="2" t="s">
        <v>296</v>
      </c>
      <c r="C47" s="2" t="s">
        <v>1489</v>
      </c>
    </row>
    <row r="48" spans="1:8" x14ac:dyDescent="0.25">
      <c r="B48" s="2" t="s">
        <v>1521</v>
      </c>
      <c r="C48" s="2" t="s">
        <v>1491</v>
      </c>
    </row>
    <row r="49" spans="1:8" x14ac:dyDescent="0.25">
      <c r="B49" s="2" t="s">
        <v>297</v>
      </c>
      <c r="C49" s="2" t="s">
        <v>1475</v>
      </c>
      <c r="D49" s="2">
        <v>341</v>
      </c>
      <c r="E49" s="42">
        <v>0.92</v>
      </c>
      <c r="F49" s="2">
        <v>1695</v>
      </c>
      <c r="G49" s="43">
        <v>0</v>
      </c>
      <c r="H49" s="2" t="s">
        <v>1492</v>
      </c>
    </row>
    <row r="50" spans="1:8" x14ac:dyDescent="0.25">
      <c r="A50" s="2">
        <v>17</v>
      </c>
      <c r="B50" s="2" t="s">
        <v>299</v>
      </c>
      <c r="C50" s="2" t="s">
        <v>1522</v>
      </c>
    </row>
    <row r="51" spans="1:8" x14ac:dyDescent="0.25">
      <c r="B51" s="2" t="s">
        <v>1523</v>
      </c>
      <c r="C51" s="2" t="s">
        <v>1483</v>
      </c>
    </row>
    <row r="52" spans="1:8" x14ac:dyDescent="0.25">
      <c r="B52" s="2" t="s">
        <v>153</v>
      </c>
      <c r="C52" s="2" t="s">
        <v>1475</v>
      </c>
      <c r="D52" s="2">
        <v>413</v>
      </c>
      <c r="E52" s="42">
        <v>0.94</v>
      </c>
      <c r="F52" s="2">
        <v>2008</v>
      </c>
      <c r="G52" s="43">
        <v>0</v>
      </c>
    </row>
    <row r="53" spans="1:8" x14ac:dyDescent="0.25">
      <c r="A53" s="2">
        <v>18</v>
      </c>
      <c r="B53" s="2" t="s">
        <v>308</v>
      </c>
      <c r="C53" s="2" t="s">
        <v>1524</v>
      </c>
    </row>
    <row r="54" spans="1:8" x14ac:dyDescent="0.25">
      <c r="B54" s="2" t="s">
        <v>1525</v>
      </c>
      <c r="C54" s="2" t="s">
        <v>1526</v>
      </c>
    </row>
    <row r="55" spans="1:8" x14ac:dyDescent="0.25">
      <c r="B55" s="2" t="s">
        <v>310</v>
      </c>
      <c r="C55" s="2" t="s">
        <v>1475</v>
      </c>
      <c r="D55" s="2">
        <v>167</v>
      </c>
      <c r="E55" s="42">
        <v>0.88</v>
      </c>
      <c r="F55" s="2">
        <v>762</v>
      </c>
      <c r="G55" s="43" t="s">
        <v>1527</v>
      </c>
    </row>
    <row r="56" spans="1:8" x14ac:dyDescent="0.25">
      <c r="A56" s="2">
        <v>19</v>
      </c>
      <c r="B56" s="2" t="s">
        <v>317</v>
      </c>
      <c r="C56" s="2" t="s">
        <v>1528</v>
      </c>
    </row>
    <row r="57" spans="1:8" x14ac:dyDescent="0.25">
      <c r="B57" s="2" t="s">
        <v>1529</v>
      </c>
      <c r="C57" s="2" t="s">
        <v>1529</v>
      </c>
    </row>
    <row r="58" spans="1:8" x14ac:dyDescent="0.25">
      <c r="B58" s="2" t="s">
        <v>205</v>
      </c>
      <c r="C58" s="2" t="s">
        <v>1475</v>
      </c>
      <c r="D58" s="2">
        <v>485</v>
      </c>
      <c r="E58" s="42">
        <v>0.93</v>
      </c>
      <c r="F58" s="2">
        <v>2364</v>
      </c>
      <c r="G58" s="43">
        <v>0</v>
      </c>
    </row>
    <row r="59" spans="1:8" x14ac:dyDescent="0.25">
      <c r="A59" s="2">
        <v>20</v>
      </c>
      <c r="B59" s="2" t="s">
        <v>321</v>
      </c>
      <c r="C59" s="2" t="s">
        <v>1530</v>
      </c>
    </row>
    <row r="60" spans="1:8" x14ac:dyDescent="0.25">
      <c r="B60" s="2" t="s">
        <v>1531</v>
      </c>
      <c r="C60" s="2" t="s">
        <v>1532</v>
      </c>
    </row>
    <row r="61" spans="1:8" x14ac:dyDescent="0.25">
      <c r="B61" s="2" t="s">
        <v>153</v>
      </c>
      <c r="C61" s="2" t="s">
        <v>1475</v>
      </c>
      <c r="D61" s="2">
        <v>668</v>
      </c>
      <c r="E61" s="42" t="s">
        <v>1533</v>
      </c>
      <c r="F61" s="2">
        <v>3.1440000000000001</v>
      </c>
      <c r="G61" s="43" t="s">
        <v>989</v>
      </c>
      <c r="H61" s="2" t="s">
        <v>1534</v>
      </c>
    </row>
    <row r="62" spans="1:8" x14ac:dyDescent="0.25">
      <c r="A62" s="2">
        <v>21</v>
      </c>
      <c r="B62" s="2" t="s">
        <v>324</v>
      </c>
      <c r="C62" s="2" t="s">
        <v>1535</v>
      </c>
    </row>
    <row r="63" spans="1:8" x14ac:dyDescent="0.25">
      <c r="B63" s="2" t="s">
        <v>1536</v>
      </c>
      <c r="C63" s="2" t="s">
        <v>1483</v>
      </c>
    </row>
    <row r="64" spans="1:8" x14ac:dyDescent="0.25">
      <c r="B64" s="2" t="s">
        <v>325</v>
      </c>
      <c r="C64" s="2" t="s">
        <v>1475</v>
      </c>
      <c r="D64" s="2">
        <v>584</v>
      </c>
      <c r="E64" s="42">
        <v>0.92</v>
      </c>
      <c r="F64" s="2">
        <v>2261</v>
      </c>
      <c r="G64" s="43">
        <v>0</v>
      </c>
    </row>
    <row r="65" spans="1:8" x14ac:dyDescent="0.25">
      <c r="A65" s="2">
        <v>22</v>
      </c>
      <c r="B65" s="2" t="s">
        <v>328</v>
      </c>
      <c r="C65" s="2" t="s">
        <v>1537</v>
      </c>
    </row>
    <row r="66" spans="1:8" x14ac:dyDescent="0.25">
      <c r="B66" s="2" t="s">
        <v>1538</v>
      </c>
      <c r="C66" s="2" t="s">
        <v>1539</v>
      </c>
    </row>
    <row r="67" spans="1:8" x14ac:dyDescent="0.25">
      <c r="B67" s="2" t="s">
        <v>284</v>
      </c>
      <c r="C67" s="2" t="s">
        <v>1475</v>
      </c>
      <c r="D67" s="2">
        <v>525</v>
      </c>
      <c r="E67" s="42">
        <v>0.84</v>
      </c>
      <c r="F67" s="2">
        <v>2247</v>
      </c>
      <c r="G67" s="43">
        <v>0</v>
      </c>
      <c r="H67" s="2" t="s">
        <v>1540</v>
      </c>
    </row>
    <row r="68" spans="1:8" x14ac:dyDescent="0.25">
      <c r="A68" s="2">
        <v>23</v>
      </c>
      <c r="B68" s="2" t="s">
        <v>1541</v>
      </c>
      <c r="C68" s="2" t="s">
        <v>1542</v>
      </c>
    </row>
    <row r="69" spans="1:8" x14ac:dyDescent="0.25">
      <c r="B69" s="2" t="s">
        <v>1543</v>
      </c>
      <c r="C69" s="2" t="s">
        <v>1543</v>
      </c>
    </row>
    <row r="70" spans="1:8" x14ac:dyDescent="0.25">
      <c r="B70" s="2" t="s">
        <v>325</v>
      </c>
      <c r="C70" s="2" t="s">
        <v>1475</v>
      </c>
      <c r="D70" s="2">
        <v>444</v>
      </c>
      <c r="E70" s="42">
        <v>0.91</v>
      </c>
      <c r="F70" s="2">
        <v>2080</v>
      </c>
      <c r="G70" s="43">
        <v>0</v>
      </c>
    </row>
    <row r="71" spans="1:8" x14ac:dyDescent="0.25">
      <c r="A71" s="2">
        <v>24</v>
      </c>
      <c r="B71" s="2" t="s">
        <v>1453</v>
      </c>
      <c r="C71" s="2" t="s">
        <v>1544</v>
      </c>
    </row>
    <row r="72" spans="1:8" x14ac:dyDescent="0.25">
      <c r="B72" s="2" t="s">
        <v>1545</v>
      </c>
      <c r="C72" s="2" t="s">
        <v>1546</v>
      </c>
    </row>
    <row r="73" spans="1:8" x14ac:dyDescent="0.25">
      <c r="B73" s="2" t="s">
        <v>183</v>
      </c>
      <c r="C73" s="2" t="s">
        <v>1475</v>
      </c>
      <c r="D73" s="2">
        <v>357</v>
      </c>
      <c r="E73" s="42">
        <v>0.88</v>
      </c>
      <c r="F73" s="2">
        <v>1411</v>
      </c>
      <c r="G73" s="43">
        <v>0</v>
      </c>
      <c r="H73" s="2" t="s">
        <v>1547</v>
      </c>
    </row>
    <row r="74" spans="1:8" x14ac:dyDescent="0.25">
      <c r="A74" s="2">
        <v>25</v>
      </c>
      <c r="B74" s="2" t="s">
        <v>363</v>
      </c>
      <c r="C74" s="2" t="s">
        <v>1548</v>
      </c>
    </row>
    <row r="75" spans="1:8" x14ac:dyDescent="0.25">
      <c r="B75" s="2" t="s">
        <v>1549</v>
      </c>
      <c r="C75" s="2" t="s">
        <v>1483</v>
      </c>
    </row>
    <row r="76" spans="1:8" x14ac:dyDescent="0.25">
      <c r="B76" s="2" t="s">
        <v>365</v>
      </c>
      <c r="C76" s="2" t="s">
        <v>1475</v>
      </c>
      <c r="D76" s="2">
        <v>582</v>
      </c>
      <c r="E76" s="42">
        <v>0.89</v>
      </c>
      <c r="F76" s="2">
        <v>2674</v>
      </c>
      <c r="G76" s="43">
        <v>0</v>
      </c>
    </row>
    <row r="77" spans="1:8" x14ac:dyDescent="0.25">
      <c r="A77" s="2">
        <v>26</v>
      </c>
      <c r="B77" s="2" t="s">
        <v>369</v>
      </c>
      <c r="C77" s="2" t="s">
        <v>1550</v>
      </c>
    </row>
    <row r="78" spans="1:8" x14ac:dyDescent="0.25">
      <c r="B78" s="2" t="s">
        <v>1551</v>
      </c>
      <c r="C78" s="2" t="s">
        <v>1483</v>
      </c>
    </row>
    <row r="79" spans="1:8" x14ac:dyDescent="0.25">
      <c r="B79" s="2" t="s">
        <v>183</v>
      </c>
      <c r="C79" s="2" t="s">
        <v>1475</v>
      </c>
      <c r="D79" s="2">
        <v>536</v>
      </c>
      <c r="E79" s="42">
        <v>0.92</v>
      </c>
      <c r="F79" s="2">
        <v>2302</v>
      </c>
      <c r="G79" s="43">
        <v>0</v>
      </c>
    </row>
    <row r="80" spans="1:8" x14ac:dyDescent="0.25">
      <c r="A80" s="2">
        <v>27</v>
      </c>
      <c r="B80" s="2" t="s">
        <v>1552</v>
      </c>
      <c r="C80" s="2" t="s">
        <v>1478</v>
      </c>
    </row>
    <row r="81" spans="1:8" x14ac:dyDescent="0.25">
      <c r="B81" s="2" t="s">
        <v>1553</v>
      </c>
      <c r="C81" s="2" t="s">
        <v>1479</v>
      </c>
    </row>
    <row r="82" spans="1:8" x14ac:dyDescent="0.25">
      <c r="B82" s="2" t="s">
        <v>227</v>
      </c>
      <c r="C82" s="2" t="s">
        <v>1475</v>
      </c>
      <c r="D82" s="2">
        <v>338</v>
      </c>
      <c r="E82" s="42">
        <v>0.86</v>
      </c>
      <c r="F82" s="2">
        <v>1503</v>
      </c>
      <c r="G82" s="43">
        <v>0</v>
      </c>
      <c r="H82" s="2" t="s">
        <v>1480</v>
      </c>
    </row>
    <row r="83" spans="1:8" x14ac:dyDescent="0.25">
      <c r="A83" s="2">
        <v>28</v>
      </c>
      <c r="B83" s="2" t="s">
        <v>1554</v>
      </c>
      <c r="C83" s="2" t="s">
        <v>1555</v>
      </c>
    </row>
    <row r="84" spans="1:8" x14ac:dyDescent="0.25">
      <c r="B84" s="2" t="s">
        <v>1556</v>
      </c>
      <c r="C84" s="2" t="s">
        <v>1557</v>
      </c>
    </row>
    <row r="85" spans="1:8" x14ac:dyDescent="0.25">
      <c r="B85" s="2" t="s">
        <v>374</v>
      </c>
      <c r="C85" s="2" t="s">
        <v>1475</v>
      </c>
      <c r="D85" s="2">
        <v>178</v>
      </c>
      <c r="E85" s="42">
        <v>0.97</v>
      </c>
      <c r="F85" s="2">
        <v>899</v>
      </c>
      <c r="G85" s="43" t="s">
        <v>1558</v>
      </c>
    </row>
    <row r="86" spans="1:8" x14ac:dyDescent="0.25">
      <c r="A86" s="2">
        <v>29</v>
      </c>
      <c r="B86" s="2" t="s">
        <v>1559</v>
      </c>
      <c r="C86" s="2" t="s">
        <v>1560</v>
      </c>
    </row>
    <row r="87" spans="1:8" x14ac:dyDescent="0.25">
      <c r="B87" s="2" t="s">
        <v>1561</v>
      </c>
      <c r="C87" s="2" t="s">
        <v>1562</v>
      </c>
    </row>
    <row r="88" spans="1:8" x14ac:dyDescent="0.25">
      <c r="B88" s="2" t="s">
        <v>390</v>
      </c>
      <c r="C88" s="2" t="s">
        <v>1475</v>
      </c>
      <c r="D88" s="2">
        <v>981</v>
      </c>
      <c r="E88" s="42">
        <v>0.84</v>
      </c>
      <c r="F88" s="2">
        <v>4376</v>
      </c>
      <c r="G88" s="43">
        <v>0</v>
      </c>
    </row>
    <row r="89" spans="1:8" x14ac:dyDescent="0.25">
      <c r="A89" s="2">
        <v>30</v>
      </c>
      <c r="B89" s="2" t="s">
        <v>1563</v>
      </c>
      <c r="C89" s="2" t="s">
        <v>1564</v>
      </c>
    </row>
    <row r="90" spans="1:8" x14ac:dyDescent="0.25">
      <c r="B90" s="2" t="s">
        <v>1565</v>
      </c>
      <c r="C90" s="2" t="s">
        <v>1566</v>
      </c>
    </row>
    <row r="91" spans="1:8" x14ac:dyDescent="0.25">
      <c r="B91" s="2" t="s">
        <v>404</v>
      </c>
      <c r="C91" s="2" t="s">
        <v>1475</v>
      </c>
      <c r="D91" s="2">
        <v>105</v>
      </c>
      <c r="E91" s="42">
        <v>0.76</v>
      </c>
      <c r="F91" s="2">
        <v>346</v>
      </c>
      <c r="G91" s="43" t="s">
        <v>1567</v>
      </c>
    </row>
    <row r="92" spans="1:8" x14ac:dyDescent="0.25">
      <c r="A92" s="2">
        <v>31</v>
      </c>
      <c r="B92" s="2" t="s">
        <v>1568</v>
      </c>
      <c r="C92" s="2" t="s">
        <v>1569</v>
      </c>
    </row>
    <row r="93" spans="1:8" x14ac:dyDescent="0.25">
      <c r="B93" s="2" t="s">
        <v>1570</v>
      </c>
      <c r="C93" s="2" t="s">
        <v>1571</v>
      </c>
    </row>
    <row r="94" spans="1:8" x14ac:dyDescent="0.25">
      <c r="B94" s="2" t="s">
        <v>404</v>
      </c>
      <c r="C94" s="2" t="s">
        <v>1475</v>
      </c>
      <c r="D94" s="2">
        <v>264</v>
      </c>
      <c r="E94" s="42">
        <v>0.93</v>
      </c>
      <c r="F94" s="2">
        <v>1287</v>
      </c>
      <c r="G94" s="43" t="s">
        <v>1572</v>
      </c>
    </row>
    <row r="95" spans="1:8" x14ac:dyDescent="0.25">
      <c r="A95" s="2">
        <v>32</v>
      </c>
      <c r="B95" s="2" t="s">
        <v>1573</v>
      </c>
      <c r="C95" s="2" t="s">
        <v>1574</v>
      </c>
    </row>
    <row r="96" spans="1:8" x14ac:dyDescent="0.25">
      <c r="B96" s="2" t="s">
        <v>1575</v>
      </c>
      <c r="C96" s="2" t="s">
        <v>1483</v>
      </c>
    </row>
    <row r="97" spans="1:8" x14ac:dyDescent="0.25">
      <c r="B97" s="2" t="s">
        <v>412</v>
      </c>
      <c r="C97" s="2" t="s">
        <v>1475</v>
      </c>
      <c r="D97" s="2">
        <v>204</v>
      </c>
      <c r="E97" s="42">
        <v>0.94</v>
      </c>
      <c r="F97" s="2">
        <v>941</v>
      </c>
      <c r="G97" s="43" t="s">
        <v>1576</v>
      </c>
    </row>
    <row r="98" spans="1:8" x14ac:dyDescent="0.25">
      <c r="A98" s="2">
        <v>33</v>
      </c>
      <c r="B98" s="2" t="s">
        <v>1577</v>
      </c>
      <c r="C98" s="2" t="s">
        <v>1578</v>
      </c>
    </row>
    <row r="99" spans="1:8" x14ac:dyDescent="0.25">
      <c r="B99" s="2" t="s">
        <v>1579</v>
      </c>
      <c r="C99" s="2" t="s">
        <v>1580</v>
      </c>
    </row>
    <row r="100" spans="1:8" x14ac:dyDescent="0.25">
      <c r="B100" s="2" t="s">
        <v>422</v>
      </c>
      <c r="C100" s="2" t="s">
        <v>1475</v>
      </c>
      <c r="D100" s="2">
        <v>420</v>
      </c>
      <c r="E100" s="42">
        <v>0.82</v>
      </c>
      <c r="F100" s="2">
        <v>1874</v>
      </c>
      <c r="G100" s="43">
        <v>0</v>
      </c>
      <c r="H100" s="2" t="s">
        <v>1581</v>
      </c>
    </row>
    <row r="101" spans="1:8" x14ac:dyDescent="0.25">
      <c r="A101" s="2">
        <v>34</v>
      </c>
      <c r="B101" s="2" t="s">
        <v>1582</v>
      </c>
      <c r="C101" s="2" t="s">
        <v>1583</v>
      </c>
    </row>
    <row r="102" spans="1:8" x14ac:dyDescent="0.25">
      <c r="B102" s="2" t="s">
        <v>1584</v>
      </c>
      <c r="C102" s="2" t="s">
        <v>1483</v>
      </c>
    </row>
    <row r="103" spans="1:8" x14ac:dyDescent="0.25">
      <c r="B103" s="2" t="s">
        <v>238</v>
      </c>
      <c r="C103" s="2" t="s">
        <v>1475</v>
      </c>
      <c r="D103" s="2">
        <v>451</v>
      </c>
      <c r="E103" s="42">
        <v>0.97</v>
      </c>
      <c r="F103" s="2">
        <v>2309</v>
      </c>
      <c r="G103" s="43">
        <v>0</v>
      </c>
    </row>
    <row r="104" spans="1:8" x14ac:dyDescent="0.25">
      <c r="A104" s="2">
        <v>35</v>
      </c>
      <c r="B104" s="2" t="s">
        <v>1585</v>
      </c>
      <c r="C104" s="2" t="s">
        <v>1586</v>
      </c>
    </row>
    <row r="105" spans="1:8" x14ac:dyDescent="0.25">
      <c r="B105" s="2" t="s">
        <v>1587</v>
      </c>
      <c r="C105" s="2" t="s">
        <v>1483</v>
      </c>
    </row>
    <row r="106" spans="1:8" x14ac:dyDescent="0.25">
      <c r="B106" s="2" t="s">
        <v>183</v>
      </c>
      <c r="C106" s="2" t="s">
        <v>1475</v>
      </c>
      <c r="D106" s="2">
        <v>497</v>
      </c>
      <c r="E106" s="42">
        <v>0.96</v>
      </c>
      <c r="F106" s="2">
        <v>2464</v>
      </c>
      <c r="G106" s="43">
        <v>0</v>
      </c>
    </row>
    <row r="107" spans="1:8" x14ac:dyDescent="0.25">
      <c r="A107" s="2">
        <v>36</v>
      </c>
      <c r="B107" s="2" t="s">
        <v>1588</v>
      </c>
      <c r="C107" s="2" t="s">
        <v>1564</v>
      </c>
    </row>
    <row r="108" spans="1:8" x14ac:dyDescent="0.25">
      <c r="B108" s="2" t="s">
        <v>1589</v>
      </c>
      <c r="C108" s="2" t="s">
        <v>1566</v>
      </c>
    </row>
    <row r="109" spans="1:8" x14ac:dyDescent="0.25">
      <c r="B109" s="2" t="s">
        <v>437</v>
      </c>
      <c r="C109" s="2" t="s">
        <v>1475</v>
      </c>
      <c r="D109" s="2">
        <v>105</v>
      </c>
      <c r="E109" s="42">
        <v>0.85</v>
      </c>
      <c r="F109" s="2">
        <v>375</v>
      </c>
      <c r="G109" s="43" t="s">
        <v>1590</v>
      </c>
    </row>
    <row r="110" spans="1:8" x14ac:dyDescent="0.25">
      <c r="A110" s="2">
        <v>37</v>
      </c>
      <c r="B110" s="2" t="s">
        <v>1591</v>
      </c>
      <c r="C110" s="2" t="s">
        <v>1478</v>
      </c>
    </row>
    <row r="111" spans="1:8" x14ac:dyDescent="0.25">
      <c r="B111" s="2" t="s">
        <v>1592</v>
      </c>
      <c r="C111" s="2" t="s">
        <v>1479</v>
      </c>
    </row>
    <row r="112" spans="1:8" x14ac:dyDescent="0.25">
      <c r="B112" s="2" t="s">
        <v>440</v>
      </c>
      <c r="C112" s="2" t="s">
        <v>1475</v>
      </c>
      <c r="D112" s="2">
        <v>338</v>
      </c>
      <c r="E112" s="42">
        <v>0.88</v>
      </c>
      <c r="F112" s="2">
        <v>1517</v>
      </c>
      <c r="G112" s="43">
        <v>0</v>
      </c>
      <c r="H112" s="2" t="s">
        <v>1480</v>
      </c>
    </row>
    <row r="113" spans="1:8" x14ac:dyDescent="0.25">
      <c r="A113" s="2">
        <v>38</v>
      </c>
      <c r="B113" s="2" t="s">
        <v>442</v>
      </c>
      <c r="C113" s="2" t="s">
        <v>1593</v>
      </c>
    </row>
    <row r="114" spans="1:8" x14ac:dyDescent="0.25">
      <c r="B114" s="2" t="s">
        <v>1594</v>
      </c>
      <c r="C114" s="2" t="s">
        <v>1483</v>
      </c>
    </row>
    <row r="115" spans="1:8" x14ac:dyDescent="0.25">
      <c r="B115" s="2" t="s">
        <v>1595</v>
      </c>
      <c r="C115" s="2" t="s">
        <v>1475</v>
      </c>
      <c r="D115" s="2">
        <v>699</v>
      </c>
      <c r="E115" s="42">
        <v>0.95</v>
      </c>
      <c r="F115" s="2">
        <v>3414</v>
      </c>
      <c r="G115" s="43">
        <v>0</v>
      </c>
    </row>
    <row r="116" spans="1:8" x14ac:dyDescent="0.25">
      <c r="A116" s="2">
        <v>39</v>
      </c>
      <c r="B116" s="2" t="s">
        <v>1596</v>
      </c>
      <c r="C116" s="2" t="s">
        <v>1597</v>
      </c>
    </row>
    <row r="117" spans="1:8" x14ac:dyDescent="0.25">
      <c r="B117" s="2" t="s">
        <v>1598</v>
      </c>
      <c r="C117" s="2" t="s">
        <v>1515</v>
      </c>
    </row>
    <row r="118" spans="1:8" x14ac:dyDescent="0.25">
      <c r="B118" s="2" t="s">
        <v>447</v>
      </c>
      <c r="C118" s="2" t="s">
        <v>1475</v>
      </c>
      <c r="D118" s="2">
        <v>345</v>
      </c>
      <c r="E118" s="42">
        <v>0.86</v>
      </c>
      <c r="F118" s="2">
        <v>1497</v>
      </c>
      <c r="G118" s="43">
        <v>0</v>
      </c>
      <c r="H118" s="2" t="s">
        <v>1599</v>
      </c>
    </row>
    <row r="119" spans="1:8" x14ac:dyDescent="0.25">
      <c r="A119" s="2">
        <v>40</v>
      </c>
      <c r="B119" s="2" t="s">
        <v>456</v>
      </c>
      <c r="C119" s="2" t="s">
        <v>1600</v>
      </c>
    </row>
    <row r="120" spans="1:8" x14ac:dyDescent="0.25">
      <c r="B120" s="2" t="s">
        <v>1601</v>
      </c>
      <c r="C120" s="2" t="s">
        <v>1483</v>
      </c>
    </row>
    <row r="121" spans="1:8" x14ac:dyDescent="0.25">
      <c r="B121" s="2" t="s">
        <v>183</v>
      </c>
      <c r="C121" s="2" t="s">
        <v>1475</v>
      </c>
      <c r="D121" s="2">
        <v>192</v>
      </c>
      <c r="E121" s="42">
        <v>0.9</v>
      </c>
      <c r="F121" s="2">
        <v>896</v>
      </c>
      <c r="G121" s="43" t="s">
        <v>1602</v>
      </c>
    </row>
    <row r="122" spans="1:8" x14ac:dyDescent="0.25">
      <c r="A122" s="2">
        <v>41</v>
      </c>
      <c r="B122" s="2" t="s">
        <v>460</v>
      </c>
      <c r="C122" s="2" t="s">
        <v>1473</v>
      </c>
    </row>
    <row r="123" spans="1:8" x14ac:dyDescent="0.25">
      <c r="B123" s="2" t="s">
        <v>1603</v>
      </c>
      <c r="C123" s="2" t="s">
        <v>1474</v>
      </c>
    </row>
    <row r="124" spans="1:8" x14ac:dyDescent="0.25">
      <c r="B124" s="2" t="s">
        <v>227</v>
      </c>
      <c r="C124" s="2" t="s">
        <v>1475</v>
      </c>
      <c r="D124" s="2">
        <v>447</v>
      </c>
      <c r="E124" s="42">
        <v>0.95</v>
      </c>
      <c r="F124" s="2">
        <v>2228</v>
      </c>
      <c r="G124" s="43">
        <v>0</v>
      </c>
      <c r="H124" s="2" t="s">
        <v>1604</v>
      </c>
    </row>
    <row r="125" spans="1:8" x14ac:dyDescent="0.25">
      <c r="A125" s="2">
        <v>42</v>
      </c>
      <c r="B125" s="2" t="s">
        <v>1605</v>
      </c>
      <c r="C125" s="2" t="s">
        <v>1606</v>
      </c>
    </row>
    <row r="126" spans="1:8" x14ac:dyDescent="0.25">
      <c r="B126" s="2" t="s">
        <v>1607</v>
      </c>
      <c r="C126" s="2" t="s">
        <v>1483</v>
      </c>
    </row>
    <row r="127" spans="1:8" x14ac:dyDescent="0.25">
      <c r="B127" s="2" t="s">
        <v>238</v>
      </c>
      <c r="C127" s="2" t="s">
        <v>1475</v>
      </c>
      <c r="D127" s="2">
        <v>381</v>
      </c>
      <c r="E127" s="42">
        <v>0.82</v>
      </c>
      <c r="F127" s="2">
        <v>1687</v>
      </c>
      <c r="G127" s="43">
        <v>0</v>
      </c>
    </row>
    <row r="128" spans="1:8" x14ac:dyDescent="0.25">
      <c r="A128" s="2">
        <v>43</v>
      </c>
      <c r="B128" s="2" t="s">
        <v>1608</v>
      </c>
      <c r="C128" s="2" t="s">
        <v>1609</v>
      </c>
    </row>
    <row r="129" spans="1:7" x14ac:dyDescent="0.25">
      <c r="B129" s="2" t="s">
        <v>1610</v>
      </c>
      <c r="C129" s="2" t="s">
        <v>1483</v>
      </c>
    </row>
    <row r="130" spans="1:7" x14ac:dyDescent="0.25">
      <c r="B130" s="2" t="s">
        <v>284</v>
      </c>
      <c r="C130" s="2" t="s">
        <v>1475</v>
      </c>
      <c r="D130" s="2">
        <v>325</v>
      </c>
      <c r="E130" s="42">
        <v>0.97</v>
      </c>
      <c r="F130" s="2">
        <v>1653</v>
      </c>
      <c r="G130" s="43">
        <v>0</v>
      </c>
    </row>
    <row r="131" spans="1:7" x14ac:dyDescent="0.25">
      <c r="A131" s="2">
        <v>44</v>
      </c>
      <c r="B131" s="2" t="s">
        <v>1407</v>
      </c>
      <c r="C131" s="2" t="s">
        <v>1611</v>
      </c>
    </row>
    <row r="132" spans="1:7" x14ac:dyDescent="0.25">
      <c r="B132" s="2" t="s">
        <v>1612</v>
      </c>
      <c r="C132" s="2" t="s">
        <v>1483</v>
      </c>
    </row>
    <row r="133" spans="1:7" x14ac:dyDescent="0.25">
      <c r="B133" s="2" t="s">
        <v>467</v>
      </c>
      <c r="C133" s="2" t="s">
        <v>1475</v>
      </c>
      <c r="D133" s="2">
        <v>222</v>
      </c>
      <c r="E133" s="42">
        <v>0.94</v>
      </c>
      <c r="F133" s="2">
        <v>1097</v>
      </c>
      <c r="G133" s="43" t="s">
        <v>1613</v>
      </c>
    </row>
    <row r="134" spans="1:7" x14ac:dyDescent="0.25">
      <c r="A134" s="2">
        <v>45</v>
      </c>
      <c r="B134" s="2" t="s">
        <v>1614</v>
      </c>
      <c r="C134" s="2" t="s">
        <v>1615</v>
      </c>
    </row>
    <row r="135" spans="1:7" x14ac:dyDescent="0.25">
      <c r="B135" s="2" t="s">
        <v>1616</v>
      </c>
      <c r="C135" s="2" t="s">
        <v>1617</v>
      </c>
    </row>
    <row r="136" spans="1:7" x14ac:dyDescent="0.25">
      <c r="B136" s="2" t="s">
        <v>227</v>
      </c>
      <c r="C136" s="2" t="s">
        <v>1475</v>
      </c>
      <c r="D136" s="2">
        <v>219</v>
      </c>
      <c r="E136" s="42">
        <v>0.89</v>
      </c>
      <c r="F136" s="2">
        <v>1011</v>
      </c>
      <c r="G136" s="43" t="s">
        <v>1618</v>
      </c>
    </row>
    <row r="137" spans="1:7" x14ac:dyDescent="0.25">
      <c r="A137" s="2">
        <v>46</v>
      </c>
      <c r="B137" s="2" t="s">
        <v>1619</v>
      </c>
      <c r="C137" s="2" t="s">
        <v>1620</v>
      </c>
    </row>
    <row r="138" spans="1:7" x14ac:dyDescent="0.25">
      <c r="B138" s="2" t="s">
        <v>1570</v>
      </c>
      <c r="C138" s="2" t="s">
        <v>1483</v>
      </c>
    </row>
    <row r="139" spans="1:7" x14ac:dyDescent="0.25">
      <c r="B139" s="2" t="s">
        <v>488</v>
      </c>
      <c r="C139" s="2" t="s">
        <v>1475</v>
      </c>
      <c r="D139" s="2">
        <v>264</v>
      </c>
      <c r="E139" s="42">
        <v>0.91</v>
      </c>
      <c r="F139" s="2">
        <v>1231</v>
      </c>
      <c r="G139" s="43" t="s">
        <v>1621</v>
      </c>
    </row>
    <row r="140" spans="1:7" x14ac:dyDescent="0.25">
      <c r="A140" s="2">
        <v>47</v>
      </c>
      <c r="B140" s="2" t="s">
        <v>1622</v>
      </c>
      <c r="C140" s="2" t="s">
        <v>1623</v>
      </c>
    </row>
    <row r="141" spans="1:7" x14ac:dyDescent="0.25">
      <c r="B141" s="2" t="s">
        <v>1624</v>
      </c>
      <c r="C141" s="2" t="s">
        <v>1483</v>
      </c>
    </row>
    <row r="142" spans="1:7" x14ac:dyDescent="0.25">
      <c r="B142" s="2" t="s">
        <v>153</v>
      </c>
      <c r="C142" s="2" t="s">
        <v>1475</v>
      </c>
      <c r="D142" s="2">
        <v>140</v>
      </c>
      <c r="E142" s="42">
        <v>0.96</v>
      </c>
      <c r="F142" s="2">
        <v>710</v>
      </c>
      <c r="G142" s="43" t="s">
        <v>1625</v>
      </c>
    </row>
    <row r="143" spans="1:7" x14ac:dyDescent="0.25">
      <c r="A143" s="2">
        <v>48</v>
      </c>
      <c r="B143" s="2" t="s">
        <v>1626</v>
      </c>
      <c r="C143" s="2" t="s">
        <v>1627</v>
      </c>
    </row>
    <row r="144" spans="1:7" x14ac:dyDescent="0.25">
      <c r="B144" s="2" t="s">
        <v>1628</v>
      </c>
      <c r="C144" s="2" t="s">
        <v>1483</v>
      </c>
    </row>
    <row r="145" spans="1:8" x14ac:dyDescent="0.25">
      <c r="B145" s="2" t="s">
        <v>284</v>
      </c>
      <c r="C145" s="2" t="s">
        <v>1475</v>
      </c>
      <c r="D145" s="2">
        <v>181</v>
      </c>
      <c r="E145" s="42">
        <v>0.99</v>
      </c>
      <c r="F145" s="2">
        <v>919</v>
      </c>
      <c r="G145" s="43" t="s">
        <v>1629</v>
      </c>
    </row>
    <row r="146" spans="1:8" x14ac:dyDescent="0.25">
      <c r="A146" s="2">
        <v>49</v>
      </c>
      <c r="B146" s="2" t="s">
        <v>1630</v>
      </c>
      <c r="C146" s="2" t="s">
        <v>1631</v>
      </c>
    </row>
    <row r="147" spans="1:8" x14ac:dyDescent="0.25">
      <c r="B147" s="2" t="s">
        <v>1632</v>
      </c>
      <c r="C147" s="2" t="s">
        <v>1483</v>
      </c>
    </row>
    <row r="148" spans="1:8" x14ac:dyDescent="0.25">
      <c r="B148" s="2" t="s">
        <v>179</v>
      </c>
      <c r="C148" s="2" t="s">
        <v>1475</v>
      </c>
      <c r="D148" s="2">
        <v>155</v>
      </c>
      <c r="E148" s="42">
        <v>0.97</v>
      </c>
      <c r="F148" s="2">
        <v>782</v>
      </c>
      <c r="G148" s="43" t="s">
        <v>1633</v>
      </c>
    </row>
    <row r="149" spans="1:8" x14ac:dyDescent="0.25">
      <c r="A149" s="2">
        <v>50</v>
      </c>
      <c r="B149" s="2" t="s">
        <v>1634</v>
      </c>
      <c r="C149" s="2" t="s">
        <v>1635</v>
      </c>
    </row>
    <row r="150" spans="1:8" x14ac:dyDescent="0.25">
      <c r="B150" s="2" t="s">
        <v>1636</v>
      </c>
      <c r="C150" s="2" t="s">
        <v>1637</v>
      </c>
    </row>
    <row r="151" spans="1:8" x14ac:dyDescent="0.25">
      <c r="B151" s="2" t="s">
        <v>497</v>
      </c>
      <c r="C151" s="2" t="s">
        <v>1475</v>
      </c>
      <c r="D151" s="2">
        <v>356</v>
      </c>
      <c r="E151" s="42">
        <v>0.96</v>
      </c>
      <c r="F151" s="2">
        <v>1877</v>
      </c>
      <c r="G151" s="43">
        <v>0</v>
      </c>
    </row>
    <row r="152" spans="1:8" x14ac:dyDescent="0.25">
      <c r="A152" s="2">
        <v>51</v>
      </c>
      <c r="B152" s="2" t="s">
        <v>1638</v>
      </c>
      <c r="C152" s="2" t="s">
        <v>1639</v>
      </c>
    </row>
    <row r="153" spans="1:8" x14ac:dyDescent="0.25">
      <c r="B153" s="2" t="s">
        <v>1640</v>
      </c>
      <c r="C153" s="2" t="s">
        <v>1483</v>
      </c>
    </row>
    <row r="154" spans="1:8" x14ac:dyDescent="0.25">
      <c r="B154" s="2" t="s">
        <v>467</v>
      </c>
      <c r="C154" s="2" t="s">
        <v>1475</v>
      </c>
      <c r="D154" s="2">
        <v>112</v>
      </c>
      <c r="E154" s="42">
        <v>0.93</v>
      </c>
      <c r="F154" s="2">
        <v>547</v>
      </c>
      <c r="G154" s="43" t="s">
        <v>1641</v>
      </c>
    </row>
    <row r="155" spans="1:8" x14ac:dyDescent="0.25">
      <c r="A155" s="2">
        <v>52</v>
      </c>
      <c r="B155" s="2" t="s">
        <v>1642</v>
      </c>
      <c r="C155" s="2" t="s">
        <v>1643</v>
      </c>
    </row>
    <row r="156" spans="1:8" x14ac:dyDescent="0.25">
      <c r="B156" s="2" t="s">
        <v>1644</v>
      </c>
      <c r="C156" s="2" t="s">
        <v>1645</v>
      </c>
    </row>
    <row r="157" spans="1:8" x14ac:dyDescent="0.25">
      <c r="B157" s="2" t="s">
        <v>284</v>
      </c>
      <c r="C157" s="2" t="s">
        <v>1475</v>
      </c>
      <c r="D157" s="2">
        <v>419</v>
      </c>
      <c r="E157" s="42">
        <v>0.91</v>
      </c>
      <c r="F157" s="2">
        <v>1955</v>
      </c>
      <c r="G157" s="43">
        <v>0</v>
      </c>
      <c r="H157" s="2" t="s">
        <v>1646</v>
      </c>
    </row>
    <row r="158" spans="1:8" x14ac:dyDescent="0.25">
      <c r="A158" s="2">
        <v>53</v>
      </c>
      <c r="B158" s="2" t="s">
        <v>1647</v>
      </c>
      <c r="C158" s="2" t="s">
        <v>1648</v>
      </c>
    </row>
    <row r="159" spans="1:8" x14ac:dyDescent="0.25">
      <c r="B159" s="2" t="s">
        <v>1649</v>
      </c>
      <c r="C159" s="2" t="s">
        <v>1483</v>
      </c>
    </row>
    <row r="160" spans="1:8" x14ac:dyDescent="0.25">
      <c r="B160" s="2" t="s">
        <v>510</v>
      </c>
      <c r="C160" s="2" t="s">
        <v>1475</v>
      </c>
      <c r="D160" s="2">
        <v>338</v>
      </c>
      <c r="E160" s="42">
        <v>0.92</v>
      </c>
      <c r="F160" s="2">
        <v>1597</v>
      </c>
      <c r="G160" s="43">
        <v>0</v>
      </c>
    </row>
    <row r="161" spans="1:7" x14ac:dyDescent="0.25">
      <c r="A161" s="2">
        <v>54</v>
      </c>
      <c r="B161" s="2" t="s">
        <v>1650</v>
      </c>
      <c r="C161" s="2" t="s">
        <v>1651</v>
      </c>
    </row>
    <row r="162" spans="1:7" x14ac:dyDescent="0.25">
      <c r="B162" s="2" t="s">
        <v>1652</v>
      </c>
      <c r="C162" s="2" t="s">
        <v>1483</v>
      </c>
    </row>
    <row r="163" spans="1:7" x14ac:dyDescent="0.25">
      <c r="B163" s="2" t="s">
        <v>325</v>
      </c>
      <c r="C163" s="2" t="s">
        <v>1475</v>
      </c>
      <c r="D163" s="2">
        <v>617</v>
      </c>
      <c r="E163" s="42">
        <v>0.88</v>
      </c>
      <c r="F163" s="2">
        <v>2831</v>
      </c>
      <c r="G163" s="43">
        <v>0</v>
      </c>
    </row>
    <row r="164" spans="1:7" x14ac:dyDescent="0.25">
      <c r="A164" s="2">
        <v>55</v>
      </c>
      <c r="B164" s="2" t="s">
        <v>1653</v>
      </c>
      <c r="C164" s="2" t="s">
        <v>1654</v>
      </c>
    </row>
    <row r="165" spans="1:7" x14ac:dyDescent="0.25">
      <c r="B165" s="2" t="s">
        <v>1655</v>
      </c>
      <c r="C165" s="2" t="s">
        <v>1483</v>
      </c>
    </row>
    <row r="166" spans="1:7" x14ac:dyDescent="0.25">
      <c r="B166" s="2" t="s">
        <v>519</v>
      </c>
      <c r="C166" s="2" t="s">
        <v>1475</v>
      </c>
      <c r="D166" s="2">
        <v>816</v>
      </c>
      <c r="E166" s="42">
        <v>0.86</v>
      </c>
      <c r="F166" s="2">
        <v>3572</v>
      </c>
      <c r="G166" s="43">
        <v>0</v>
      </c>
    </row>
    <row r="167" spans="1:7" x14ac:dyDescent="0.25">
      <c r="A167" s="2">
        <v>56</v>
      </c>
      <c r="B167" s="2" t="s">
        <v>525</v>
      </c>
      <c r="C167" s="2" t="s">
        <v>1656</v>
      </c>
    </row>
    <row r="168" spans="1:7" x14ac:dyDescent="0.25">
      <c r="B168" s="2" t="s">
        <v>1657</v>
      </c>
      <c r="C168" s="2" t="s">
        <v>1483</v>
      </c>
    </row>
    <row r="169" spans="1:7" x14ac:dyDescent="0.25">
      <c r="B169" s="2" t="s">
        <v>153</v>
      </c>
      <c r="C169" s="2" t="s">
        <v>1475</v>
      </c>
      <c r="D169" s="2">
        <v>377</v>
      </c>
      <c r="E169" s="42">
        <v>0.98</v>
      </c>
      <c r="F169" s="2">
        <v>1924</v>
      </c>
      <c r="G169" s="43">
        <v>0</v>
      </c>
    </row>
    <row r="170" spans="1:7" x14ac:dyDescent="0.25">
      <c r="A170" s="2">
        <v>57</v>
      </c>
      <c r="B170" s="2" t="s">
        <v>1658</v>
      </c>
      <c r="C170" s="2" t="s">
        <v>1659</v>
      </c>
    </row>
    <row r="171" spans="1:7" x14ac:dyDescent="0.25">
      <c r="B171" s="2" t="s">
        <v>1660</v>
      </c>
      <c r="C171" s="2" t="s">
        <v>1661</v>
      </c>
    </row>
    <row r="172" spans="1:7" x14ac:dyDescent="0.25">
      <c r="B172" s="2" t="s">
        <v>527</v>
      </c>
      <c r="C172" s="2" t="s">
        <v>1475</v>
      </c>
      <c r="D172" s="2">
        <v>149</v>
      </c>
      <c r="E172" s="42">
        <v>0.9</v>
      </c>
      <c r="F172" s="2">
        <v>676</v>
      </c>
      <c r="G172" s="43" t="s">
        <v>1662</v>
      </c>
    </row>
    <row r="173" spans="1:7" x14ac:dyDescent="0.25">
      <c r="A173" s="2">
        <v>58</v>
      </c>
      <c r="B173" s="2" t="s">
        <v>1663</v>
      </c>
      <c r="C173" s="2" t="s">
        <v>1664</v>
      </c>
    </row>
    <row r="174" spans="1:7" x14ac:dyDescent="0.25">
      <c r="B174" s="2" t="s">
        <v>1665</v>
      </c>
      <c r="C174" s="2" t="s">
        <v>1483</v>
      </c>
    </row>
    <row r="175" spans="1:7" x14ac:dyDescent="0.25">
      <c r="B175" s="2" t="s">
        <v>529</v>
      </c>
      <c r="C175" s="2" t="s">
        <v>1475</v>
      </c>
      <c r="D175" s="2">
        <v>331</v>
      </c>
      <c r="E175" s="42">
        <v>0.86</v>
      </c>
      <c r="F175" s="2">
        <v>1415</v>
      </c>
      <c r="G175" s="43">
        <v>0</v>
      </c>
    </row>
    <row r="176" spans="1:7" x14ac:dyDescent="0.25">
      <c r="A176" s="2">
        <v>59</v>
      </c>
      <c r="B176" s="2" t="s">
        <v>1666</v>
      </c>
      <c r="C176" s="2" t="s">
        <v>1984</v>
      </c>
    </row>
    <row r="177" spans="1:7" x14ac:dyDescent="0.25">
      <c r="B177" s="2" t="s">
        <v>1667</v>
      </c>
      <c r="C177" s="2" t="s">
        <v>1985</v>
      </c>
    </row>
    <row r="178" spans="1:7" x14ac:dyDescent="0.25">
      <c r="B178" s="2" t="s">
        <v>244</v>
      </c>
      <c r="C178" s="2" t="s">
        <v>1475</v>
      </c>
      <c r="D178" s="2">
        <v>439</v>
      </c>
      <c r="E178" s="42">
        <v>0.56000000000000005</v>
      </c>
      <c r="F178" s="2">
        <v>1277</v>
      </c>
      <c r="G178" s="43" t="s">
        <v>1986</v>
      </c>
    </row>
    <row r="179" spans="1:7" x14ac:dyDescent="0.25">
      <c r="A179" s="2">
        <v>60</v>
      </c>
      <c r="B179" s="2" t="s">
        <v>1668</v>
      </c>
      <c r="C179" s="2" t="s">
        <v>1669</v>
      </c>
    </row>
    <row r="180" spans="1:7" x14ac:dyDescent="0.25">
      <c r="B180" s="2" t="s">
        <v>1670</v>
      </c>
      <c r="C180" s="2" t="s">
        <v>1671</v>
      </c>
    </row>
    <row r="181" spans="1:7" x14ac:dyDescent="0.25">
      <c r="B181" s="2" t="s">
        <v>238</v>
      </c>
      <c r="C181" s="2" t="s">
        <v>1475</v>
      </c>
      <c r="D181" s="2">
        <v>86</v>
      </c>
      <c r="E181" s="42">
        <v>0.93</v>
      </c>
      <c r="F181" s="2">
        <v>430</v>
      </c>
      <c r="G181" s="43" t="s">
        <v>1672</v>
      </c>
    </row>
    <row r="182" spans="1:7" x14ac:dyDescent="0.25">
      <c r="A182" s="2">
        <v>61</v>
      </c>
      <c r="B182" s="2" t="s">
        <v>1673</v>
      </c>
      <c r="C182" s="2" t="s">
        <v>1487</v>
      </c>
    </row>
    <row r="183" spans="1:7" x14ac:dyDescent="0.25">
      <c r="B183" s="2" t="s">
        <v>1674</v>
      </c>
      <c r="C183" s="2" t="s">
        <v>1483</v>
      </c>
    </row>
    <row r="184" spans="1:7" x14ac:dyDescent="0.25">
      <c r="B184" s="2" t="s">
        <v>538</v>
      </c>
      <c r="C184" s="2" t="s">
        <v>1475</v>
      </c>
      <c r="D184" s="2">
        <v>469</v>
      </c>
      <c r="E184" s="42">
        <v>0.86</v>
      </c>
      <c r="F184" s="2">
        <v>2086</v>
      </c>
      <c r="G184" s="43">
        <v>0</v>
      </c>
    </row>
    <row r="185" spans="1:7" x14ac:dyDescent="0.25">
      <c r="A185" s="2">
        <v>62</v>
      </c>
      <c r="B185" s="2" t="s">
        <v>1448</v>
      </c>
      <c r="C185" s="2" t="s">
        <v>1457</v>
      </c>
    </row>
    <row r="186" spans="1:7" x14ac:dyDescent="0.25">
      <c r="B186" s="2" t="s">
        <v>1675</v>
      </c>
      <c r="C186" s="2" t="s">
        <v>1676</v>
      </c>
    </row>
    <row r="187" spans="1:7" x14ac:dyDescent="0.25">
      <c r="B187" s="2" t="s">
        <v>1677</v>
      </c>
      <c r="C187" s="2" t="s">
        <v>1475</v>
      </c>
      <c r="D187" s="2">
        <v>496</v>
      </c>
      <c r="E187" s="42">
        <v>0.87</v>
      </c>
      <c r="F187" s="2">
        <v>2359</v>
      </c>
      <c r="G187" s="43">
        <v>0</v>
      </c>
    </row>
    <row r="188" spans="1:7" x14ac:dyDescent="0.25">
      <c r="A188" s="2">
        <v>63</v>
      </c>
      <c r="B188" s="2" t="s">
        <v>1678</v>
      </c>
      <c r="C188" s="2" t="s">
        <v>1679</v>
      </c>
    </row>
    <row r="189" spans="1:7" x14ac:dyDescent="0.25">
      <c r="B189" s="2" t="s">
        <v>1680</v>
      </c>
      <c r="C189" s="2" t="s">
        <v>1483</v>
      </c>
    </row>
    <row r="190" spans="1:7" x14ac:dyDescent="0.25">
      <c r="B190" s="2" t="s">
        <v>179</v>
      </c>
      <c r="C190" s="2" t="s">
        <v>1475</v>
      </c>
      <c r="D190" s="2">
        <v>140</v>
      </c>
      <c r="E190" s="42">
        <v>0.83</v>
      </c>
      <c r="F190" s="2">
        <v>584</v>
      </c>
      <c r="G190" s="43" t="s">
        <v>1681</v>
      </c>
    </row>
    <row r="191" spans="1:7" x14ac:dyDescent="0.25">
      <c r="A191" s="2">
        <v>64</v>
      </c>
      <c r="B191" s="2" t="s">
        <v>543</v>
      </c>
      <c r="C191" s="2" t="s">
        <v>1682</v>
      </c>
    </row>
    <row r="192" spans="1:7" x14ac:dyDescent="0.25">
      <c r="B192" s="2" t="s">
        <v>1683</v>
      </c>
      <c r="C192" s="2" t="s">
        <v>1483</v>
      </c>
    </row>
    <row r="193" spans="1:7" x14ac:dyDescent="0.25">
      <c r="B193" s="2" t="s">
        <v>1684</v>
      </c>
      <c r="C193" s="2" t="s">
        <v>1475</v>
      </c>
      <c r="D193" s="2">
        <v>298</v>
      </c>
      <c r="E193" s="42">
        <v>0.85</v>
      </c>
      <c r="F193" s="2">
        <v>1333</v>
      </c>
      <c r="G193" s="43">
        <v>0</v>
      </c>
    </row>
    <row r="194" spans="1:7" x14ac:dyDescent="0.25">
      <c r="A194" s="2">
        <v>65</v>
      </c>
      <c r="B194" s="2" t="s">
        <v>1685</v>
      </c>
      <c r="C194" s="2" t="s">
        <v>1686</v>
      </c>
    </row>
    <row r="195" spans="1:7" x14ac:dyDescent="0.25">
      <c r="B195" s="2" t="s">
        <v>1687</v>
      </c>
      <c r="C195" s="2" t="s">
        <v>1688</v>
      </c>
    </row>
    <row r="196" spans="1:7" x14ac:dyDescent="0.25">
      <c r="B196" s="2" t="s">
        <v>547</v>
      </c>
      <c r="C196" s="2" t="s">
        <v>1475</v>
      </c>
      <c r="D196" s="2">
        <v>159</v>
      </c>
      <c r="E196" s="42">
        <v>0.92</v>
      </c>
      <c r="F196" s="2">
        <v>781</v>
      </c>
      <c r="G196" s="43" t="s">
        <v>1689</v>
      </c>
    </row>
    <row r="197" spans="1:7" x14ac:dyDescent="0.25">
      <c r="A197" s="2">
        <v>66</v>
      </c>
      <c r="B197" s="2" t="s">
        <v>552</v>
      </c>
      <c r="C197" s="2" t="s">
        <v>1690</v>
      </c>
    </row>
    <row r="198" spans="1:7" x14ac:dyDescent="0.25">
      <c r="B198" s="2" t="s">
        <v>1691</v>
      </c>
      <c r="C198" s="2" t="s">
        <v>1483</v>
      </c>
    </row>
    <row r="199" spans="1:7" x14ac:dyDescent="0.25">
      <c r="B199" s="2" t="s">
        <v>227</v>
      </c>
      <c r="C199" s="2" t="s">
        <v>1475</v>
      </c>
      <c r="D199" s="2">
        <v>649</v>
      </c>
      <c r="E199" s="42">
        <v>0.91</v>
      </c>
      <c r="F199" s="2">
        <v>2947</v>
      </c>
      <c r="G199" s="43">
        <v>0</v>
      </c>
    </row>
    <row r="200" spans="1:7" x14ac:dyDescent="0.25">
      <c r="A200" s="2">
        <v>67</v>
      </c>
      <c r="B200" s="2" t="s">
        <v>1692</v>
      </c>
      <c r="C200" s="2" t="s">
        <v>1693</v>
      </c>
    </row>
    <row r="201" spans="1:7" x14ac:dyDescent="0.25">
      <c r="B201" s="2" t="s">
        <v>1694</v>
      </c>
      <c r="C201" s="2" t="s">
        <v>1483</v>
      </c>
    </row>
    <row r="202" spans="1:7" x14ac:dyDescent="0.25">
      <c r="B202" s="2" t="s">
        <v>1695</v>
      </c>
      <c r="C202" s="2" t="s">
        <v>1475</v>
      </c>
      <c r="D202" s="2">
        <v>230</v>
      </c>
      <c r="E202" s="42">
        <v>0.82</v>
      </c>
      <c r="F202" s="2">
        <v>934</v>
      </c>
      <c r="G202" s="43" t="s">
        <v>1696</v>
      </c>
    </row>
    <row r="203" spans="1:7" x14ac:dyDescent="0.25">
      <c r="A203" s="2">
        <v>68</v>
      </c>
      <c r="B203" s="2" t="s">
        <v>1697</v>
      </c>
      <c r="C203" s="2" t="s">
        <v>1698</v>
      </c>
    </row>
    <row r="204" spans="1:7" x14ac:dyDescent="0.25">
      <c r="B204" s="2" t="s">
        <v>1699</v>
      </c>
      <c r="C204" s="2" t="s">
        <v>1700</v>
      </c>
    </row>
    <row r="205" spans="1:7" x14ac:dyDescent="0.25">
      <c r="B205" s="2" t="s">
        <v>558</v>
      </c>
      <c r="C205" s="2" t="s">
        <v>1475</v>
      </c>
      <c r="D205" s="2">
        <v>130</v>
      </c>
      <c r="E205" s="42">
        <v>0.97</v>
      </c>
      <c r="F205" s="2">
        <v>657</v>
      </c>
      <c r="G205" s="43" t="s">
        <v>1701</v>
      </c>
    </row>
    <row r="206" spans="1:7" x14ac:dyDescent="0.25">
      <c r="A206" s="2">
        <v>69</v>
      </c>
      <c r="B206" s="2" t="s">
        <v>1702</v>
      </c>
      <c r="C206" s="2" t="s">
        <v>1703</v>
      </c>
    </row>
    <row r="207" spans="1:7" x14ac:dyDescent="0.25">
      <c r="B207" s="2" t="s">
        <v>1704</v>
      </c>
      <c r="C207" s="2" t="s">
        <v>1483</v>
      </c>
    </row>
    <row r="208" spans="1:7" x14ac:dyDescent="0.25">
      <c r="B208" s="2" t="s">
        <v>183</v>
      </c>
      <c r="C208" s="2" t="s">
        <v>1475</v>
      </c>
      <c r="D208" s="2">
        <v>377</v>
      </c>
      <c r="E208" s="42">
        <v>0.98</v>
      </c>
      <c r="F208" s="2">
        <v>1930</v>
      </c>
      <c r="G208" s="43">
        <v>0</v>
      </c>
    </row>
    <row r="209" spans="1:7" x14ac:dyDescent="0.25">
      <c r="A209" s="2">
        <v>70</v>
      </c>
      <c r="B209" s="2" t="s">
        <v>1705</v>
      </c>
      <c r="C209" s="2" t="s">
        <v>1706</v>
      </c>
    </row>
    <row r="210" spans="1:7" x14ac:dyDescent="0.25">
      <c r="B210" s="2" t="s">
        <v>1707</v>
      </c>
      <c r="C210" s="2" t="s">
        <v>1483</v>
      </c>
    </row>
    <row r="211" spans="1:7" x14ac:dyDescent="0.25">
      <c r="B211" s="2" t="s">
        <v>179</v>
      </c>
      <c r="C211" s="2" t="s">
        <v>1475</v>
      </c>
      <c r="D211" s="2">
        <v>69</v>
      </c>
      <c r="E211" s="42">
        <v>0.9</v>
      </c>
      <c r="F211" s="2">
        <v>339</v>
      </c>
      <c r="G211" s="43" t="s">
        <v>1708</v>
      </c>
    </row>
    <row r="212" spans="1:7" x14ac:dyDescent="0.25">
      <c r="A212" s="2">
        <v>71</v>
      </c>
      <c r="B212" s="2" t="s">
        <v>1709</v>
      </c>
      <c r="C212" s="2" t="s">
        <v>1710</v>
      </c>
    </row>
    <row r="213" spans="1:7" x14ac:dyDescent="0.25">
      <c r="B213" s="2" t="s">
        <v>1711</v>
      </c>
      <c r="C213" s="2" t="s">
        <v>1712</v>
      </c>
    </row>
    <row r="214" spans="1:7" x14ac:dyDescent="0.25">
      <c r="B214" s="2" t="s">
        <v>183</v>
      </c>
      <c r="C214" s="2" t="s">
        <v>1475</v>
      </c>
      <c r="D214" s="2">
        <v>587</v>
      </c>
      <c r="E214" s="42">
        <v>0.86</v>
      </c>
      <c r="F214" s="2">
        <v>2595</v>
      </c>
      <c r="G214" s="43">
        <v>0</v>
      </c>
    </row>
    <row r="215" spans="1:7" x14ac:dyDescent="0.25">
      <c r="A215" s="2">
        <v>72</v>
      </c>
      <c r="B215" s="2" t="s">
        <v>1713</v>
      </c>
      <c r="C215" s="2" t="s">
        <v>1714</v>
      </c>
    </row>
    <row r="216" spans="1:7" x14ac:dyDescent="0.25">
      <c r="B216" s="2" t="s">
        <v>1715</v>
      </c>
      <c r="C216" s="2" t="s">
        <v>1483</v>
      </c>
    </row>
    <row r="217" spans="1:7" x14ac:dyDescent="0.25">
      <c r="B217" s="2" t="s">
        <v>412</v>
      </c>
      <c r="C217" s="2" t="s">
        <v>1475</v>
      </c>
      <c r="D217" s="2">
        <v>187</v>
      </c>
      <c r="E217" s="42">
        <v>0.88</v>
      </c>
      <c r="F217" s="2">
        <v>831</v>
      </c>
      <c r="G217" s="43" t="s">
        <v>1716</v>
      </c>
    </row>
    <row r="218" spans="1:7" x14ac:dyDescent="0.25">
      <c r="A218" s="2">
        <v>73</v>
      </c>
      <c r="B218" s="2" t="s">
        <v>572</v>
      </c>
      <c r="C218" s="2" t="s">
        <v>1717</v>
      </c>
    </row>
    <row r="219" spans="1:7" x14ac:dyDescent="0.25">
      <c r="B219" s="2" t="s">
        <v>1718</v>
      </c>
      <c r="C219" s="2" t="s">
        <v>1719</v>
      </c>
    </row>
    <row r="220" spans="1:7" x14ac:dyDescent="0.25">
      <c r="B220" s="2" t="s">
        <v>284</v>
      </c>
      <c r="C220" s="2" t="s">
        <v>1475</v>
      </c>
      <c r="D220" s="2">
        <v>136</v>
      </c>
      <c r="E220" s="42">
        <v>1</v>
      </c>
      <c r="F220" s="2">
        <v>673</v>
      </c>
      <c r="G220" s="43" t="s">
        <v>1720</v>
      </c>
    </row>
    <row r="221" spans="1:7" x14ac:dyDescent="0.25">
      <c r="A221" s="2">
        <v>74</v>
      </c>
      <c r="B221" s="2" t="s">
        <v>1721</v>
      </c>
      <c r="C221" s="2" t="s">
        <v>1722</v>
      </c>
    </row>
    <row r="222" spans="1:7" x14ac:dyDescent="0.25">
      <c r="B222" s="2" t="s">
        <v>1723</v>
      </c>
      <c r="C222" s="2" t="s">
        <v>1483</v>
      </c>
    </row>
    <row r="223" spans="1:7" x14ac:dyDescent="0.25">
      <c r="B223" s="2" t="s">
        <v>538</v>
      </c>
      <c r="C223" s="2" t="s">
        <v>1475</v>
      </c>
      <c r="D223" s="2">
        <v>368</v>
      </c>
      <c r="E223" s="42">
        <v>0.92</v>
      </c>
      <c r="F223" s="2">
        <v>1765</v>
      </c>
      <c r="G223" s="43">
        <v>0</v>
      </c>
    </row>
    <row r="224" spans="1:7" x14ac:dyDescent="0.25">
      <c r="A224" s="2">
        <v>75</v>
      </c>
      <c r="B224" s="2" t="s">
        <v>1724</v>
      </c>
      <c r="C224" s="2" t="s">
        <v>1725</v>
      </c>
    </row>
    <row r="225" spans="1:8" x14ac:dyDescent="0.25">
      <c r="B225" s="2" t="s">
        <v>1726</v>
      </c>
      <c r="C225" s="2" t="s">
        <v>1483</v>
      </c>
    </row>
    <row r="226" spans="1:8" x14ac:dyDescent="0.25">
      <c r="B226" s="2" t="s">
        <v>404</v>
      </c>
      <c r="C226" s="2" t="s">
        <v>1475</v>
      </c>
      <c r="D226" s="2">
        <v>488</v>
      </c>
      <c r="E226" s="42">
        <v>0.97</v>
      </c>
      <c r="F226" s="2">
        <v>2407</v>
      </c>
      <c r="G226" s="43">
        <v>0</v>
      </c>
    </row>
    <row r="227" spans="1:8" x14ac:dyDescent="0.25">
      <c r="A227" s="2">
        <v>76</v>
      </c>
      <c r="B227" s="2" t="s">
        <v>1727</v>
      </c>
      <c r="C227" s="2" t="s">
        <v>1728</v>
      </c>
    </row>
    <row r="228" spans="1:8" x14ac:dyDescent="0.25">
      <c r="B228" s="2" t="s">
        <v>1729</v>
      </c>
      <c r="C228" s="2" t="s">
        <v>1483</v>
      </c>
    </row>
    <row r="229" spans="1:8" x14ac:dyDescent="0.25">
      <c r="B229" s="2" t="s">
        <v>227</v>
      </c>
      <c r="C229" s="2" t="s">
        <v>1475</v>
      </c>
      <c r="D229" s="2">
        <v>181</v>
      </c>
      <c r="E229" s="42">
        <v>0.88</v>
      </c>
      <c r="F229" s="2">
        <v>795</v>
      </c>
      <c r="G229" s="43" t="s">
        <v>1730</v>
      </c>
    </row>
    <row r="230" spans="1:8" x14ac:dyDescent="0.25">
      <c r="A230" s="2">
        <v>77</v>
      </c>
      <c r="B230" s="2" t="s">
        <v>1731</v>
      </c>
      <c r="C230" s="2" t="s">
        <v>1732</v>
      </c>
    </row>
    <row r="231" spans="1:8" x14ac:dyDescent="0.25">
      <c r="B231" s="2" t="s">
        <v>1500</v>
      </c>
      <c r="C231" s="2" t="s">
        <v>1501</v>
      </c>
    </row>
    <row r="232" spans="1:8" x14ac:dyDescent="0.25">
      <c r="B232" s="2" t="s">
        <v>415</v>
      </c>
      <c r="C232" s="2" t="s">
        <v>1475</v>
      </c>
      <c r="D232" s="2">
        <v>485</v>
      </c>
      <c r="E232" s="42">
        <v>0.83</v>
      </c>
      <c r="F232" s="2">
        <v>1893</v>
      </c>
      <c r="G232" s="43">
        <v>0</v>
      </c>
    </row>
    <row r="233" spans="1:8" x14ac:dyDescent="0.25">
      <c r="A233" s="2">
        <v>78</v>
      </c>
      <c r="B233" s="2" t="s">
        <v>587</v>
      </c>
      <c r="C233" s="2" t="s">
        <v>1733</v>
      </c>
    </row>
    <row r="234" spans="1:8" x14ac:dyDescent="0.25">
      <c r="B234" s="2" t="s">
        <v>1734</v>
      </c>
      <c r="C234" s="2" t="s">
        <v>1483</v>
      </c>
    </row>
    <row r="235" spans="1:8" x14ac:dyDescent="0.25">
      <c r="B235" s="2" t="s">
        <v>588</v>
      </c>
      <c r="C235" s="2" t="s">
        <v>1475</v>
      </c>
      <c r="D235" s="2">
        <v>156</v>
      </c>
      <c r="E235" s="42">
        <v>0.99</v>
      </c>
      <c r="F235" s="2">
        <v>586</v>
      </c>
      <c r="G235" s="43" t="s">
        <v>1735</v>
      </c>
    </row>
    <row r="236" spans="1:8" x14ac:dyDescent="0.25">
      <c r="A236" s="2">
        <v>79</v>
      </c>
      <c r="B236" s="2" t="s">
        <v>1736</v>
      </c>
      <c r="C236" s="2" t="s">
        <v>1737</v>
      </c>
    </row>
    <row r="237" spans="1:8" x14ac:dyDescent="0.25">
      <c r="B237" s="2" t="s">
        <v>1738</v>
      </c>
      <c r="C237" s="2" t="s">
        <v>1739</v>
      </c>
    </row>
    <row r="238" spans="1:8" x14ac:dyDescent="0.25">
      <c r="B238" s="2" t="s">
        <v>284</v>
      </c>
      <c r="C238" s="2" t="s">
        <v>1475</v>
      </c>
      <c r="D238" s="2">
        <v>364</v>
      </c>
      <c r="E238" s="42">
        <v>0.87</v>
      </c>
      <c r="F238" s="2">
        <v>1652</v>
      </c>
      <c r="G238" s="43">
        <v>0</v>
      </c>
      <c r="H238" s="2" t="s">
        <v>1740</v>
      </c>
    </row>
    <row r="239" spans="1:8" x14ac:dyDescent="0.25">
      <c r="A239" s="2">
        <v>80</v>
      </c>
      <c r="B239" s="2" t="s">
        <v>1741</v>
      </c>
      <c r="C239" s="2" t="s">
        <v>1742</v>
      </c>
    </row>
    <row r="240" spans="1:8" x14ac:dyDescent="0.25">
      <c r="B240" s="2" t="s">
        <v>1743</v>
      </c>
      <c r="C240" s="2" t="s">
        <v>1744</v>
      </c>
    </row>
    <row r="241" spans="1:7" x14ac:dyDescent="0.25">
      <c r="B241" s="2" t="s">
        <v>1745</v>
      </c>
      <c r="C241" s="2" t="s">
        <v>1475</v>
      </c>
      <c r="D241" s="2">
        <v>204</v>
      </c>
      <c r="E241" s="42">
        <v>0.81</v>
      </c>
      <c r="F241" s="2">
        <v>804</v>
      </c>
      <c r="G241" s="43" t="s">
        <v>1746</v>
      </c>
    </row>
    <row r="242" spans="1:7" x14ac:dyDescent="0.25">
      <c r="A242" s="2">
        <v>81</v>
      </c>
      <c r="B242" s="2" t="s">
        <v>1747</v>
      </c>
      <c r="C242" s="2" t="s">
        <v>1748</v>
      </c>
    </row>
    <row r="243" spans="1:7" x14ac:dyDescent="0.25">
      <c r="B243" s="2" t="s">
        <v>1749</v>
      </c>
      <c r="C243" s="2" t="s">
        <v>1750</v>
      </c>
    </row>
    <row r="244" spans="1:7" x14ac:dyDescent="0.25">
      <c r="B244" s="2" t="s">
        <v>606</v>
      </c>
      <c r="C244" s="2" t="s">
        <v>1475</v>
      </c>
      <c r="D244" s="2">
        <v>809</v>
      </c>
      <c r="E244" s="42">
        <v>0.91</v>
      </c>
      <c r="F244" s="2">
        <v>4001</v>
      </c>
      <c r="G244" s="43">
        <v>0</v>
      </c>
    </row>
    <row r="245" spans="1:7" x14ac:dyDescent="0.25">
      <c r="A245" s="2">
        <v>82</v>
      </c>
      <c r="B245" s="2" t="s">
        <v>611</v>
      </c>
      <c r="C245" s="2" t="s">
        <v>1751</v>
      </c>
    </row>
    <row r="246" spans="1:7" x14ac:dyDescent="0.25">
      <c r="B246" s="2" t="s">
        <v>1752</v>
      </c>
      <c r="C246" s="2" t="s">
        <v>1753</v>
      </c>
    </row>
    <row r="247" spans="1:7" x14ac:dyDescent="0.25">
      <c r="B247" s="2" t="s">
        <v>612</v>
      </c>
      <c r="C247" s="2" t="s">
        <v>1475</v>
      </c>
      <c r="D247" s="2">
        <v>233</v>
      </c>
      <c r="E247" s="42">
        <v>0.92</v>
      </c>
      <c r="F247" s="2">
        <v>1103</v>
      </c>
      <c r="G247" s="43" t="s">
        <v>1754</v>
      </c>
    </row>
    <row r="248" spans="1:7" x14ac:dyDescent="0.25">
      <c r="A248" s="2">
        <v>83</v>
      </c>
      <c r="B248" s="2" t="s">
        <v>1755</v>
      </c>
      <c r="C248" s="2" t="s">
        <v>1756</v>
      </c>
    </row>
    <row r="249" spans="1:7" x14ac:dyDescent="0.25">
      <c r="B249" s="2" t="s">
        <v>1757</v>
      </c>
      <c r="C249" s="2" t="s">
        <v>1757</v>
      </c>
    </row>
    <row r="250" spans="1:7" x14ac:dyDescent="0.25">
      <c r="B250" s="2" t="s">
        <v>619</v>
      </c>
      <c r="C250" s="2" t="s">
        <v>1475</v>
      </c>
      <c r="D250" s="2">
        <v>420</v>
      </c>
      <c r="E250" s="42">
        <v>0.8</v>
      </c>
      <c r="F250" s="2">
        <v>1839</v>
      </c>
      <c r="G250" s="43">
        <v>0</v>
      </c>
    </row>
    <row r="251" spans="1:7" x14ac:dyDescent="0.25">
      <c r="A251" s="2">
        <v>84</v>
      </c>
      <c r="B251" s="2" t="s">
        <v>1758</v>
      </c>
      <c r="C251" s="2" t="s">
        <v>1759</v>
      </c>
    </row>
    <row r="252" spans="1:7" x14ac:dyDescent="0.25">
      <c r="B252" s="2" t="s">
        <v>1760</v>
      </c>
      <c r="C252" s="2" t="s">
        <v>1483</v>
      </c>
    </row>
    <row r="253" spans="1:7" x14ac:dyDescent="0.25">
      <c r="B253" s="2" t="s">
        <v>153</v>
      </c>
      <c r="C253" s="2" t="s">
        <v>1475</v>
      </c>
      <c r="D253" s="2">
        <v>487</v>
      </c>
      <c r="E253" s="42">
        <v>0.86</v>
      </c>
      <c r="F253" s="2">
        <v>2143</v>
      </c>
      <c r="G253" s="43">
        <v>0</v>
      </c>
    </row>
    <row r="254" spans="1:7" x14ac:dyDescent="0.25">
      <c r="A254" s="2">
        <v>85</v>
      </c>
      <c r="B254" s="2" t="s">
        <v>629</v>
      </c>
      <c r="C254" s="2" t="s">
        <v>1761</v>
      </c>
    </row>
    <row r="255" spans="1:7" x14ac:dyDescent="0.25">
      <c r="B255" s="2" t="s">
        <v>1762</v>
      </c>
      <c r="C255" s="2" t="s">
        <v>1483</v>
      </c>
    </row>
    <row r="256" spans="1:7" x14ac:dyDescent="0.25">
      <c r="B256" s="2" t="s">
        <v>538</v>
      </c>
      <c r="C256" s="2" t="s">
        <v>1475</v>
      </c>
      <c r="D256" s="2">
        <v>389</v>
      </c>
      <c r="E256" s="42" t="s">
        <v>1763</v>
      </c>
      <c r="F256" s="2">
        <v>1.617</v>
      </c>
      <c r="G256" s="43" t="s">
        <v>989</v>
      </c>
    </row>
    <row r="257" spans="1:8" x14ac:dyDescent="0.25">
      <c r="A257" s="2">
        <v>86</v>
      </c>
      <c r="B257" s="2" t="s">
        <v>1764</v>
      </c>
      <c r="C257" s="2" t="s">
        <v>1765</v>
      </c>
    </row>
    <row r="258" spans="1:8" x14ac:dyDescent="0.25">
      <c r="B258" s="2" t="s">
        <v>1766</v>
      </c>
      <c r="C258" s="2" t="s">
        <v>1483</v>
      </c>
    </row>
    <row r="259" spans="1:8" x14ac:dyDescent="0.25">
      <c r="B259" s="2" t="s">
        <v>467</v>
      </c>
      <c r="C259" s="2" t="s">
        <v>1475</v>
      </c>
      <c r="D259" s="2">
        <v>142</v>
      </c>
      <c r="E259" s="42" t="s">
        <v>1767</v>
      </c>
      <c r="F259" s="2">
        <v>733</v>
      </c>
      <c r="G259" s="43" t="s">
        <v>1768</v>
      </c>
    </row>
    <row r="260" spans="1:8" x14ac:dyDescent="0.25">
      <c r="A260" s="2">
        <v>87</v>
      </c>
      <c r="B260" s="2" t="s">
        <v>636</v>
      </c>
      <c r="C260" s="2" t="s">
        <v>1528</v>
      </c>
    </row>
    <row r="261" spans="1:8" x14ac:dyDescent="0.25">
      <c r="B261" s="2" t="s">
        <v>1529</v>
      </c>
      <c r="C261" s="2" t="s">
        <v>1529</v>
      </c>
    </row>
    <row r="262" spans="1:8" x14ac:dyDescent="0.25">
      <c r="B262" s="2" t="s">
        <v>637</v>
      </c>
      <c r="C262" s="2" t="s">
        <v>1475</v>
      </c>
      <c r="D262" s="2">
        <v>485</v>
      </c>
      <c r="E262" s="42" t="s">
        <v>1769</v>
      </c>
      <c r="F262" s="2">
        <v>2.415</v>
      </c>
      <c r="G262" s="43" t="s">
        <v>989</v>
      </c>
    </row>
    <row r="263" spans="1:8" x14ac:dyDescent="0.25">
      <c r="A263" s="2">
        <v>88</v>
      </c>
      <c r="B263" s="2" t="s">
        <v>639</v>
      </c>
      <c r="C263" s="2" t="s">
        <v>1542</v>
      </c>
    </row>
    <row r="264" spans="1:8" x14ac:dyDescent="0.25">
      <c r="B264" s="2" t="s">
        <v>1770</v>
      </c>
      <c r="C264" s="2" t="s">
        <v>1543</v>
      </c>
    </row>
    <row r="265" spans="1:8" x14ac:dyDescent="0.25">
      <c r="B265" s="2" t="s">
        <v>205</v>
      </c>
      <c r="C265" s="2" t="s">
        <v>1475</v>
      </c>
      <c r="D265" s="2">
        <v>444</v>
      </c>
      <c r="E265" s="42" t="s">
        <v>1771</v>
      </c>
      <c r="F265" s="2">
        <v>2.048</v>
      </c>
      <c r="G265" s="43" t="s">
        <v>989</v>
      </c>
    </row>
    <row r="266" spans="1:8" x14ac:dyDescent="0.25">
      <c r="A266" s="2">
        <v>89</v>
      </c>
      <c r="B266" s="2" t="s">
        <v>641</v>
      </c>
      <c r="C266" s="2" t="s">
        <v>1537</v>
      </c>
    </row>
    <row r="267" spans="1:8" x14ac:dyDescent="0.25">
      <c r="B267" s="2" t="s">
        <v>1538</v>
      </c>
      <c r="C267" s="2" t="s">
        <v>1539</v>
      </c>
    </row>
    <row r="268" spans="1:8" x14ac:dyDescent="0.25">
      <c r="B268" s="2" t="s">
        <v>642</v>
      </c>
      <c r="C268" s="2" t="s">
        <v>1475</v>
      </c>
      <c r="D268" s="2">
        <v>525</v>
      </c>
      <c r="E268" s="42" t="s">
        <v>1772</v>
      </c>
      <c r="F268" s="2">
        <v>2.0009999999999999</v>
      </c>
      <c r="G268" s="43" t="s">
        <v>989</v>
      </c>
      <c r="H268" s="2" t="s">
        <v>1540</v>
      </c>
    </row>
    <row r="269" spans="1:8" x14ac:dyDescent="0.25">
      <c r="A269" s="2">
        <v>90</v>
      </c>
      <c r="B269" s="2" t="s">
        <v>644</v>
      </c>
      <c r="C269" s="2" t="s">
        <v>1773</v>
      </c>
    </row>
    <row r="270" spans="1:8" x14ac:dyDescent="0.25">
      <c r="B270" s="2" t="s">
        <v>1774</v>
      </c>
      <c r="C270" s="2" t="s">
        <v>1483</v>
      </c>
    </row>
    <row r="271" spans="1:8" x14ac:dyDescent="0.25">
      <c r="B271" s="2" t="s">
        <v>646</v>
      </c>
      <c r="C271" s="2" t="s">
        <v>1475</v>
      </c>
      <c r="D271" s="2">
        <v>984</v>
      </c>
      <c r="E271" s="42" t="s">
        <v>1775</v>
      </c>
      <c r="F271" s="2">
        <v>4.3600000000000003</v>
      </c>
      <c r="G271" s="43" t="s">
        <v>989</v>
      </c>
    </row>
    <row r="272" spans="1:8" x14ac:dyDescent="0.25">
      <c r="A272" s="2">
        <v>91</v>
      </c>
      <c r="B272" s="2" t="s">
        <v>650</v>
      </c>
      <c r="C272" s="2" t="s">
        <v>1776</v>
      </c>
    </row>
    <row r="273" spans="1:8" x14ac:dyDescent="0.25">
      <c r="B273" s="2" t="s">
        <v>1777</v>
      </c>
      <c r="C273" s="2" t="s">
        <v>1778</v>
      </c>
    </row>
    <row r="274" spans="1:8" x14ac:dyDescent="0.25">
      <c r="B274" s="2" t="s">
        <v>651</v>
      </c>
      <c r="C274" s="2" t="s">
        <v>1475</v>
      </c>
      <c r="D274" s="2">
        <v>247</v>
      </c>
      <c r="E274" s="42" t="s">
        <v>1769</v>
      </c>
      <c r="F274" s="2">
        <v>1.175</v>
      </c>
      <c r="G274" s="43" t="s">
        <v>1779</v>
      </c>
      <c r="H274" s="2" t="s">
        <v>1780</v>
      </c>
    </row>
    <row r="275" spans="1:8" x14ac:dyDescent="0.25">
      <c r="A275" s="2">
        <v>92</v>
      </c>
      <c r="B275" s="2" t="s">
        <v>1458</v>
      </c>
      <c r="C275" s="2" t="s">
        <v>1781</v>
      </c>
    </row>
    <row r="276" spans="1:8" x14ac:dyDescent="0.25">
      <c r="B276" s="2" t="s">
        <v>1782</v>
      </c>
      <c r="C276" s="2" t="s">
        <v>1782</v>
      </c>
    </row>
    <row r="277" spans="1:8" x14ac:dyDescent="0.25">
      <c r="B277" s="2" t="s">
        <v>519</v>
      </c>
      <c r="C277" s="2" t="s">
        <v>1475</v>
      </c>
      <c r="D277" s="2">
        <v>241</v>
      </c>
      <c r="E277" s="42" t="s">
        <v>1783</v>
      </c>
      <c r="F277" s="2">
        <v>849</v>
      </c>
      <c r="G277" s="43" t="s">
        <v>1784</v>
      </c>
    </row>
    <row r="278" spans="1:8" x14ac:dyDescent="0.25">
      <c r="A278" s="2">
        <v>93</v>
      </c>
      <c r="B278" s="2" t="s">
        <v>1785</v>
      </c>
      <c r="C278" s="2" t="s">
        <v>1786</v>
      </c>
    </row>
    <row r="279" spans="1:8" x14ac:dyDescent="0.25">
      <c r="B279" s="2" t="s">
        <v>1787</v>
      </c>
      <c r="C279" s="2" t="s">
        <v>1483</v>
      </c>
    </row>
    <row r="280" spans="1:8" x14ac:dyDescent="0.25">
      <c r="B280" s="2" t="s">
        <v>179</v>
      </c>
      <c r="C280" s="2" t="s">
        <v>1475</v>
      </c>
      <c r="D280" s="2">
        <v>570</v>
      </c>
      <c r="E280" s="42" t="s">
        <v>1788</v>
      </c>
      <c r="F280" s="2">
        <v>1.9239999999999999</v>
      </c>
      <c r="G280" s="43" t="s">
        <v>989</v>
      </c>
    </row>
    <row r="281" spans="1:8" x14ac:dyDescent="0.25">
      <c r="A281" s="2">
        <v>94</v>
      </c>
      <c r="B281" s="2" t="s">
        <v>657</v>
      </c>
      <c r="C281" s="2" t="s">
        <v>1542</v>
      </c>
    </row>
    <row r="282" spans="1:8" x14ac:dyDescent="0.25">
      <c r="B282" s="2" t="s">
        <v>1789</v>
      </c>
      <c r="C282" s="2" t="s">
        <v>1543</v>
      </c>
    </row>
    <row r="283" spans="1:8" x14ac:dyDescent="0.25">
      <c r="B283" s="2" t="s">
        <v>658</v>
      </c>
      <c r="C283" s="2" t="s">
        <v>1475</v>
      </c>
      <c r="D283" s="2">
        <v>444</v>
      </c>
      <c r="E283" s="42" t="s">
        <v>1790</v>
      </c>
      <c r="F283" s="2">
        <v>2.0680000000000001</v>
      </c>
      <c r="G283" s="43" t="s">
        <v>989</v>
      </c>
    </row>
    <row r="284" spans="1:8" x14ac:dyDescent="0.25">
      <c r="A284" s="2">
        <v>95</v>
      </c>
      <c r="B284" s="2" t="s">
        <v>660</v>
      </c>
      <c r="C284" s="2" t="s">
        <v>1493</v>
      </c>
    </row>
    <row r="285" spans="1:8" x14ac:dyDescent="0.25">
      <c r="B285" s="2" t="s">
        <v>1494</v>
      </c>
      <c r="C285" s="2" t="s">
        <v>1495</v>
      </c>
    </row>
    <row r="286" spans="1:8" x14ac:dyDescent="0.25">
      <c r="B286" s="2" t="s">
        <v>661</v>
      </c>
      <c r="C286" s="2" t="s">
        <v>1475</v>
      </c>
      <c r="D286" s="2">
        <v>763</v>
      </c>
      <c r="E286" s="42" t="s">
        <v>1771</v>
      </c>
      <c r="F286" s="2">
        <v>3.4889999999999999</v>
      </c>
      <c r="G286" s="43" t="s">
        <v>989</v>
      </c>
    </row>
    <row r="287" spans="1:8" x14ac:dyDescent="0.25">
      <c r="A287" s="2">
        <v>96</v>
      </c>
      <c r="B287" s="2" t="s">
        <v>663</v>
      </c>
      <c r="C287" s="2" t="s">
        <v>1791</v>
      </c>
    </row>
    <row r="288" spans="1:8" x14ac:dyDescent="0.25">
      <c r="B288" s="2" t="s">
        <v>1792</v>
      </c>
      <c r="C288" s="2" t="s">
        <v>1793</v>
      </c>
    </row>
    <row r="289" spans="1:8" x14ac:dyDescent="0.25">
      <c r="B289" s="2" t="s">
        <v>664</v>
      </c>
      <c r="C289" s="2" t="s">
        <v>1475</v>
      </c>
      <c r="D289" s="2">
        <v>272</v>
      </c>
      <c r="E289" s="42" t="s">
        <v>1794</v>
      </c>
      <c r="F289" s="2">
        <v>1.2190000000000001</v>
      </c>
      <c r="G289" s="43" t="s">
        <v>1795</v>
      </c>
    </row>
    <row r="290" spans="1:8" x14ac:dyDescent="0.25">
      <c r="A290" s="2">
        <v>97</v>
      </c>
      <c r="B290" s="2" t="s">
        <v>667</v>
      </c>
      <c r="C290" s="2" t="s">
        <v>1796</v>
      </c>
    </row>
    <row r="291" spans="1:8" x14ac:dyDescent="0.25">
      <c r="B291" s="2" t="s">
        <v>1797</v>
      </c>
      <c r="C291" s="2" t="s">
        <v>1798</v>
      </c>
    </row>
    <row r="292" spans="1:8" x14ac:dyDescent="0.25">
      <c r="B292" s="2" t="s">
        <v>153</v>
      </c>
      <c r="C292" s="2" t="s">
        <v>1475</v>
      </c>
      <c r="D292" s="2">
        <v>403</v>
      </c>
      <c r="E292" s="42" t="s">
        <v>1518</v>
      </c>
      <c r="F292" s="2">
        <v>1.716</v>
      </c>
      <c r="G292" s="43" t="s">
        <v>989</v>
      </c>
    </row>
    <row r="293" spans="1:8" x14ac:dyDescent="0.25">
      <c r="A293" s="2">
        <v>98</v>
      </c>
      <c r="B293" s="2" t="s">
        <v>673</v>
      </c>
      <c r="C293" s="2" t="s">
        <v>1799</v>
      </c>
    </row>
    <row r="294" spans="1:8" x14ac:dyDescent="0.25">
      <c r="B294" s="2" t="s">
        <v>1800</v>
      </c>
      <c r="C294" s="2" t="s">
        <v>1801</v>
      </c>
    </row>
    <row r="295" spans="1:8" x14ac:dyDescent="0.25">
      <c r="B295" s="2" t="s">
        <v>179</v>
      </c>
      <c r="C295" s="2" t="s">
        <v>1475</v>
      </c>
      <c r="D295" s="2">
        <v>668</v>
      </c>
      <c r="E295" s="42" t="s">
        <v>1533</v>
      </c>
      <c r="F295" s="2">
        <v>3.129</v>
      </c>
      <c r="G295" s="43" t="s">
        <v>989</v>
      </c>
      <c r="H295" s="2" t="s">
        <v>1802</v>
      </c>
    </row>
    <row r="296" spans="1:8" x14ac:dyDescent="0.25">
      <c r="A296" s="2">
        <v>99</v>
      </c>
      <c r="B296" s="2" t="s">
        <v>676</v>
      </c>
      <c r="C296" s="2" t="s">
        <v>1606</v>
      </c>
    </row>
    <row r="297" spans="1:8" x14ac:dyDescent="0.25">
      <c r="B297" s="2" t="s">
        <v>1521</v>
      </c>
      <c r="C297" s="2" t="s">
        <v>1483</v>
      </c>
    </row>
    <row r="298" spans="1:8" x14ac:dyDescent="0.25">
      <c r="B298" s="2" t="s">
        <v>677</v>
      </c>
      <c r="C298" s="2" t="s">
        <v>1475</v>
      </c>
      <c r="D298" s="2">
        <v>381</v>
      </c>
      <c r="E298" s="42" t="s">
        <v>1794</v>
      </c>
      <c r="F298" s="2">
        <v>1.7569999999999999</v>
      </c>
      <c r="G298" s="43" t="s">
        <v>989</v>
      </c>
    </row>
    <row r="299" spans="1:8" x14ac:dyDescent="0.25">
      <c r="A299" s="2">
        <v>100</v>
      </c>
      <c r="B299" s="2" t="s">
        <v>679</v>
      </c>
      <c r="C299" s="2" t="s">
        <v>1803</v>
      </c>
    </row>
    <row r="300" spans="1:8" x14ac:dyDescent="0.25">
      <c r="B300" s="2" t="s">
        <v>1804</v>
      </c>
      <c r="C300" s="2" t="s">
        <v>1483</v>
      </c>
    </row>
    <row r="301" spans="1:8" x14ac:dyDescent="0.25">
      <c r="B301" s="2" t="s">
        <v>227</v>
      </c>
      <c r="C301" s="2" t="s">
        <v>1475</v>
      </c>
      <c r="D301" s="2">
        <v>218</v>
      </c>
      <c r="E301" s="42" t="s">
        <v>1805</v>
      </c>
      <c r="F301" s="2">
        <v>789</v>
      </c>
      <c r="G301" s="43" t="s">
        <v>1806</v>
      </c>
    </row>
    <row r="302" spans="1:8" x14ac:dyDescent="0.25">
      <c r="A302" s="2">
        <v>101</v>
      </c>
      <c r="B302" s="2" t="s">
        <v>683</v>
      </c>
      <c r="C302" s="2" t="s">
        <v>1807</v>
      </c>
    </row>
    <row r="303" spans="1:8" x14ac:dyDescent="0.25">
      <c r="B303" s="2" t="s">
        <v>1808</v>
      </c>
      <c r="C303" s="2" t="s">
        <v>1809</v>
      </c>
    </row>
    <row r="304" spans="1:8" x14ac:dyDescent="0.25">
      <c r="B304" s="2" t="s">
        <v>238</v>
      </c>
      <c r="C304" s="2" t="s">
        <v>1475</v>
      </c>
      <c r="D304" s="2">
        <v>253</v>
      </c>
      <c r="E304" s="42" t="s">
        <v>1810</v>
      </c>
      <c r="F304" s="2">
        <v>1.032</v>
      </c>
      <c r="G304" s="43" t="s">
        <v>1811</v>
      </c>
    </row>
    <row r="305" spans="1:7" x14ac:dyDescent="0.25">
      <c r="A305" s="2">
        <v>102</v>
      </c>
      <c r="B305" s="2" t="s">
        <v>1450</v>
      </c>
      <c r="C305" s="2" t="s">
        <v>1812</v>
      </c>
    </row>
    <row r="306" spans="1:7" x14ac:dyDescent="0.25">
      <c r="B306" s="2" t="s">
        <v>1813</v>
      </c>
      <c r="C306" s="2" t="s">
        <v>1814</v>
      </c>
    </row>
    <row r="307" spans="1:7" x14ac:dyDescent="0.25">
      <c r="B307" s="2" t="s">
        <v>284</v>
      </c>
      <c r="C307" s="2" t="s">
        <v>1475</v>
      </c>
      <c r="D307" s="2">
        <v>161</v>
      </c>
      <c r="E307" s="42" t="s">
        <v>1518</v>
      </c>
      <c r="F307" s="2">
        <v>655</v>
      </c>
      <c r="G307" s="43" t="s">
        <v>1815</v>
      </c>
    </row>
    <row r="308" spans="1:7" x14ac:dyDescent="0.25">
      <c r="A308" s="2">
        <v>103</v>
      </c>
      <c r="B308" s="2" t="s">
        <v>1418</v>
      </c>
      <c r="C308" s="2" t="s">
        <v>1816</v>
      </c>
    </row>
    <row r="309" spans="1:7" x14ac:dyDescent="0.25">
      <c r="B309" s="2" t="s">
        <v>1817</v>
      </c>
      <c r="C309" s="2" t="s">
        <v>1483</v>
      </c>
    </row>
    <row r="310" spans="1:7" x14ac:dyDescent="0.25">
      <c r="B310" s="2" t="s">
        <v>183</v>
      </c>
      <c r="C310" s="2" t="s">
        <v>1475</v>
      </c>
      <c r="D310" s="2">
        <v>350</v>
      </c>
      <c r="E310" s="42" t="s">
        <v>1790</v>
      </c>
      <c r="F310" s="2">
        <v>1.675</v>
      </c>
      <c r="G310" s="43" t="s">
        <v>989</v>
      </c>
    </row>
    <row r="311" spans="1:7" x14ac:dyDescent="0.25">
      <c r="A311" s="2">
        <v>104</v>
      </c>
      <c r="B311" s="2" t="s">
        <v>693</v>
      </c>
      <c r="C311" s="2" t="s">
        <v>1818</v>
      </c>
    </row>
    <row r="312" spans="1:7" x14ac:dyDescent="0.25">
      <c r="B312" s="2" t="s">
        <v>1819</v>
      </c>
      <c r="C312" s="2" t="s">
        <v>1820</v>
      </c>
    </row>
    <row r="313" spans="1:7" x14ac:dyDescent="0.25">
      <c r="B313" s="2" t="s">
        <v>178</v>
      </c>
      <c r="C313" s="2" t="s">
        <v>1475</v>
      </c>
      <c r="D313" s="2">
        <v>623</v>
      </c>
      <c r="E313" s="42" t="s">
        <v>1533</v>
      </c>
      <c r="F313" s="2">
        <v>2.9849999999999999</v>
      </c>
      <c r="G313" s="43" t="s">
        <v>989</v>
      </c>
    </row>
    <row r="314" spans="1:7" x14ac:dyDescent="0.25">
      <c r="A314" s="2">
        <v>105</v>
      </c>
      <c r="B314" s="2" t="s">
        <v>696</v>
      </c>
      <c r="C314" s="2" t="s">
        <v>1821</v>
      </c>
    </row>
    <row r="315" spans="1:7" x14ac:dyDescent="0.25">
      <c r="B315" s="2" t="s">
        <v>1822</v>
      </c>
      <c r="C315" s="2" t="s">
        <v>1483</v>
      </c>
    </row>
    <row r="316" spans="1:7" x14ac:dyDescent="0.25">
      <c r="B316" s="2" t="s">
        <v>488</v>
      </c>
      <c r="C316" s="2" t="s">
        <v>1475</v>
      </c>
      <c r="D316" s="2">
        <v>166</v>
      </c>
      <c r="E316" s="42" t="s">
        <v>1790</v>
      </c>
      <c r="F316" s="2">
        <v>775</v>
      </c>
      <c r="G316" s="43" t="s">
        <v>1823</v>
      </c>
    </row>
    <row r="317" spans="1:7" x14ac:dyDescent="0.25">
      <c r="A317" s="2">
        <v>106</v>
      </c>
      <c r="B317" s="2" t="s">
        <v>700</v>
      </c>
      <c r="C317" s="2" t="s">
        <v>1499</v>
      </c>
    </row>
    <row r="318" spans="1:7" x14ac:dyDescent="0.25">
      <c r="B318" s="2" t="s">
        <v>1824</v>
      </c>
      <c r="C318" s="2" t="s">
        <v>1501</v>
      </c>
    </row>
    <row r="319" spans="1:7" x14ac:dyDescent="0.25">
      <c r="B319" s="2" t="s">
        <v>153</v>
      </c>
      <c r="C319" s="2" t="s">
        <v>1475</v>
      </c>
      <c r="D319" s="2">
        <v>401</v>
      </c>
      <c r="E319" s="42" t="s">
        <v>1790</v>
      </c>
      <c r="F319" s="2">
        <v>1.837</v>
      </c>
      <c r="G319" s="43" t="s">
        <v>989</v>
      </c>
    </row>
    <row r="320" spans="1:7" x14ac:dyDescent="0.25">
      <c r="A320" s="2">
        <v>107</v>
      </c>
      <c r="B320" s="2" t="s">
        <v>702</v>
      </c>
      <c r="C320" s="2" t="s">
        <v>1799</v>
      </c>
    </row>
    <row r="321" spans="1:8" x14ac:dyDescent="0.25">
      <c r="B321" s="2" t="s">
        <v>1825</v>
      </c>
      <c r="C321" s="2" t="s">
        <v>1801</v>
      </c>
    </row>
    <row r="322" spans="1:8" x14ac:dyDescent="0.25">
      <c r="B322" s="2" t="s">
        <v>227</v>
      </c>
      <c r="C322" s="2" t="s">
        <v>1475</v>
      </c>
      <c r="D322" s="2">
        <v>668</v>
      </c>
      <c r="E322" s="42" t="s">
        <v>1783</v>
      </c>
      <c r="F322" s="2">
        <v>3.0630000000000002</v>
      </c>
      <c r="G322" s="43" t="s">
        <v>989</v>
      </c>
      <c r="H322" s="2" t="s">
        <v>1802</v>
      </c>
    </row>
    <row r="323" spans="1:8" x14ac:dyDescent="0.25">
      <c r="A323" s="2">
        <v>108</v>
      </c>
      <c r="B323" s="2" t="s">
        <v>705</v>
      </c>
      <c r="C323" s="2" t="s">
        <v>1826</v>
      </c>
    </row>
    <row r="324" spans="1:8" x14ac:dyDescent="0.25">
      <c r="B324" s="2" t="s">
        <v>1827</v>
      </c>
      <c r="C324" s="2" t="s">
        <v>1828</v>
      </c>
    </row>
    <row r="325" spans="1:8" x14ac:dyDescent="0.25">
      <c r="B325" s="2" t="s">
        <v>390</v>
      </c>
      <c r="C325" s="2" t="s">
        <v>1475</v>
      </c>
      <c r="D325" s="2">
        <v>147</v>
      </c>
      <c r="E325" s="42" t="s">
        <v>1518</v>
      </c>
      <c r="F325" s="2">
        <v>628</v>
      </c>
      <c r="G325" s="43" t="s">
        <v>1829</v>
      </c>
    </row>
    <row r="326" spans="1:8" x14ac:dyDescent="0.25">
      <c r="A326" s="2">
        <v>109</v>
      </c>
      <c r="B326" s="2" t="s">
        <v>707</v>
      </c>
      <c r="C326" s="2" t="s">
        <v>1830</v>
      </c>
    </row>
    <row r="327" spans="1:8" x14ac:dyDescent="0.25">
      <c r="B327" s="2" t="s">
        <v>1831</v>
      </c>
      <c r="C327" s="2" t="s">
        <v>1814</v>
      </c>
    </row>
    <row r="328" spans="1:8" x14ac:dyDescent="0.25">
      <c r="B328" s="2" t="s">
        <v>183</v>
      </c>
      <c r="C328" s="2" t="s">
        <v>1475</v>
      </c>
      <c r="D328" s="2">
        <v>400</v>
      </c>
      <c r="E328" s="42" t="s">
        <v>1794</v>
      </c>
      <c r="F328" s="2">
        <v>1.76</v>
      </c>
      <c r="G328" s="43" t="s">
        <v>989</v>
      </c>
    </row>
    <row r="329" spans="1:8" x14ac:dyDescent="0.25">
      <c r="A329" s="2">
        <v>110</v>
      </c>
      <c r="B329" s="2" t="s">
        <v>710</v>
      </c>
      <c r="C329" s="2" t="s">
        <v>1832</v>
      </c>
    </row>
    <row r="330" spans="1:8" x14ac:dyDescent="0.25">
      <c r="B330" s="2" t="s">
        <v>1833</v>
      </c>
      <c r="C330" s="2" t="s">
        <v>1483</v>
      </c>
    </row>
    <row r="331" spans="1:8" x14ac:dyDescent="0.25">
      <c r="B331" s="2" t="s">
        <v>712</v>
      </c>
      <c r="C331" s="2" t="s">
        <v>1475</v>
      </c>
      <c r="D331" s="2">
        <v>901</v>
      </c>
      <c r="E331" s="42" t="s">
        <v>1834</v>
      </c>
      <c r="F331" s="2">
        <v>3.476</v>
      </c>
      <c r="G331" s="43" t="s">
        <v>989</v>
      </c>
    </row>
    <row r="332" spans="1:8" x14ac:dyDescent="0.25">
      <c r="A332" s="2">
        <v>111</v>
      </c>
      <c r="B332" s="2" t="s">
        <v>714</v>
      </c>
      <c r="C332" s="2" t="s">
        <v>1835</v>
      </c>
    </row>
    <row r="333" spans="1:8" x14ac:dyDescent="0.25">
      <c r="B333" s="2" t="s">
        <v>1836</v>
      </c>
      <c r="C333" s="2" t="s">
        <v>1836</v>
      </c>
    </row>
    <row r="334" spans="1:8" x14ac:dyDescent="0.25">
      <c r="B334" s="2" t="s">
        <v>238</v>
      </c>
      <c r="C334" s="2" t="s">
        <v>1475</v>
      </c>
      <c r="D334" s="2">
        <v>140</v>
      </c>
      <c r="E334" s="42" t="s">
        <v>1837</v>
      </c>
      <c r="F334" s="2">
        <v>544</v>
      </c>
      <c r="G334" s="43" t="s">
        <v>1838</v>
      </c>
    </row>
    <row r="335" spans="1:8" x14ac:dyDescent="0.25">
      <c r="A335" s="2">
        <v>112</v>
      </c>
      <c r="B335" s="2" t="s">
        <v>1839</v>
      </c>
      <c r="C335" s="2" t="s">
        <v>1635</v>
      </c>
    </row>
    <row r="336" spans="1:8" x14ac:dyDescent="0.25">
      <c r="B336" s="2" t="s">
        <v>1840</v>
      </c>
      <c r="C336" s="2" t="s">
        <v>1841</v>
      </c>
    </row>
    <row r="337" spans="1:8" x14ac:dyDescent="0.25">
      <c r="B337" s="2" t="s">
        <v>183</v>
      </c>
      <c r="C337" s="2" t="s">
        <v>1475</v>
      </c>
      <c r="D337" s="2">
        <v>356</v>
      </c>
      <c r="E337" s="42" t="s">
        <v>1775</v>
      </c>
      <c r="F337" s="2">
        <v>1.8129999999999999</v>
      </c>
      <c r="G337" s="43" t="s">
        <v>989</v>
      </c>
    </row>
    <row r="338" spans="1:8" x14ac:dyDescent="0.25">
      <c r="A338" s="2">
        <v>113</v>
      </c>
      <c r="B338" s="2" t="s">
        <v>716</v>
      </c>
      <c r="C338" s="2" t="s">
        <v>1842</v>
      </c>
    </row>
    <row r="339" spans="1:8" x14ac:dyDescent="0.25">
      <c r="B339" s="2" t="s">
        <v>1843</v>
      </c>
      <c r="C339" s="2" t="s">
        <v>1844</v>
      </c>
    </row>
    <row r="340" spans="1:8" x14ac:dyDescent="0.25">
      <c r="B340" s="2" t="s">
        <v>179</v>
      </c>
      <c r="C340" s="2" t="s">
        <v>1475</v>
      </c>
      <c r="D340" s="2">
        <v>260</v>
      </c>
      <c r="E340" s="42" t="s">
        <v>1790</v>
      </c>
      <c r="F340" s="2">
        <v>1.2769999999999999</v>
      </c>
      <c r="G340" s="43" t="s">
        <v>1845</v>
      </c>
      <c r="H340" s="2" t="s">
        <v>1846</v>
      </c>
    </row>
    <row r="341" spans="1:8" x14ac:dyDescent="0.25">
      <c r="A341" s="2">
        <v>114</v>
      </c>
      <c r="B341" s="2" t="s">
        <v>718</v>
      </c>
      <c r="C341" s="2" t="s">
        <v>1847</v>
      </c>
    </row>
    <row r="342" spans="1:8" x14ac:dyDescent="0.25">
      <c r="B342" s="2" t="s">
        <v>1848</v>
      </c>
      <c r="C342" s="2" t="s">
        <v>1848</v>
      </c>
    </row>
    <row r="343" spans="1:8" x14ac:dyDescent="0.25">
      <c r="B343" s="2" t="s">
        <v>664</v>
      </c>
      <c r="C343" s="2" t="s">
        <v>1475</v>
      </c>
      <c r="D343" s="2">
        <v>325</v>
      </c>
      <c r="E343" s="42" t="s">
        <v>1849</v>
      </c>
      <c r="F343" s="2">
        <v>1.4670000000000001</v>
      </c>
      <c r="G343" s="43" t="s">
        <v>989</v>
      </c>
      <c r="H343" s="2" t="s">
        <v>1850</v>
      </c>
    </row>
    <row r="344" spans="1:8" x14ac:dyDescent="0.25">
      <c r="A344" s="2">
        <v>115</v>
      </c>
      <c r="B344" s="2" t="s">
        <v>722</v>
      </c>
      <c r="C344" s="2" t="s">
        <v>1851</v>
      </c>
    </row>
    <row r="345" spans="1:8" x14ac:dyDescent="0.25">
      <c r="B345" s="2" t="s">
        <v>1852</v>
      </c>
      <c r="C345" s="2" t="s">
        <v>1483</v>
      </c>
    </row>
    <row r="346" spans="1:8" x14ac:dyDescent="0.25">
      <c r="B346" s="2" t="s">
        <v>412</v>
      </c>
      <c r="C346" s="2" t="s">
        <v>1475</v>
      </c>
      <c r="D346" s="2">
        <v>164</v>
      </c>
      <c r="E346" s="42" t="s">
        <v>1783</v>
      </c>
      <c r="F346" s="2">
        <v>786</v>
      </c>
      <c r="G346" s="43" t="s">
        <v>1853</v>
      </c>
    </row>
    <row r="347" spans="1:8" x14ac:dyDescent="0.25">
      <c r="A347" s="2">
        <v>116</v>
      </c>
      <c r="B347" s="2" t="s">
        <v>724</v>
      </c>
      <c r="C347" s="2" t="s">
        <v>1854</v>
      </c>
    </row>
    <row r="348" spans="1:8" x14ac:dyDescent="0.25">
      <c r="B348" s="2" t="s">
        <v>1855</v>
      </c>
      <c r="C348" s="2" t="s">
        <v>1483</v>
      </c>
    </row>
    <row r="349" spans="1:8" x14ac:dyDescent="0.25">
      <c r="B349" s="2" t="s">
        <v>725</v>
      </c>
      <c r="C349" s="2" t="s">
        <v>1475</v>
      </c>
      <c r="D349" s="2">
        <v>150</v>
      </c>
      <c r="E349" s="42" t="s">
        <v>1856</v>
      </c>
      <c r="F349" s="2">
        <v>719</v>
      </c>
      <c r="G349" s="43" t="s">
        <v>1857</v>
      </c>
    </row>
    <row r="350" spans="1:8" x14ac:dyDescent="0.25">
      <c r="A350" s="2">
        <v>117</v>
      </c>
      <c r="B350" s="2" t="s">
        <v>727</v>
      </c>
      <c r="C350" s="2" t="s">
        <v>1858</v>
      </c>
    </row>
    <row r="351" spans="1:8" x14ac:dyDescent="0.25">
      <c r="B351" s="2" t="s">
        <v>1859</v>
      </c>
      <c r="C351" s="2" t="s">
        <v>1483</v>
      </c>
    </row>
    <row r="352" spans="1:8" x14ac:dyDescent="0.25">
      <c r="B352" s="2" t="s">
        <v>497</v>
      </c>
      <c r="C352" s="2" t="s">
        <v>1475</v>
      </c>
      <c r="D352" s="2">
        <v>674</v>
      </c>
      <c r="E352" s="42" t="s">
        <v>1860</v>
      </c>
      <c r="F352" s="2">
        <v>3.2690000000000001</v>
      </c>
      <c r="G352" s="43" t="s">
        <v>989</v>
      </c>
    </row>
    <row r="353" spans="1:8" x14ac:dyDescent="0.25">
      <c r="A353" s="2">
        <v>118</v>
      </c>
      <c r="B353" s="2" t="s">
        <v>729</v>
      </c>
      <c r="C353" s="2" t="s">
        <v>1861</v>
      </c>
    </row>
    <row r="354" spans="1:8" x14ac:dyDescent="0.25">
      <c r="B354" s="2" t="s">
        <v>1862</v>
      </c>
      <c r="C354" s="2" t="s">
        <v>1863</v>
      </c>
    </row>
    <row r="355" spans="1:8" x14ac:dyDescent="0.25">
      <c r="B355" s="2" t="s">
        <v>595</v>
      </c>
      <c r="C355" s="2" t="s">
        <v>1475</v>
      </c>
      <c r="D355" s="2">
        <v>139</v>
      </c>
      <c r="E355" s="42" t="s">
        <v>1182</v>
      </c>
      <c r="F355" s="2">
        <v>617</v>
      </c>
      <c r="G355" s="43" t="s">
        <v>1864</v>
      </c>
      <c r="H355" s="2" t="s">
        <v>1865</v>
      </c>
    </row>
    <row r="356" spans="1:8" x14ac:dyDescent="0.25">
      <c r="A356" s="2">
        <v>119</v>
      </c>
      <c r="B356" s="2" t="s">
        <v>733</v>
      </c>
      <c r="C356" s="2" t="s">
        <v>1866</v>
      </c>
    </row>
    <row r="357" spans="1:8" x14ac:dyDescent="0.25">
      <c r="B357" s="2" t="s">
        <v>1867</v>
      </c>
      <c r="C357" s="2" t="s">
        <v>1483</v>
      </c>
    </row>
    <row r="358" spans="1:8" x14ac:dyDescent="0.25">
      <c r="B358" s="2" t="s">
        <v>467</v>
      </c>
      <c r="C358" s="2" t="s">
        <v>1475</v>
      </c>
      <c r="D358" s="2">
        <v>123</v>
      </c>
      <c r="E358" s="42" t="s">
        <v>1533</v>
      </c>
      <c r="F358" s="2">
        <v>562</v>
      </c>
      <c r="G358" s="43" t="s">
        <v>1868</v>
      </c>
    </row>
    <row r="359" spans="1:8" x14ac:dyDescent="0.25">
      <c r="A359" s="2">
        <v>120</v>
      </c>
      <c r="B359" s="2" t="s">
        <v>736</v>
      </c>
      <c r="C359" s="2" t="s">
        <v>1869</v>
      </c>
    </row>
    <row r="360" spans="1:8" x14ac:dyDescent="0.25">
      <c r="B360" s="2" t="s">
        <v>1870</v>
      </c>
      <c r="C360" s="2" t="s">
        <v>1871</v>
      </c>
    </row>
    <row r="361" spans="1:8" x14ac:dyDescent="0.25">
      <c r="B361" s="2" t="s">
        <v>183</v>
      </c>
      <c r="C361" s="2" t="s">
        <v>1475</v>
      </c>
      <c r="D361" s="2">
        <v>584</v>
      </c>
      <c r="E361" s="42" t="s">
        <v>1783</v>
      </c>
      <c r="F361" s="2">
        <v>2.605</v>
      </c>
      <c r="G361" s="43" t="s">
        <v>989</v>
      </c>
    </row>
    <row r="362" spans="1:8" x14ac:dyDescent="0.25">
      <c r="A362" s="2">
        <v>121</v>
      </c>
      <c r="B362" s="2" t="s">
        <v>1872</v>
      </c>
      <c r="C362" s="2" t="s">
        <v>1873</v>
      </c>
    </row>
    <row r="363" spans="1:8" x14ac:dyDescent="0.25">
      <c r="B363" s="2" t="s">
        <v>1874</v>
      </c>
      <c r="C363" s="2" t="s">
        <v>1483</v>
      </c>
    </row>
    <row r="364" spans="1:8" x14ac:dyDescent="0.25">
      <c r="B364" s="2" t="s">
        <v>227</v>
      </c>
      <c r="C364" s="2" t="s">
        <v>1475</v>
      </c>
      <c r="D364" s="2">
        <v>575</v>
      </c>
      <c r="E364" s="42" t="s">
        <v>1849</v>
      </c>
      <c r="F364" s="2">
        <v>2.5470000000000002</v>
      </c>
      <c r="G364" s="43" t="s">
        <v>989</v>
      </c>
    </row>
    <row r="365" spans="1:8" x14ac:dyDescent="0.25">
      <c r="A365" s="2">
        <v>122</v>
      </c>
      <c r="B365" s="2" t="s">
        <v>1875</v>
      </c>
      <c r="C365" s="2" t="s">
        <v>1412</v>
      </c>
    </row>
    <row r="366" spans="1:8" x14ac:dyDescent="0.25">
      <c r="B366" s="2" t="s">
        <v>1876</v>
      </c>
      <c r="C366" s="2" t="s">
        <v>1744</v>
      </c>
    </row>
    <row r="367" spans="1:8" x14ac:dyDescent="0.25">
      <c r="B367" s="2" t="s">
        <v>179</v>
      </c>
      <c r="C367" s="2" t="s">
        <v>1475</v>
      </c>
      <c r="D367" s="2">
        <v>152</v>
      </c>
      <c r="E367" s="42" t="s">
        <v>1877</v>
      </c>
      <c r="F367" s="2">
        <v>672</v>
      </c>
      <c r="G367" s="43" t="s">
        <v>1878</v>
      </c>
      <c r="H367" s="2" t="s">
        <v>1879</v>
      </c>
    </row>
    <row r="368" spans="1:8" x14ac:dyDescent="0.25">
      <c r="A368" s="2">
        <v>123</v>
      </c>
      <c r="B368" s="2" t="s">
        <v>1880</v>
      </c>
      <c r="C368" s="2" t="s">
        <v>1881</v>
      </c>
    </row>
    <row r="369" spans="1:8" x14ac:dyDescent="0.25">
      <c r="B369" s="2" t="s">
        <v>1882</v>
      </c>
      <c r="C369" s="2" t="s">
        <v>1814</v>
      </c>
    </row>
    <row r="370" spans="1:8" x14ac:dyDescent="0.25">
      <c r="B370" s="2" t="s">
        <v>745</v>
      </c>
      <c r="C370" s="2" t="s">
        <v>1475</v>
      </c>
      <c r="D370" s="2">
        <v>190</v>
      </c>
      <c r="E370" s="42" t="s">
        <v>1794</v>
      </c>
      <c r="F370" s="2">
        <v>840</v>
      </c>
      <c r="G370" s="43" t="s">
        <v>1883</v>
      </c>
    </row>
    <row r="371" spans="1:8" x14ac:dyDescent="0.25">
      <c r="A371" s="2">
        <v>124</v>
      </c>
      <c r="B371" s="2" t="s">
        <v>747</v>
      </c>
      <c r="C371" s="2" t="s">
        <v>1884</v>
      </c>
    </row>
    <row r="372" spans="1:8" x14ac:dyDescent="0.25">
      <c r="B372" s="2" t="s">
        <v>1885</v>
      </c>
      <c r="C372" s="2" t="s">
        <v>1483</v>
      </c>
    </row>
    <row r="373" spans="1:8" x14ac:dyDescent="0.25">
      <c r="B373" s="2" t="s">
        <v>748</v>
      </c>
      <c r="C373" s="2" t="s">
        <v>1475</v>
      </c>
      <c r="D373" s="2">
        <v>193</v>
      </c>
      <c r="E373" s="42" t="s">
        <v>1783</v>
      </c>
      <c r="F373" s="2">
        <v>934</v>
      </c>
      <c r="G373" s="43" t="s">
        <v>1886</v>
      </c>
    </row>
    <row r="374" spans="1:8" x14ac:dyDescent="0.25">
      <c r="A374" s="2">
        <v>125</v>
      </c>
      <c r="B374" s="2" t="s">
        <v>750</v>
      </c>
      <c r="C374" s="2" t="s">
        <v>1887</v>
      </c>
    </row>
    <row r="375" spans="1:8" x14ac:dyDescent="0.25">
      <c r="B375" s="2" t="s">
        <v>1888</v>
      </c>
      <c r="C375" s="2" t="s">
        <v>1889</v>
      </c>
    </row>
    <row r="376" spans="1:8" x14ac:dyDescent="0.25">
      <c r="B376" s="2" t="s">
        <v>437</v>
      </c>
      <c r="C376" s="2" t="s">
        <v>1475</v>
      </c>
      <c r="D376" s="2">
        <v>293</v>
      </c>
      <c r="E376" s="42" t="s">
        <v>1810</v>
      </c>
      <c r="F376" s="2">
        <v>1.2170000000000001</v>
      </c>
      <c r="G376" s="43" t="s">
        <v>1890</v>
      </c>
      <c r="H376" s="2" t="s">
        <v>1891</v>
      </c>
    </row>
    <row r="377" spans="1:8" x14ac:dyDescent="0.25">
      <c r="A377" s="2">
        <v>126</v>
      </c>
      <c r="B377" s="2" t="s">
        <v>753</v>
      </c>
      <c r="C377" s="2" t="s">
        <v>1892</v>
      </c>
    </row>
    <row r="378" spans="1:8" x14ac:dyDescent="0.25">
      <c r="B378" s="2" t="s">
        <v>1893</v>
      </c>
      <c r="C378" s="2" t="s">
        <v>1483</v>
      </c>
    </row>
    <row r="379" spans="1:8" x14ac:dyDescent="0.25">
      <c r="B379" s="2" t="s">
        <v>178</v>
      </c>
      <c r="C379" s="2" t="s">
        <v>1475</v>
      </c>
      <c r="D379" s="2">
        <v>214</v>
      </c>
      <c r="E379" s="42" t="s">
        <v>1775</v>
      </c>
      <c r="F379" s="2">
        <v>987</v>
      </c>
      <c r="G379" s="43" t="s">
        <v>1894</v>
      </c>
    </row>
    <row r="380" spans="1:8" x14ac:dyDescent="0.25">
      <c r="A380" s="2">
        <v>127</v>
      </c>
      <c r="B380" s="2" t="s">
        <v>755</v>
      </c>
      <c r="C380" s="2" t="s">
        <v>1895</v>
      </c>
    </row>
    <row r="381" spans="1:8" x14ac:dyDescent="0.25">
      <c r="B381" s="2" t="s">
        <v>1896</v>
      </c>
      <c r="C381" s="2" t="s">
        <v>1483</v>
      </c>
    </row>
    <row r="382" spans="1:8" x14ac:dyDescent="0.25">
      <c r="B382" s="2" t="s">
        <v>664</v>
      </c>
      <c r="C382" s="2" t="s">
        <v>1475</v>
      </c>
      <c r="D382" s="2">
        <v>636</v>
      </c>
      <c r="E382" s="42" t="s">
        <v>1790</v>
      </c>
      <c r="F382" s="2">
        <v>2.9910000000000001</v>
      </c>
      <c r="G382" s="43" t="s">
        <v>989</v>
      </c>
    </row>
    <row r="383" spans="1:8" x14ac:dyDescent="0.25">
      <c r="A383" s="2">
        <v>128</v>
      </c>
      <c r="B383" s="2" t="s">
        <v>1464</v>
      </c>
      <c r="C383" s="2" t="s">
        <v>1897</v>
      </c>
    </row>
    <row r="384" spans="1:8" x14ac:dyDescent="0.25">
      <c r="B384" s="2" t="s">
        <v>1898</v>
      </c>
      <c r="C384" s="2" t="s">
        <v>1483</v>
      </c>
    </row>
    <row r="385" spans="1:8" x14ac:dyDescent="0.25">
      <c r="B385" s="2" t="s">
        <v>527</v>
      </c>
      <c r="C385" s="2" t="s">
        <v>1475</v>
      </c>
      <c r="D385" s="2">
        <v>812</v>
      </c>
      <c r="E385" s="42" t="s">
        <v>1518</v>
      </c>
      <c r="F385" s="2">
        <v>3.6669999999999998</v>
      </c>
      <c r="G385" s="43" t="s">
        <v>989</v>
      </c>
    </row>
    <row r="386" spans="1:8" x14ac:dyDescent="0.25">
      <c r="A386" s="2">
        <v>129</v>
      </c>
      <c r="B386" s="2" t="s">
        <v>759</v>
      </c>
      <c r="C386" s="2" t="s">
        <v>1899</v>
      </c>
    </row>
    <row r="387" spans="1:8" x14ac:dyDescent="0.25">
      <c r="B387" s="2" t="s">
        <v>1900</v>
      </c>
      <c r="C387" s="2" t="s">
        <v>1483</v>
      </c>
    </row>
    <row r="388" spans="1:8" x14ac:dyDescent="0.25">
      <c r="B388" s="2" t="s">
        <v>183</v>
      </c>
      <c r="C388" s="2" t="s">
        <v>1475</v>
      </c>
      <c r="D388" s="2">
        <v>643</v>
      </c>
      <c r="E388" s="42" t="s">
        <v>1834</v>
      </c>
      <c r="F388" s="2">
        <v>3.0409999999999999</v>
      </c>
      <c r="G388" s="43" t="s">
        <v>989</v>
      </c>
    </row>
    <row r="389" spans="1:8" x14ac:dyDescent="0.25">
      <c r="A389" s="2">
        <v>130</v>
      </c>
      <c r="B389" s="2" t="s">
        <v>764</v>
      </c>
      <c r="C389" s="2" t="s">
        <v>1901</v>
      </c>
    </row>
    <row r="390" spans="1:8" x14ac:dyDescent="0.25">
      <c r="B390" s="2" t="s">
        <v>1902</v>
      </c>
      <c r="C390" s="2" t="s">
        <v>1903</v>
      </c>
    </row>
    <row r="391" spans="1:8" x14ac:dyDescent="0.25">
      <c r="B391" s="2" t="s">
        <v>766</v>
      </c>
      <c r="C391" s="2" t="s">
        <v>1475</v>
      </c>
      <c r="D391" s="2">
        <v>160</v>
      </c>
      <c r="E391" s="42" t="s">
        <v>1788</v>
      </c>
      <c r="F391" s="2">
        <v>187</v>
      </c>
      <c r="G391" s="43" t="s">
        <v>1904</v>
      </c>
      <c r="H391" s="2" t="s">
        <v>1905</v>
      </c>
    </row>
    <row r="392" spans="1:8" x14ac:dyDescent="0.25">
      <c r="A392" s="2">
        <v>131</v>
      </c>
      <c r="B392" s="2" t="s">
        <v>769</v>
      </c>
      <c r="C392" s="2" t="s">
        <v>1906</v>
      </c>
    </row>
    <row r="393" spans="1:8" x14ac:dyDescent="0.25">
      <c r="B393" s="2" t="s">
        <v>1907</v>
      </c>
      <c r="C393" s="2" t="s">
        <v>1908</v>
      </c>
    </row>
    <row r="394" spans="1:8" x14ac:dyDescent="0.25">
      <c r="B394" s="2" t="s">
        <v>595</v>
      </c>
      <c r="C394" s="2" t="s">
        <v>1475</v>
      </c>
      <c r="D394" s="2">
        <v>204</v>
      </c>
      <c r="E394" s="42" t="s">
        <v>1790</v>
      </c>
      <c r="F394" s="2">
        <v>985</v>
      </c>
      <c r="G394" s="43" t="s">
        <v>1894</v>
      </c>
    </row>
    <row r="395" spans="1:8" x14ac:dyDescent="0.25">
      <c r="A395" s="2">
        <v>132</v>
      </c>
      <c r="B395" s="2" t="s">
        <v>771</v>
      </c>
      <c r="C395" s="2" t="s">
        <v>1909</v>
      </c>
    </row>
    <row r="396" spans="1:8" x14ac:dyDescent="0.25">
      <c r="B396" s="2" t="s">
        <v>1910</v>
      </c>
      <c r="C396" s="2" t="s">
        <v>1483</v>
      </c>
    </row>
    <row r="397" spans="1:8" x14ac:dyDescent="0.25">
      <c r="B397" s="2" t="s">
        <v>772</v>
      </c>
      <c r="C397" s="2" t="s">
        <v>1475</v>
      </c>
      <c r="D397" s="2">
        <v>350</v>
      </c>
      <c r="E397" s="42" t="s">
        <v>1771</v>
      </c>
      <c r="F397" s="2">
        <v>1.661</v>
      </c>
      <c r="G397" s="43" t="s">
        <v>989</v>
      </c>
    </row>
    <row r="398" spans="1:8" x14ac:dyDescent="0.25">
      <c r="A398" s="2">
        <v>133</v>
      </c>
      <c r="B398" s="2" t="s">
        <v>774</v>
      </c>
      <c r="C398" s="2" t="s">
        <v>1911</v>
      </c>
    </row>
    <row r="399" spans="1:8" x14ac:dyDescent="0.25">
      <c r="B399" s="2" t="s">
        <v>1912</v>
      </c>
      <c r="C399" s="2" t="s">
        <v>1913</v>
      </c>
    </row>
    <row r="400" spans="1:8" x14ac:dyDescent="0.25">
      <c r="B400" s="2" t="s">
        <v>227</v>
      </c>
      <c r="C400" s="2" t="s">
        <v>1475</v>
      </c>
      <c r="D400" s="2">
        <v>287</v>
      </c>
      <c r="E400" s="42" t="s">
        <v>1767</v>
      </c>
      <c r="F400" s="2">
        <v>1.5049999999999999</v>
      </c>
      <c r="G400" s="43" t="s">
        <v>989</v>
      </c>
    </row>
    <row r="401" spans="1:8" x14ac:dyDescent="0.25">
      <c r="A401" s="2">
        <v>134</v>
      </c>
      <c r="B401" s="2" t="s">
        <v>778</v>
      </c>
      <c r="C401" s="2" t="s">
        <v>1914</v>
      </c>
    </row>
    <row r="402" spans="1:8" x14ac:dyDescent="0.25">
      <c r="B402" s="2" t="s">
        <v>1915</v>
      </c>
      <c r="C402" s="2" t="s">
        <v>1814</v>
      </c>
    </row>
    <row r="403" spans="1:8" x14ac:dyDescent="0.25">
      <c r="B403" s="2" t="s">
        <v>779</v>
      </c>
      <c r="C403" s="2" t="s">
        <v>1475</v>
      </c>
      <c r="D403" s="2">
        <v>238</v>
      </c>
      <c r="E403" s="42" t="s">
        <v>1775</v>
      </c>
      <c r="F403" s="2">
        <v>1.133</v>
      </c>
      <c r="G403" s="43" t="s">
        <v>1916</v>
      </c>
    </row>
    <row r="404" spans="1:8" x14ac:dyDescent="0.25">
      <c r="A404" s="2">
        <v>135</v>
      </c>
      <c r="B404" s="2" t="s">
        <v>1917</v>
      </c>
      <c r="C404" s="2" t="s">
        <v>1918</v>
      </c>
    </row>
    <row r="405" spans="1:8" x14ac:dyDescent="0.25">
      <c r="B405" s="2" t="s">
        <v>1919</v>
      </c>
      <c r="C405" s="2" t="s">
        <v>1920</v>
      </c>
    </row>
    <row r="406" spans="1:8" x14ac:dyDescent="0.25">
      <c r="B406" s="2" t="s">
        <v>412</v>
      </c>
      <c r="C406" s="2" t="s">
        <v>1475</v>
      </c>
      <c r="D406" s="2">
        <v>249</v>
      </c>
      <c r="E406" s="42" t="s">
        <v>1486</v>
      </c>
      <c r="F406" s="2">
        <v>1.218</v>
      </c>
      <c r="G406" s="43" t="s">
        <v>1921</v>
      </c>
    </row>
    <row r="407" spans="1:8" x14ac:dyDescent="0.25">
      <c r="A407" s="2">
        <v>136</v>
      </c>
      <c r="B407" s="2" t="s">
        <v>785</v>
      </c>
      <c r="C407" s="2" t="s">
        <v>1537</v>
      </c>
    </row>
    <row r="408" spans="1:8" x14ac:dyDescent="0.25">
      <c r="B408" s="2" t="s">
        <v>1538</v>
      </c>
      <c r="C408" s="2" t="s">
        <v>1539</v>
      </c>
    </row>
    <row r="409" spans="1:8" x14ac:dyDescent="0.25">
      <c r="B409" s="2" t="s">
        <v>227</v>
      </c>
      <c r="C409" s="2" t="s">
        <v>1475</v>
      </c>
      <c r="D409" s="2">
        <v>525</v>
      </c>
      <c r="E409" s="42" t="s">
        <v>1922</v>
      </c>
      <c r="F409" s="2">
        <v>1.637</v>
      </c>
      <c r="G409" s="43" t="s">
        <v>989</v>
      </c>
      <c r="H409" s="2" t="s">
        <v>1540</v>
      </c>
    </row>
    <row r="410" spans="1:8" x14ac:dyDescent="0.25">
      <c r="A410" s="2">
        <v>137</v>
      </c>
      <c r="B410" s="2" t="s">
        <v>787</v>
      </c>
      <c r="C410" s="2" t="s">
        <v>1569</v>
      </c>
    </row>
    <row r="411" spans="1:8" x14ac:dyDescent="0.25">
      <c r="B411" s="2" t="s">
        <v>1923</v>
      </c>
      <c r="C411" s="2" t="s">
        <v>1571</v>
      </c>
    </row>
    <row r="412" spans="1:8" x14ac:dyDescent="0.25">
      <c r="B412" s="2" t="s">
        <v>227</v>
      </c>
      <c r="C412" s="2" t="s">
        <v>1475</v>
      </c>
      <c r="D412" s="2">
        <v>264</v>
      </c>
      <c r="E412" s="42" t="s">
        <v>1775</v>
      </c>
      <c r="F412" s="2">
        <v>1.29</v>
      </c>
      <c r="G412" s="43" t="s">
        <v>1924</v>
      </c>
    </row>
    <row r="413" spans="1:8" x14ac:dyDescent="0.25">
      <c r="A413" s="2">
        <v>138</v>
      </c>
      <c r="B413" s="2" t="s">
        <v>789</v>
      </c>
      <c r="C413" s="2" t="s">
        <v>1925</v>
      </c>
    </row>
    <row r="414" spans="1:8" x14ac:dyDescent="0.25">
      <c r="B414" s="2" t="s">
        <v>1926</v>
      </c>
      <c r="C414" s="2" t="s">
        <v>1483</v>
      </c>
    </row>
    <row r="415" spans="1:8" x14ac:dyDescent="0.25">
      <c r="B415" s="2" t="s">
        <v>664</v>
      </c>
      <c r="C415" s="2" t="s">
        <v>1475</v>
      </c>
      <c r="D415" s="2">
        <v>689</v>
      </c>
      <c r="E415" s="42" t="s">
        <v>1769</v>
      </c>
      <c r="F415" s="2">
        <v>2.605</v>
      </c>
      <c r="G415" s="43" t="s">
        <v>989</v>
      </c>
    </row>
    <row r="416" spans="1:8" x14ac:dyDescent="0.25">
      <c r="A416" s="2">
        <v>139</v>
      </c>
      <c r="B416" s="2" t="s">
        <v>1927</v>
      </c>
      <c r="C416" s="2" t="s">
        <v>1928</v>
      </c>
    </row>
    <row r="417" spans="1:7" x14ac:dyDescent="0.25">
      <c r="B417" s="2" t="s">
        <v>1929</v>
      </c>
      <c r="C417" s="2" t="s">
        <v>1930</v>
      </c>
    </row>
    <row r="418" spans="1:7" x14ac:dyDescent="0.25">
      <c r="B418" s="2" t="s">
        <v>238</v>
      </c>
      <c r="C418" s="2" t="s">
        <v>1475</v>
      </c>
      <c r="D418" s="2">
        <v>450</v>
      </c>
      <c r="E418" s="42" t="s">
        <v>1856</v>
      </c>
      <c r="F418" s="2">
        <v>2.278</v>
      </c>
      <c r="G418" s="43" t="s">
        <v>989</v>
      </c>
    </row>
    <row r="419" spans="1:7" x14ac:dyDescent="0.25">
      <c r="A419" s="2">
        <v>140</v>
      </c>
      <c r="B419" s="2" t="s">
        <v>793</v>
      </c>
      <c r="C419" s="2" t="s">
        <v>1931</v>
      </c>
    </row>
    <row r="420" spans="1:7" x14ac:dyDescent="0.25">
      <c r="B420" s="2" t="s">
        <v>1932</v>
      </c>
      <c r="C420" s="2" t="s">
        <v>1483</v>
      </c>
    </row>
    <row r="421" spans="1:7" x14ac:dyDescent="0.25">
      <c r="B421" s="2" t="s">
        <v>794</v>
      </c>
      <c r="C421" s="2" t="s">
        <v>1475</v>
      </c>
      <c r="D421" s="2">
        <v>155</v>
      </c>
      <c r="E421" s="42" t="s">
        <v>1771</v>
      </c>
      <c r="F421" s="2">
        <v>698</v>
      </c>
      <c r="G421" s="43" t="s">
        <v>1933</v>
      </c>
    </row>
    <row r="422" spans="1:7" x14ac:dyDescent="0.25">
      <c r="A422" s="2">
        <v>141</v>
      </c>
      <c r="B422" s="2" t="s">
        <v>798</v>
      </c>
      <c r="C422" s="2" t="s">
        <v>1934</v>
      </c>
    </row>
    <row r="423" spans="1:7" x14ac:dyDescent="0.25">
      <c r="B423" s="2" t="s">
        <v>1935</v>
      </c>
      <c r="C423" s="2" t="s">
        <v>1483</v>
      </c>
    </row>
    <row r="424" spans="1:7" x14ac:dyDescent="0.25">
      <c r="B424" s="2" t="s">
        <v>325</v>
      </c>
      <c r="C424" s="2" t="s">
        <v>1475</v>
      </c>
      <c r="D424" s="2">
        <v>562</v>
      </c>
      <c r="E424" s="42" t="s">
        <v>1834</v>
      </c>
      <c r="F424" s="2">
        <v>2.5169999999999999</v>
      </c>
      <c r="G424" s="43" t="s">
        <v>989</v>
      </c>
    </row>
    <row r="425" spans="1:7" x14ac:dyDescent="0.25">
      <c r="A425" s="2">
        <v>142</v>
      </c>
      <c r="B425" s="2" t="s">
        <v>801</v>
      </c>
      <c r="C425" s="2" t="s">
        <v>1936</v>
      </c>
    </row>
    <row r="426" spans="1:7" x14ac:dyDescent="0.25">
      <c r="B426" s="2" t="s">
        <v>1937</v>
      </c>
      <c r="C426" s="2" t="s">
        <v>1483</v>
      </c>
    </row>
    <row r="427" spans="1:7" x14ac:dyDescent="0.25">
      <c r="B427" s="2" t="s">
        <v>802</v>
      </c>
      <c r="C427" s="2" t="s">
        <v>1475</v>
      </c>
      <c r="D427" s="2">
        <v>377</v>
      </c>
      <c r="E427" s="42" t="s">
        <v>1775</v>
      </c>
      <c r="F427" s="2">
        <v>1.82</v>
      </c>
      <c r="G427" s="43" t="s">
        <v>989</v>
      </c>
    </row>
    <row r="428" spans="1:7" x14ac:dyDescent="0.25">
      <c r="A428" s="2">
        <v>143</v>
      </c>
      <c r="B428" s="2" t="s">
        <v>805</v>
      </c>
      <c r="C428" s="2" t="s">
        <v>1938</v>
      </c>
    </row>
    <row r="429" spans="1:7" x14ac:dyDescent="0.25">
      <c r="B429" s="2" t="s">
        <v>1939</v>
      </c>
      <c r="C429" s="2" t="s">
        <v>1483</v>
      </c>
    </row>
    <row r="430" spans="1:7" x14ac:dyDescent="0.25">
      <c r="B430" s="2" t="s">
        <v>488</v>
      </c>
      <c r="C430" s="2" t="s">
        <v>1475</v>
      </c>
      <c r="D430" s="2">
        <v>405</v>
      </c>
      <c r="E430" s="42" t="s">
        <v>1518</v>
      </c>
      <c r="F430" s="2">
        <v>1.835</v>
      </c>
      <c r="G430" s="43" t="s">
        <v>989</v>
      </c>
    </row>
    <row r="431" spans="1:7" x14ac:dyDescent="0.25">
      <c r="A431" s="2">
        <v>144</v>
      </c>
      <c r="B431" s="2" t="s">
        <v>808</v>
      </c>
      <c r="C431" s="2" t="s">
        <v>1940</v>
      </c>
    </row>
    <row r="432" spans="1:7" x14ac:dyDescent="0.25">
      <c r="B432" s="2" t="s">
        <v>1941</v>
      </c>
      <c r="C432" s="2" t="s">
        <v>1941</v>
      </c>
    </row>
    <row r="433" spans="1:7" x14ac:dyDescent="0.25">
      <c r="B433" s="2" t="s">
        <v>153</v>
      </c>
      <c r="C433" s="2" t="s">
        <v>1475</v>
      </c>
      <c r="D433" s="2">
        <v>207</v>
      </c>
      <c r="E433" s="42" t="s">
        <v>1942</v>
      </c>
      <c r="F433" s="2">
        <v>764</v>
      </c>
      <c r="G433" s="43" t="s">
        <v>1943</v>
      </c>
    </row>
    <row r="434" spans="1:7" x14ac:dyDescent="0.25">
      <c r="A434" s="2">
        <v>145</v>
      </c>
      <c r="B434" s="2" t="s">
        <v>813</v>
      </c>
      <c r="C434" s="2" t="s">
        <v>1944</v>
      </c>
    </row>
    <row r="435" spans="1:7" x14ac:dyDescent="0.25">
      <c r="B435" s="2" t="s">
        <v>1945</v>
      </c>
      <c r="C435" s="2" t="s">
        <v>1793</v>
      </c>
    </row>
    <row r="436" spans="1:7" x14ac:dyDescent="0.25">
      <c r="B436" s="2" t="s">
        <v>153</v>
      </c>
      <c r="C436" s="2" t="s">
        <v>1475</v>
      </c>
      <c r="D436" s="2">
        <v>233</v>
      </c>
      <c r="E436" s="42" t="s">
        <v>1946</v>
      </c>
      <c r="F436" s="2">
        <v>995</v>
      </c>
      <c r="G436" s="43" t="s">
        <v>1947</v>
      </c>
    </row>
    <row r="437" spans="1:7" x14ac:dyDescent="0.25">
      <c r="A437" s="2">
        <v>146</v>
      </c>
      <c r="B437" s="2" t="s">
        <v>815</v>
      </c>
      <c r="C437" s="2" t="s">
        <v>1948</v>
      </c>
    </row>
    <row r="438" spans="1:7" x14ac:dyDescent="0.25">
      <c r="B438" s="2" t="s">
        <v>1949</v>
      </c>
      <c r="C438" s="2" t="s">
        <v>1920</v>
      </c>
    </row>
    <row r="439" spans="1:7" x14ac:dyDescent="0.25">
      <c r="B439" s="2" t="s">
        <v>664</v>
      </c>
      <c r="C439" s="2" t="s">
        <v>1475</v>
      </c>
      <c r="D439" s="2">
        <v>249</v>
      </c>
      <c r="E439" s="42" t="s">
        <v>1783</v>
      </c>
      <c r="F439" s="2">
        <v>1.21</v>
      </c>
      <c r="G439" s="43" t="s">
        <v>1950</v>
      </c>
    </row>
    <row r="440" spans="1:7" x14ac:dyDescent="0.25">
      <c r="A440" s="2">
        <v>147</v>
      </c>
      <c r="B440" s="2" t="s">
        <v>817</v>
      </c>
      <c r="C440" s="2" t="s">
        <v>1951</v>
      </c>
    </row>
    <row r="441" spans="1:7" x14ac:dyDescent="0.25">
      <c r="B441" s="2" t="s">
        <v>1952</v>
      </c>
      <c r="C441" s="2" t="s">
        <v>1483</v>
      </c>
    </row>
    <row r="442" spans="1:7" x14ac:dyDescent="0.25">
      <c r="B442" s="2" t="s">
        <v>818</v>
      </c>
      <c r="C442" s="2" t="s">
        <v>1475</v>
      </c>
      <c r="D442" s="2">
        <v>287</v>
      </c>
      <c r="E442" s="42" t="s">
        <v>1763</v>
      </c>
      <c r="F442" s="2">
        <v>1.252</v>
      </c>
      <c r="G442" s="43" t="s">
        <v>1953</v>
      </c>
    </row>
    <row r="443" spans="1:7" x14ac:dyDescent="0.25">
      <c r="A443" s="2">
        <v>148</v>
      </c>
      <c r="B443" s="2" t="s">
        <v>823</v>
      </c>
      <c r="C443" s="2" t="s">
        <v>1542</v>
      </c>
    </row>
    <row r="444" spans="1:7" x14ac:dyDescent="0.25">
      <c r="B444" s="2" t="s">
        <v>1954</v>
      </c>
      <c r="C444" s="2" t="s">
        <v>1543</v>
      </c>
    </row>
    <row r="445" spans="1:7" x14ac:dyDescent="0.25">
      <c r="B445" s="2" t="s">
        <v>824</v>
      </c>
      <c r="C445" s="2" t="s">
        <v>1475</v>
      </c>
      <c r="D445" s="2">
        <v>444</v>
      </c>
      <c r="E445" s="42" t="s">
        <v>1849</v>
      </c>
      <c r="F445" s="2">
        <v>1.9670000000000001</v>
      </c>
      <c r="G445" s="43" t="s">
        <v>989</v>
      </c>
    </row>
    <row r="446" spans="1:7" x14ac:dyDescent="0.25">
      <c r="A446" s="2">
        <v>149</v>
      </c>
      <c r="B446" s="2" t="s">
        <v>1955</v>
      </c>
      <c r="C446" s="2" t="s">
        <v>1956</v>
      </c>
    </row>
    <row r="447" spans="1:7" x14ac:dyDescent="0.25">
      <c r="B447" s="2" t="s">
        <v>1957</v>
      </c>
      <c r="C447" s="2" t="s">
        <v>1483</v>
      </c>
    </row>
    <row r="448" spans="1:7" x14ac:dyDescent="0.25">
      <c r="B448" s="2" t="s">
        <v>437</v>
      </c>
      <c r="C448" s="2" t="s">
        <v>1475</v>
      </c>
      <c r="D448" s="2">
        <v>151</v>
      </c>
      <c r="E448" s="42" t="s">
        <v>1783</v>
      </c>
      <c r="F448" s="2">
        <v>672</v>
      </c>
      <c r="G448" s="43" t="s">
        <v>1878</v>
      </c>
    </row>
    <row r="449" spans="1:7" x14ac:dyDescent="0.25">
      <c r="A449" s="2">
        <v>150</v>
      </c>
      <c r="B449" s="2" t="s">
        <v>1958</v>
      </c>
      <c r="C449" s="2" t="s">
        <v>1959</v>
      </c>
    </row>
    <row r="450" spans="1:7" x14ac:dyDescent="0.25">
      <c r="B450" s="2" t="s">
        <v>1960</v>
      </c>
      <c r="C450" s="2" t="s">
        <v>1483</v>
      </c>
    </row>
    <row r="451" spans="1:7" x14ac:dyDescent="0.25">
      <c r="B451" s="2" t="s">
        <v>827</v>
      </c>
      <c r="C451" s="2" t="s">
        <v>1475</v>
      </c>
      <c r="D451" s="2">
        <v>426</v>
      </c>
      <c r="E451" s="42" t="s">
        <v>1486</v>
      </c>
      <c r="F451" s="2">
        <v>2.1589999999999998</v>
      </c>
      <c r="G451" s="43" t="s">
        <v>989</v>
      </c>
    </row>
    <row r="452" spans="1:7" x14ac:dyDescent="0.25">
      <c r="A452" s="2">
        <v>151</v>
      </c>
      <c r="B452" s="2" t="s">
        <v>830</v>
      </c>
      <c r="C452" s="2" t="s">
        <v>1961</v>
      </c>
    </row>
    <row r="453" spans="1:7" x14ac:dyDescent="0.25">
      <c r="B453" s="2" t="s">
        <v>1962</v>
      </c>
      <c r="C453" s="2" t="s">
        <v>1483</v>
      </c>
    </row>
    <row r="454" spans="1:7" x14ac:dyDescent="0.25">
      <c r="B454" s="2" t="s">
        <v>179</v>
      </c>
      <c r="C454" s="2" t="s">
        <v>1475</v>
      </c>
      <c r="D454" s="2">
        <v>423</v>
      </c>
      <c r="E454" s="42" t="s">
        <v>1476</v>
      </c>
      <c r="F454" s="2">
        <v>2.0529999999999999</v>
      </c>
      <c r="G454" s="43" t="s">
        <v>989</v>
      </c>
    </row>
    <row r="455" spans="1:7" x14ac:dyDescent="0.25">
      <c r="A455" s="2">
        <v>152</v>
      </c>
      <c r="B455" s="2" t="s">
        <v>835</v>
      </c>
      <c r="C455" s="2" t="s">
        <v>1963</v>
      </c>
    </row>
    <row r="456" spans="1:7" x14ac:dyDescent="0.25">
      <c r="B456" s="2" t="s">
        <v>1964</v>
      </c>
      <c r="C456" s="2" t="s">
        <v>1483</v>
      </c>
    </row>
    <row r="457" spans="1:7" x14ac:dyDescent="0.25">
      <c r="B457" s="2" t="s">
        <v>538</v>
      </c>
      <c r="C457" s="2" t="s">
        <v>1475</v>
      </c>
      <c r="D457" s="2">
        <v>742</v>
      </c>
      <c r="E457" s="42" t="s">
        <v>1794</v>
      </c>
      <c r="F457" s="2">
        <v>3.2829999999999999</v>
      </c>
      <c r="G457" s="43" t="s">
        <v>989</v>
      </c>
    </row>
    <row r="458" spans="1:7" x14ac:dyDescent="0.25">
      <c r="A458" s="2">
        <v>153</v>
      </c>
      <c r="B458" s="2" t="s">
        <v>838</v>
      </c>
      <c r="C458" s="2" t="s">
        <v>1965</v>
      </c>
    </row>
    <row r="459" spans="1:7" x14ac:dyDescent="0.25">
      <c r="B459" s="2" t="s">
        <v>1966</v>
      </c>
      <c r="C459" s="2" t="s">
        <v>1793</v>
      </c>
    </row>
    <row r="460" spans="1:7" x14ac:dyDescent="0.25">
      <c r="B460" s="2" t="s">
        <v>595</v>
      </c>
      <c r="C460" s="2" t="s">
        <v>1475</v>
      </c>
      <c r="D460" s="2">
        <v>223</v>
      </c>
      <c r="E460" s="42" t="s">
        <v>1775</v>
      </c>
      <c r="F460" s="2">
        <v>1.089</v>
      </c>
      <c r="G460" s="43" t="s">
        <v>1967</v>
      </c>
    </row>
    <row r="461" spans="1:7" x14ac:dyDescent="0.25">
      <c r="A461" s="2">
        <v>154</v>
      </c>
      <c r="B461" s="2" t="s">
        <v>840</v>
      </c>
      <c r="C461" s="2" t="s">
        <v>1968</v>
      </c>
    </row>
    <row r="462" spans="1:7" x14ac:dyDescent="0.25">
      <c r="B462" s="2" t="s">
        <v>1969</v>
      </c>
      <c r="C462" s="2" t="s">
        <v>1546</v>
      </c>
    </row>
    <row r="463" spans="1:7" x14ac:dyDescent="0.25">
      <c r="B463" s="2" t="s">
        <v>183</v>
      </c>
      <c r="C463" s="2" t="s">
        <v>1475</v>
      </c>
      <c r="D463" s="2">
        <v>399</v>
      </c>
      <c r="E463" s="42" t="s">
        <v>1769</v>
      </c>
      <c r="F463" s="2">
        <v>1.7330000000000001</v>
      </c>
      <c r="G463" s="43" t="s">
        <v>989</v>
      </c>
    </row>
    <row r="464" spans="1:7" x14ac:dyDescent="0.25">
      <c r="A464" s="2">
        <v>155</v>
      </c>
      <c r="B464" s="2" t="s">
        <v>1970</v>
      </c>
      <c r="C464" s="2" t="s">
        <v>1773</v>
      </c>
    </row>
    <row r="465" spans="1:7" x14ac:dyDescent="0.25">
      <c r="B465" s="2" t="s">
        <v>1774</v>
      </c>
      <c r="C465" s="2" t="s">
        <v>1483</v>
      </c>
    </row>
    <row r="466" spans="1:7" x14ac:dyDescent="0.25">
      <c r="B466" s="2" t="s">
        <v>646</v>
      </c>
      <c r="C466" s="2" t="s">
        <v>1475</v>
      </c>
      <c r="D466" s="2">
        <v>984</v>
      </c>
      <c r="E466" s="42" t="s">
        <v>1775</v>
      </c>
      <c r="F466" s="2">
        <v>4.3600000000000003</v>
      </c>
      <c r="G466" s="43" t="s">
        <v>989</v>
      </c>
    </row>
    <row r="467" spans="1:7" x14ac:dyDescent="0.25">
      <c r="A467" s="2">
        <v>156</v>
      </c>
      <c r="B467" s="2" t="s">
        <v>848</v>
      </c>
      <c r="C467" s="2" t="s">
        <v>1971</v>
      </c>
    </row>
    <row r="468" spans="1:7" x14ac:dyDescent="0.25">
      <c r="B468" s="2" t="s">
        <v>1972</v>
      </c>
      <c r="C468" s="2" t="s">
        <v>1562</v>
      </c>
    </row>
    <row r="469" spans="1:7" x14ac:dyDescent="0.25">
      <c r="B469" s="2" t="s">
        <v>538</v>
      </c>
      <c r="C469" s="2" t="s">
        <v>1475</v>
      </c>
      <c r="D469" s="2">
        <v>846</v>
      </c>
      <c r="E469" s="42" t="s">
        <v>1763</v>
      </c>
      <c r="F469" s="2">
        <v>3.72</v>
      </c>
      <c r="G469" s="43" t="s">
        <v>989</v>
      </c>
    </row>
    <row r="470" spans="1:7" x14ac:dyDescent="0.25">
      <c r="A470" s="2">
        <v>157</v>
      </c>
      <c r="B470" s="2" t="s">
        <v>1973</v>
      </c>
      <c r="C470" s="2" t="s">
        <v>1818</v>
      </c>
    </row>
    <row r="471" spans="1:7" x14ac:dyDescent="0.25">
      <c r="B471" s="2" t="s">
        <v>1819</v>
      </c>
      <c r="C471" s="2" t="s">
        <v>1820</v>
      </c>
    </row>
    <row r="472" spans="1:7" x14ac:dyDescent="0.25">
      <c r="B472" s="2" t="s">
        <v>404</v>
      </c>
      <c r="C472" s="2" t="s">
        <v>1475</v>
      </c>
      <c r="D472" s="2">
        <v>623</v>
      </c>
      <c r="E472" s="42" t="s">
        <v>1856</v>
      </c>
      <c r="F472" s="2">
        <v>3.0880000000000001</v>
      </c>
      <c r="G472" s="43" t="s">
        <v>989</v>
      </c>
    </row>
    <row r="473" spans="1:7" x14ac:dyDescent="0.25">
      <c r="A473" s="2">
        <v>158</v>
      </c>
      <c r="B473" s="2" t="s">
        <v>852</v>
      </c>
      <c r="C473" s="2" t="s">
        <v>1586</v>
      </c>
    </row>
    <row r="474" spans="1:7" x14ac:dyDescent="0.25">
      <c r="B474" s="2" t="s">
        <v>1587</v>
      </c>
      <c r="C474" s="2" t="s">
        <v>1483</v>
      </c>
    </row>
    <row r="475" spans="1:7" x14ac:dyDescent="0.25">
      <c r="B475" s="2" t="s">
        <v>547</v>
      </c>
      <c r="C475" s="2" t="s">
        <v>1475</v>
      </c>
      <c r="D475" s="2">
        <v>497</v>
      </c>
      <c r="E475" s="42" t="s">
        <v>1533</v>
      </c>
      <c r="F475" s="2">
        <v>2.4470000000000001</v>
      </c>
      <c r="G475" s="43" t="s">
        <v>989</v>
      </c>
    </row>
    <row r="476" spans="1:7" x14ac:dyDescent="0.25">
      <c r="A476" s="2">
        <v>159</v>
      </c>
      <c r="B476" s="2" t="s">
        <v>1974</v>
      </c>
      <c r="C476" s="2" t="s">
        <v>1975</v>
      </c>
    </row>
    <row r="477" spans="1:7" x14ac:dyDescent="0.25">
      <c r="B477" s="2" t="s">
        <v>1976</v>
      </c>
      <c r="C477" s="2" t="s">
        <v>1977</v>
      </c>
    </row>
    <row r="478" spans="1:7" x14ac:dyDescent="0.25">
      <c r="B478" s="2" t="s">
        <v>238</v>
      </c>
      <c r="C478" s="2" t="s">
        <v>1475</v>
      </c>
      <c r="D478" s="2">
        <v>449</v>
      </c>
      <c r="E478" s="42" t="s">
        <v>1856</v>
      </c>
      <c r="F478" s="2">
        <v>2.3010000000000002</v>
      </c>
      <c r="G478" s="43" t="s">
        <v>989</v>
      </c>
    </row>
    <row r="479" spans="1:7" x14ac:dyDescent="0.25">
      <c r="A479" s="2">
        <v>160</v>
      </c>
      <c r="B479" s="2" t="s">
        <v>855</v>
      </c>
      <c r="C479" s="2" t="s">
        <v>1606</v>
      </c>
    </row>
    <row r="480" spans="1:7" x14ac:dyDescent="0.25">
      <c r="B480" s="2" t="s">
        <v>1978</v>
      </c>
      <c r="C480" s="2" t="s">
        <v>1483</v>
      </c>
    </row>
    <row r="481" spans="1:7" x14ac:dyDescent="0.25">
      <c r="B481" s="2" t="s">
        <v>1979</v>
      </c>
      <c r="C481" s="2" t="s">
        <v>1475</v>
      </c>
      <c r="D481" s="2">
        <v>381</v>
      </c>
      <c r="E481" s="42" t="s">
        <v>1518</v>
      </c>
      <c r="F481" s="2">
        <v>1.74</v>
      </c>
      <c r="G481" s="43" t="s">
        <v>989</v>
      </c>
    </row>
    <row r="482" spans="1:7" x14ac:dyDescent="0.25">
      <c r="A482" s="2">
        <v>161</v>
      </c>
      <c r="B482" s="2" t="s">
        <v>1980</v>
      </c>
      <c r="C482" s="2" t="s">
        <v>1925</v>
      </c>
    </row>
    <row r="483" spans="1:7" x14ac:dyDescent="0.25">
      <c r="B483" s="2" t="s">
        <v>1981</v>
      </c>
      <c r="C483" s="2" t="s">
        <v>1483</v>
      </c>
    </row>
    <row r="484" spans="1:7" x14ac:dyDescent="0.25">
      <c r="B484" s="2" t="s">
        <v>1438</v>
      </c>
      <c r="C484" s="2" t="s">
        <v>1475</v>
      </c>
      <c r="D484" s="2">
        <v>689</v>
      </c>
      <c r="E484" s="42" t="s">
        <v>1783</v>
      </c>
      <c r="F484" s="2">
        <v>3.169</v>
      </c>
      <c r="G484" s="43" t="s">
        <v>989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Seeds Proteins</vt:lpstr>
      <vt:lpstr>Soybean Milk Proteins</vt:lpstr>
      <vt:lpstr>Precipitated Soybean Milk Prote</vt:lpstr>
      <vt:lpstr>GO Terms,  Pie Chart</vt:lpstr>
      <vt:lpstr>BLAST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Flex</dc:creator>
  <cp:lastModifiedBy>Riccardo</cp:lastModifiedBy>
  <dcterms:created xsi:type="dcterms:W3CDTF">2014-05-16T09:00:36Z</dcterms:created>
  <dcterms:modified xsi:type="dcterms:W3CDTF">2014-09-11T10:05:28Z</dcterms:modified>
</cp:coreProperties>
</file>