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elecom USB\気道炎症論文USB\data for Figs\Supporting files 2\"/>
    </mc:Choice>
  </mc:AlternateContent>
  <bookViews>
    <workbookView xWindow="0" yWindow="0" windowWidth="28800" windowHeight="12195"/>
  </bookViews>
  <sheets>
    <sheet name="SPDEF" sheetId="20" r:id="rId1"/>
    <sheet name="LRG induction" sheetId="18" r:id="rId2"/>
    <sheet name="epithelial derived" sheetId="1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20" l="1"/>
  <c r="D5" i="20"/>
  <c r="D4" i="20"/>
  <c r="D3" i="20"/>
  <c r="D9" i="20" s="1"/>
  <c r="D10" i="20" l="1"/>
  <c r="D7" i="20"/>
  <c r="D8" i="20"/>
  <c r="D11" i="20"/>
  <c r="E10" i="18"/>
  <c r="E9" i="18"/>
  <c r="E8" i="18"/>
  <c r="F8" i="18" s="1"/>
  <c r="E7" i="18"/>
  <c r="E6" i="18"/>
  <c r="E5" i="18"/>
  <c r="E4" i="18"/>
  <c r="E3" i="18"/>
  <c r="G3" i="18" s="1"/>
  <c r="G5" i="18" l="1"/>
  <c r="G8" i="18"/>
  <c r="F5" i="18"/>
  <c r="F3" i="18"/>
</calcChain>
</file>

<file path=xl/sharedStrings.xml><?xml version="1.0" encoding="utf-8"?>
<sst xmlns="http://schemas.openxmlformats.org/spreadsheetml/2006/main" count="42" uniqueCount="28">
  <si>
    <t>LRG</t>
  </si>
  <si>
    <t>ratio</t>
    <phoneticPr fontId="1"/>
  </si>
  <si>
    <t>beta-Actin</t>
  </si>
  <si>
    <t>-</t>
  </si>
  <si>
    <t>TNF-α</t>
  </si>
  <si>
    <t>IL-4</t>
  </si>
  <si>
    <t>TSLP</t>
  </si>
  <si>
    <t>IL-25</t>
  </si>
  <si>
    <t>IL-33</t>
  </si>
  <si>
    <t>fold induction</t>
    <phoneticPr fontId="1"/>
  </si>
  <si>
    <t>-</t>
    <phoneticPr fontId="1"/>
  </si>
  <si>
    <t>TNF-α</t>
    <phoneticPr fontId="1"/>
  </si>
  <si>
    <t>IL-4</t>
    <phoneticPr fontId="1"/>
  </si>
  <si>
    <t>LRG</t>
    <phoneticPr fontId="1"/>
  </si>
  <si>
    <t>G3PDH</t>
    <phoneticPr fontId="1"/>
  </si>
  <si>
    <t>ratio</t>
    <phoneticPr fontId="1"/>
  </si>
  <si>
    <t>-</t>
    <phoneticPr fontId="1"/>
  </si>
  <si>
    <t>IL-13</t>
    <phoneticPr fontId="1"/>
  </si>
  <si>
    <t>average</t>
    <phoneticPr fontId="1"/>
  </si>
  <si>
    <t>SD</t>
    <phoneticPr fontId="1"/>
  </si>
  <si>
    <t>Dunnet</t>
    <phoneticPr fontId="1"/>
  </si>
  <si>
    <t>G3PDH</t>
  </si>
  <si>
    <t>spdef</t>
  </si>
  <si>
    <t>analysis</t>
    <phoneticPr fontId="1"/>
  </si>
  <si>
    <t>SD</t>
    <phoneticPr fontId="1"/>
  </si>
  <si>
    <t>-</t>
    <phoneticPr fontId="1"/>
  </si>
  <si>
    <t>IL-13</t>
    <phoneticPr fontId="1"/>
  </si>
  <si>
    <t>p value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</si>
</sst>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 "/>
    <numFmt numFmtId="177" formatCode="0.00000_ "/>
    <numFmt numFmtId="180" formatCode="0.0000_ "/>
    <numFmt numFmtId="181" formatCode="0.000_ "/>
    <numFmt numFmtId="182" formatCode="0.0_ "/>
  </numFmts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177" fontId="3" fillId="0" borderId="1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176" fontId="3" fillId="2" borderId="1" xfId="0" applyNumberFormat="1" applyFont="1" applyFill="1" applyBorder="1">
      <alignment vertical="center"/>
    </xf>
    <xf numFmtId="0" fontId="3" fillId="0" borderId="0" xfId="0" applyFont="1" applyBorder="1">
      <alignment vertical="center"/>
    </xf>
    <xf numFmtId="177" fontId="3" fillId="0" borderId="0" xfId="0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176" fontId="3" fillId="2" borderId="0" xfId="0" applyNumberFormat="1" applyFont="1" applyFill="1" applyBorder="1">
      <alignment vertical="center"/>
    </xf>
    <xf numFmtId="0" fontId="3" fillId="0" borderId="3" xfId="0" applyFont="1" applyBorder="1">
      <alignment vertical="center"/>
    </xf>
    <xf numFmtId="177" fontId="3" fillId="0" borderId="3" xfId="0" applyNumberFormat="1" applyFont="1" applyBorder="1">
      <alignment vertical="center"/>
    </xf>
    <xf numFmtId="176" fontId="3" fillId="0" borderId="3" xfId="0" applyNumberFormat="1" applyFont="1" applyBorder="1">
      <alignment vertical="center"/>
    </xf>
    <xf numFmtId="176" fontId="3" fillId="2" borderId="3" xfId="0" applyNumberFormat="1" applyFont="1" applyFill="1" applyBorder="1">
      <alignment vertical="center"/>
    </xf>
    <xf numFmtId="0" fontId="3" fillId="0" borderId="2" xfId="0" applyFont="1" applyBorder="1">
      <alignment vertical="center"/>
    </xf>
    <xf numFmtId="177" fontId="3" fillId="0" borderId="2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176" fontId="3" fillId="2" borderId="2" xfId="0" applyNumberFormat="1" applyFont="1" applyFill="1" applyBorder="1">
      <alignment vertical="center"/>
    </xf>
    <xf numFmtId="0" fontId="3" fillId="0" borderId="4" xfId="0" applyFont="1" applyBorder="1">
      <alignment vertical="center"/>
    </xf>
    <xf numFmtId="180" fontId="3" fillId="0" borderId="3" xfId="0" applyNumberFormat="1" applyFont="1" applyBorder="1">
      <alignment vertical="center"/>
    </xf>
    <xf numFmtId="180" fontId="3" fillId="0" borderId="0" xfId="0" applyNumberFormat="1" applyFont="1" applyBorder="1">
      <alignment vertical="center"/>
    </xf>
    <xf numFmtId="180" fontId="3" fillId="0" borderId="1" xfId="0" applyNumberFormat="1" applyFont="1" applyBorder="1">
      <alignment vertical="center"/>
    </xf>
    <xf numFmtId="181" fontId="3" fillId="0" borderId="1" xfId="0" applyNumberFormat="1" applyFont="1" applyBorder="1">
      <alignment vertical="center"/>
    </xf>
    <xf numFmtId="181" fontId="3" fillId="0" borderId="0" xfId="0" applyNumberFormat="1" applyFont="1" applyBorder="1">
      <alignment vertical="center"/>
    </xf>
    <xf numFmtId="181" fontId="3" fillId="0" borderId="3" xfId="0" applyNumberFormat="1" applyFont="1" applyBorder="1">
      <alignment vertical="center"/>
    </xf>
    <xf numFmtId="181" fontId="3" fillId="0" borderId="4" xfId="0" applyNumberFormat="1" applyFont="1" applyBorder="1">
      <alignment vertical="center"/>
    </xf>
    <xf numFmtId="181" fontId="3" fillId="0" borderId="2" xfId="0" applyNumberFormat="1" applyFont="1" applyBorder="1">
      <alignment vertical="center"/>
    </xf>
    <xf numFmtId="182" fontId="3" fillId="0" borderId="1" xfId="0" applyNumberFormat="1" applyFont="1" applyBorder="1">
      <alignment vertical="center"/>
    </xf>
    <xf numFmtId="182" fontId="3" fillId="0" borderId="0" xfId="0" applyNumberFormat="1" applyFont="1" applyBorder="1">
      <alignment vertical="center"/>
    </xf>
    <xf numFmtId="182" fontId="3" fillId="0" borderId="3" xfId="0" applyNumberFormat="1" applyFont="1" applyBorder="1">
      <alignment vertical="center"/>
    </xf>
    <xf numFmtId="182" fontId="3" fillId="0" borderId="4" xfId="0" applyNumberFormat="1" applyFont="1" applyBorder="1">
      <alignment vertical="center"/>
    </xf>
    <xf numFmtId="182" fontId="3" fillId="0" borderId="2" xfId="0" applyNumberFormat="1" applyFont="1" applyBorder="1">
      <alignment vertical="center"/>
    </xf>
    <xf numFmtId="177" fontId="3" fillId="0" borderId="4" xfId="0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80" fontId="3" fillId="0" borderId="4" xfId="0" applyNumberFormat="1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181" fontId="3" fillId="0" borderId="5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80" fontId="3" fillId="0" borderId="2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SPDEF!$D$9:$D$10</c:f>
                <c:numCache>
                  <c:formatCode>General</c:formatCode>
                  <c:ptCount val="2"/>
                  <c:pt idx="0">
                    <c:v>3.355210009524821E-4</c:v>
                  </c:pt>
                  <c:pt idx="1">
                    <c:v>6.6917576162541046E-4</c:v>
                  </c:pt>
                </c:numCache>
              </c:numRef>
            </c:plus>
            <c:minus>
              <c:numRef>
                <c:f>SPDEF!$D$9:$D$10</c:f>
                <c:numCache>
                  <c:formatCode>General</c:formatCode>
                  <c:ptCount val="2"/>
                  <c:pt idx="0">
                    <c:v>3.355210009524821E-4</c:v>
                  </c:pt>
                  <c:pt idx="1">
                    <c:v>6.6917576162541046E-4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SPDEF!$C$7:$C$8</c:f>
              <c:strCache>
                <c:ptCount val="2"/>
                <c:pt idx="0">
                  <c:v>-</c:v>
                </c:pt>
                <c:pt idx="1">
                  <c:v>IL-13</c:v>
                </c:pt>
              </c:strCache>
            </c:strRef>
          </c:cat>
          <c:val>
            <c:numRef>
              <c:f>SPDEF!$D$7:$D$8</c:f>
              <c:numCache>
                <c:formatCode>0.0000_ </c:formatCode>
                <c:ptCount val="2"/>
                <c:pt idx="0">
                  <c:v>8.4477963341596206E-3</c:v>
                </c:pt>
                <c:pt idx="1">
                  <c:v>1.1502008968862724E-2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6A8-4A78-83CB-67063E6265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9281072"/>
        <c:axId val="409281464"/>
      </c:barChart>
      <c:catAx>
        <c:axId val="409281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ja-JP"/>
          </a:p>
        </c:txPr>
        <c:crossAx val="409281464"/>
        <c:crosses val="autoZero"/>
        <c:auto val="1"/>
        <c:lblAlgn val="ctr"/>
        <c:lblOffset val="100"/>
        <c:noMultiLvlLbl val="0"/>
      </c:catAx>
      <c:valAx>
        <c:axId val="409281464"/>
        <c:scaling>
          <c:orientation val="minMax"/>
          <c:max val="1.5000000000000003E-2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SPDEF mRNA</a:t>
                </a:r>
                <a:endParaRPr lang="ja-JP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ja-JP"/>
            </a:p>
          </c:txPr>
        </c:title>
        <c:numFmt formatCode="#,##0.000_);[Red]\(#,##0.000\)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ja-JP"/>
          </a:p>
        </c:txPr>
        <c:crossAx val="409281072"/>
        <c:crosses val="autoZero"/>
        <c:crossBetween val="between"/>
        <c:majorUnit val="5.000000000000001E-3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spPr>
            <a:pattFill prst="ltUp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'LRG induction'!$G$12:$G$14</c:f>
                <c:numCache>
                  <c:formatCode>General</c:formatCode>
                  <c:ptCount val="3"/>
                  <c:pt idx="0">
                    <c:v>1.4929505753861973E-5</c:v>
                  </c:pt>
                  <c:pt idx="1">
                    <c:v>2.3217480314988972E-4</c:v>
                  </c:pt>
                  <c:pt idx="2">
                    <c:v>8.6635164249725027E-5</c:v>
                  </c:pt>
                </c:numCache>
              </c:numRef>
            </c:plus>
            <c:minus>
              <c:numRef>
                <c:f>'LRG induction'!$G$12:$G$14</c:f>
                <c:numCache>
                  <c:formatCode>General</c:formatCode>
                  <c:ptCount val="3"/>
                  <c:pt idx="0">
                    <c:v>1.4929505753861973E-5</c:v>
                  </c:pt>
                  <c:pt idx="1">
                    <c:v>2.3217480314988972E-4</c:v>
                  </c:pt>
                  <c:pt idx="2">
                    <c:v>8.6635164249725027E-5</c:v>
                  </c:pt>
                </c:numCache>
              </c:numRef>
            </c:minus>
          </c:errBars>
          <c:cat>
            <c:strRef>
              <c:f>'LRG induction'!$E$12:$E$14</c:f>
              <c:strCache>
                <c:ptCount val="3"/>
                <c:pt idx="0">
                  <c:v>0</c:v>
                </c:pt>
                <c:pt idx="1">
                  <c:v>TNF-α</c:v>
                </c:pt>
                <c:pt idx="2">
                  <c:v>IL-4</c:v>
                </c:pt>
              </c:strCache>
            </c:strRef>
          </c:cat>
          <c:val>
            <c:numRef>
              <c:f>'LRG induction'!$F$12:$F$14</c:f>
              <c:numCache>
                <c:formatCode>0.00000_ </c:formatCode>
                <c:ptCount val="3"/>
                <c:pt idx="0">
                  <c:v>7.0669858613057427E-4</c:v>
                </c:pt>
                <c:pt idx="1">
                  <c:v>3.1790295192685898E-3</c:v>
                </c:pt>
                <c:pt idx="2">
                  <c:v>1.4939686440872211E-3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3288016"/>
        <c:axId val="403287624"/>
      </c:barChart>
      <c:catAx>
        <c:axId val="403288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ja-JP"/>
          </a:p>
        </c:txPr>
        <c:crossAx val="403287624"/>
        <c:crosses val="autoZero"/>
        <c:auto val="1"/>
        <c:lblAlgn val="ctr"/>
        <c:lblOffset val="100"/>
        <c:noMultiLvlLbl val="0"/>
      </c:catAx>
      <c:valAx>
        <c:axId val="4032876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LRG mRNA</a:t>
                </a:r>
              </a:p>
            </c:rich>
          </c:tx>
          <c:layout/>
          <c:overlay val="0"/>
        </c:title>
        <c:numFmt formatCode="0.000_ 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ja-JP"/>
          </a:p>
        </c:txPr>
        <c:crossAx val="403288016"/>
        <c:crosses val="autoZero"/>
        <c:crossBetween val="between"/>
        <c:majorUnit val="1.0000000000000002E-3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v>IL-13</c:v>
          </c:tx>
          <c:spPr>
            <a:pattFill prst="ltUp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'epithelial derived'!$C$4:$C$9</c15:sqref>
                  </c15:fullRef>
                </c:ext>
              </c:extLst>
              <c:f>('epithelial derived'!$C$4,'epithelial derived'!$C$6:$C$9)</c:f>
              <c:strCache>
                <c:ptCount val="5"/>
                <c:pt idx="0">
                  <c:v>-</c:v>
                </c:pt>
                <c:pt idx="1">
                  <c:v>IL-4</c:v>
                </c:pt>
                <c:pt idx="2">
                  <c:v>TSLP</c:v>
                </c:pt>
                <c:pt idx="3">
                  <c:v>IL-25</c:v>
                </c:pt>
                <c:pt idx="4">
                  <c:v>IL-33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'epithelial derived'!$F$10:$F$15</c15:sqref>
                  </c15:fullRef>
                </c:ext>
              </c:extLst>
              <c:f>('epithelial derived'!$F$10,'epithelial derived'!$F$12:$F$15)</c:f>
              <c:numCache>
                <c:formatCode>0.00000_ </c:formatCode>
                <c:ptCount val="5"/>
                <c:pt idx="0">
                  <c:v>7.0696503248386525E-4</c:v>
                </c:pt>
                <c:pt idx="1">
                  <c:v>1.1102931516633109E-3</c:v>
                </c:pt>
                <c:pt idx="2">
                  <c:v>8.2510795845025379E-4</c:v>
                </c:pt>
                <c:pt idx="3">
                  <c:v>8.377802936139219E-4</c:v>
                </c:pt>
                <c:pt idx="4">
                  <c:v>1.0918225288557564E-3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09280680"/>
        <c:axId val="40928028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v>control</c:v>
                </c:tx>
                <c:spPr>
                  <a:solidFill>
                    <a:schemeClr val="bg1"/>
                  </a:solidFill>
                  <a:ln>
                    <a:solidFill>
                      <a:schemeClr val="tx1"/>
                    </a:solidFill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'epithelial derived'!$C$4:$C$9</c15:sqref>
                        </c15:fullRef>
                        <c15:formulaRef>
                          <c15:sqref>('epithelial derived'!$C$4,'epithelial derived'!$C$6:$C$9)</c15:sqref>
                        </c15:formulaRef>
                      </c:ext>
                    </c:extLst>
                    <c:strCache>
                      <c:ptCount val="5"/>
                      <c:pt idx="0">
                        <c:v>-</c:v>
                      </c:pt>
                      <c:pt idx="1">
                        <c:v>IL-4</c:v>
                      </c:pt>
                      <c:pt idx="2">
                        <c:v>TSLP</c:v>
                      </c:pt>
                      <c:pt idx="3">
                        <c:v>IL-25</c:v>
                      </c:pt>
                      <c:pt idx="4">
                        <c:v>IL-33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'epithelial derived'!$F$4:$F$9</c15:sqref>
                        </c15:fullRef>
                        <c15:formulaRef>
                          <c15:sqref>('epithelial derived'!$F$4,'epithelial derived'!$F$6:$F$9)</c15:sqref>
                        </c15:formulaRef>
                      </c:ext>
                    </c:extLst>
                    <c:numCache>
                      <c:formatCode>0.00000_ </c:formatCode>
                      <c:ptCount val="5"/>
                      <c:pt idx="0">
                        <c:v>1.259299328981377E-3</c:v>
                      </c:pt>
                      <c:pt idx="1">
                        <c:v>1.5250056669698507E-3</c:v>
                      </c:pt>
                      <c:pt idx="2">
                        <c:v>1.6014595582120349E-3</c:v>
                      </c:pt>
                      <c:pt idx="3">
                        <c:v>1.7967551668375183E-3</c:v>
                      </c:pt>
                      <c:pt idx="4">
                        <c:v>1.6501370093640715E-3</c:v>
                      </c:pt>
                    </c:numCache>
                  </c:numRef>
                </c:val>
              </c15:ser>
            </c15:filteredBarSeries>
          </c:ext>
        </c:extLst>
      </c:barChart>
      <c:catAx>
        <c:axId val="409280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ja-JP"/>
          </a:p>
        </c:txPr>
        <c:crossAx val="409280288"/>
        <c:crosses val="autoZero"/>
        <c:auto val="1"/>
        <c:lblAlgn val="ctr"/>
        <c:lblOffset val="100"/>
        <c:noMultiLvlLbl val="0"/>
      </c:catAx>
      <c:valAx>
        <c:axId val="40928028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LRG mRNA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ja-JP"/>
            </a:p>
          </c:txPr>
        </c:title>
        <c:numFmt formatCode="0.0000_ 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ja-JP"/>
          </a:p>
        </c:txPr>
        <c:crossAx val="409280680"/>
        <c:crosses val="autoZero"/>
        <c:crossBetween val="between"/>
        <c:majorUnit val="4.0000000000000013E-4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460375</xdr:colOff>
      <xdr:row>0</xdr:row>
      <xdr:rowOff>63500</xdr:rowOff>
    </xdr:from>
    <xdr:to>
      <xdr:col>9</xdr:col>
      <xdr:colOff>92075</xdr:colOff>
      <xdr:row>12</xdr:row>
      <xdr:rowOff>73025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657224</xdr:colOff>
      <xdr:row>15</xdr:row>
      <xdr:rowOff>47625</xdr:rowOff>
    </xdr:from>
    <xdr:to>
      <xdr:col>5</xdr:col>
      <xdr:colOff>609599</xdr:colOff>
      <xdr:row>29</xdr:row>
      <xdr:rowOff>104775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3</xdr:col>
      <xdr:colOff>285750</xdr:colOff>
      <xdr:row>16</xdr:row>
      <xdr:rowOff>0</xdr:rowOff>
    </xdr:from>
    <xdr:ext cx="785856" cy="264560"/>
    <xdr:sp macro="" textlink="">
      <xdr:nvSpPr>
        <xdr:cNvPr id="4" name="テキスト ボックス 3"/>
        <xdr:cNvSpPr txBox="1"/>
      </xdr:nvSpPr>
      <xdr:spPr>
        <a:xfrm>
          <a:off x="2343150" y="2905125"/>
          <a:ext cx="7858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Times New Roman" panose="02020603050405020304" pitchFamily="18" charset="0"/>
              <a:cs typeface="Times New Roman" panose="02020603050405020304" pitchFamily="18" charset="0"/>
            </a:rPr>
            <a:t>p &lt; 0.0001</a:t>
          </a:r>
          <a:endParaRPr kumimoji="1" lang="ja-JP" altLang="en-US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4</xdr:col>
      <xdr:colOff>361950</xdr:colOff>
      <xdr:row>21</xdr:row>
      <xdr:rowOff>95250</xdr:rowOff>
    </xdr:from>
    <xdr:ext cx="785856" cy="264560"/>
    <xdr:sp macro="" textlink="">
      <xdr:nvSpPr>
        <xdr:cNvPr id="6" name="テキスト ボックス 5"/>
        <xdr:cNvSpPr txBox="1"/>
      </xdr:nvSpPr>
      <xdr:spPr>
        <a:xfrm>
          <a:off x="3105150" y="3905250"/>
          <a:ext cx="7858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Times New Roman" panose="02020603050405020304" pitchFamily="18" charset="0"/>
              <a:cs typeface="Times New Roman" panose="02020603050405020304" pitchFamily="18" charset="0"/>
            </a:rPr>
            <a:t>p</a:t>
          </a:r>
          <a:r>
            <a:rPr kumimoji="1" lang="en-US" altLang="ja-JP" sz="1100" baseline="0">
              <a:latin typeface="Times New Roman" panose="02020603050405020304" pitchFamily="18" charset="0"/>
              <a:cs typeface="Times New Roman" panose="02020603050405020304" pitchFamily="18" charset="0"/>
            </a:rPr>
            <a:t> = 0.0055</a:t>
          </a:r>
          <a:endParaRPr kumimoji="1" lang="ja-JP" altLang="en-US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149678</xdr:colOff>
      <xdr:row>2</xdr:row>
      <xdr:rowOff>81643</xdr:rowOff>
    </xdr:from>
    <xdr:to>
      <xdr:col>12</xdr:col>
      <xdr:colOff>517071</xdr:colOff>
      <xdr:row>14</xdr:row>
      <xdr:rowOff>123977</xdr:rowOff>
    </xdr:to>
    <xdr:graphicFrame macro="">
      <xdr:nvGraphicFramePr>
        <xdr:cNvPr id="5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1"/>
  <sheetViews>
    <sheetView tabSelected="1" zoomScale="60" zoomScaleNormal="60" workbookViewId="0">
      <selection activeCell="L23" sqref="L23"/>
    </sheetView>
  </sheetViews>
  <sheetFormatPr defaultRowHeight="15"/>
  <cols>
    <col min="1" max="3" width="9" style="2"/>
    <col min="4" max="4" width="11.25" style="2" bestFit="1" customWidth="1"/>
    <col min="5" max="5" width="9" style="2"/>
    <col min="6" max="11" width="9" style="1"/>
  </cols>
  <sheetData>
    <row r="2" spans="1:5">
      <c r="B2" s="36" t="s">
        <v>21</v>
      </c>
      <c r="C2" s="36" t="s">
        <v>22</v>
      </c>
      <c r="D2" s="36" t="s">
        <v>23</v>
      </c>
    </row>
    <row r="3" spans="1:5">
      <c r="A3" s="5">
        <v>1</v>
      </c>
      <c r="B3" s="5">
        <v>87.79101</v>
      </c>
      <c r="C3" s="5">
        <v>0.77109629999999996</v>
      </c>
      <c r="D3" s="24">
        <f>C3/B3</f>
        <v>8.7833173351121018E-3</v>
      </c>
    </row>
    <row r="4" spans="1:5">
      <c r="A4" s="9">
        <v>2</v>
      </c>
      <c r="B4" s="9">
        <v>99.253876000000005</v>
      </c>
      <c r="C4" s="9">
        <v>0.80517477000000004</v>
      </c>
      <c r="D4" s="23">
        <f>C4/B4</f>
        <v>8.1122753332071376E-3</v>
      </c>
    </row>
    <row r="5" spans="1:5" s="1" customFormat="1">
      <c r="A5" s="13">
        <v>4</v>
      </c>
      <c r="B5" s="13">
        <v>89.244159999999994</v>
      </c>
      <c r="C5" s="13">
        <v>0.96676709999999999</v>
      </c>
      <c r="D5" s="22">
        <f>C5/B5</f>
        <v>1.0832833207237314E-2</v>
      </c>
      <c r="E5" s="2"/>
    </row>
    <row r="6" spans="1:5" s="1" customFormat="1">
      <c r="A6" s="17">
        <v>5</v>
      </c>
      <c r="B6" s="9">
        <v>61.063693999999998</v>
      </c>
      <c r="C6" s="9">
        <v>0.74321749999999998</v>
      </c>
      <c r="D6" s="23">
        <f>C6/B6</f>
        <v>1.2171184730488135E-2</v>
      </c>
      <c r="E6" s="2"/>
    </row>
    <row r="7" spans="1:5" s="1" customFormat="1">
      <c r="A7" s="2"/>
      <c r="B7" s="48" t="s">
        <v>18</v>
      </c>
      <c r="C7" s="37" t="s">
        <v>10</v>
      </c>
      <c r="D7" s="24">
        <f>AVERAGE(D3:D4)</f>
        <v>8.4477963341596206E-3</v>
      </c>
      <c r="E7" s="2"/>
    </row>
    <row r="8" spans="1:5" s="1" customFormat="1">
      <c r="A8" s="2"/>
      <c r="B8" s="49"/>
      <c r="C8" s="38" t="s">
        <v>17</v>
      </c>
      <c r="D8" s="23">
        <f>AVERAGE(D5:D6)</f>
        <v>1.1502008968862724E-2</v>
      </c>
      <c r="E8" s="2"/>
    </row>
    <row r="9" spans="1:5" s="1" customFormat="1">
      <c r="A9" s="2"/>
      <c r="B9" s="50" t="s">
        <v>24</v>
      </c>
      <c r="C9" s="39" t="s">
        <v>25</v>
      </c>
      <c r="D9" s="22">
        <f>STDEVP(D3:D4)</f>
        <v>3.355210009524821E-4</v>
      </c>
      <c r="E9" s="2"/>
    </row>
    <row r="10" spans="1:5" s="1" customFormat="1">
      <c r="A10" s="2"/>
      <c r="B10" s="49"/>
      <c r="C10" s="40" t="s">
        <v>26</v>
      </c>
      <c r="D10" s="41">
        <f>STDEVP(D5:D6)</f>
        <v>6.6917576162541046E-4</v>
      </c>
      <c r="E10" s="2"/>
    </row>
    <row r="11" spans="1:5" s="1" customFormat="1">
      <c r="A11" s="2"/>
      <c r="B11" s="42" t="s">
        <v>27</v>
      </c>
      <c r="C11" s="43"/>
      <c r="D11" s="44">
        <f>TTEST(D3:D4,D5:D6,2,2)</f>
        <v>5.5150100405070623E-2</v>
      </c>
      <c r="E11" s="2"/>
    </row>
  </sheetData>
  <mergeCells count="2">
    <mergeCell ref="B7:B8"/>
    <mergeCell ref="B9:B10"/>
  </mergeCells>
  <phoneticPr fontId="1"/>
  <pageMargins left="0.7" right="0.7" top="0.75" bottom="0.75" header="0.3" footer="0.3"/>
  <pageSetup paperSize="9" scale="73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workbookViewId="0">
      <selection activeCell="K10" sqref="K10"/>
    </sheetView>
  </sheetViews>
  <sheetFormatPr defaultRowHeight="14.25"/>
  <cols>
    <col min="1" max="6" width="9" style="2"/>
    <col min="7" max="8" width="8.625" style="2" customWidth="1"/>
    <col min="9" max="11" width="9" style="2"/>
    <col min="12" max="12" width="9" style="2" customWidth="1"/>
  </cols>
  <sheetData>
    <row r="2" spans="2:8" ht="15">
      <c r="C2" s="4" t="s">
        <v>13</v>
      </c>
      <c r="D2" s="4" t="s">
        <v>14</v>
      </c>
      <c r="E2" s="4" t="s">
        <v>15</v>
      </c>
      <c r="F2" s="4" t="s">
        <v>18</v>
      </c>
      <c r="G2" s="4" t="s">
        <v>19</v>
      </c>
      <c r="H2" s="4" t="s">
        <v>20</v>
      </c>
    </row>
    <row r="3" spans="2:8">
      <c r="B3" s="51" t="s">
        <v>10</v>
      </c>
      <c r="C3" s="25">
        <v>4.6181563000000002E-2</v>
      </c>
      <c r="D3" s="30">
        <v>66.75864</v>
      </c>
      <c r="E3" s="6">
        <f>C3/D3</f>
        <v>6.9176908037671229E-4</v>
      </c>
      <c r="F3" s="24">
        <f>AVERAGE(E3:E4)</f>
        <v>7.0669858613057427E-4</v>
      </c>
      <c r="G3" s="6">
        <f>STDEVP(E3:E4)</f>
        <v>1.4929505753861973E-5</v>
      </c>
      <c r="H3" s="5"/>
    </row>
    <row r="4" spans="2:8">
      <c r="B4" s="52"/>
      <c r="C4" s="26">
        <v>4.8174910000000001E-2</v>
      </c>
      <c r="D4" s="31">
        <v>66.75864</v>
      </c>
      <c r="E4" s="10">
        <f t="shared" ref="E4:E10" si="0">C4/D4</f>
        <v>7.2162809188443624E-4</v>
      </c>
      <c r="F4" s="9"/>
      <c r="G4" s="9"/>
      <c r="H4" s="9"/>
    </row>
    <row r="5" spans="2:8">
      <c r="B5" s="53" t="s">
        <v>11</v>
      </c>
      <c r="C5" s="27">
        <v>0.20268201999999999</v>
      </c>
      <c r="D5" s="32">
        <v>67.962524000000002</v>
      </c>
      <c r="E5" s="14">
        <f t="shared" si="0"/>
        <v>2.9822615181272546E-3</v>
      </c>
      <c r="F5" s="22">
        <f>AVERAGE(E5:E7)</f>
        <v>3.1790295192685898E-3</v>
      </c>
      <c r="G5" s="14">
        <f>STDEVP(E5:E7)</f>
        <v>2.3217480314988972E-4</v>
      </c>
      <c r="H5" s="22">
        <v>0</v>
      </c>
    </row>
    <row r="6" spans="2:8">
      <c r="B6" s="52"/>
      <c r="C6" s="26">
        <v>0.20727038</v>
      </c>
      <c r="D6" s="31">
        <v>67.962524000000002</v>
      </c>
      <c r="E6" s="10">
        <f t="shared" si="0"/>
        <v>3.0497746081355071E-3</v>
      </c>
      <c r="F6" s="9"/>
      <c r="G6" s="9"/>
      <c r="H6" s="9"/>
    </row>
    <row r="7" spans="2:8">
      <c r="B7" s="54"/>
      <c r="C7" s="28">
        <v>0.23821221000000001</v>
      </c>
      <c r="D7" s="33">
        <v>67.962524000000002</v>
      </c>
      <c r="E7" s="35">
        <f t="shared" si="0"/>
        <v>3.5050524315430073E-3</v>
      </c>
      <c r="F7" s="21"/>
      <c r="G7" s="21"/>
      <c r="H7" s="21"/>
    </row>
    <row r="8" spans="2:8">
      <c r="B8" s="52" t="s">
        <v>12</v>
      </c>
      <c r="C8" s="26">
        <v>0.10828935000000001</v>
      </c>
      <c r="D8" s="31">
        <v>77.949359999999999</v>
      </c>
      <c r="E8" s="10">
        <f t="shared" si="0"/>
        <v>1.389226928867665E-3</v>
      </c>
      <c r="F8" s="23">
        <f t="shared" ref="F8" si="1">AVERAGE(E8:E10)</f>
        <v>1.4939686440872211E-3</v>
      </c>
      <c r="G8" s="10">
        <f t="shared" ref="G8" si="2">STDEVP(E8:E10)</f>
        <v>8.6635164249725027E-5</v>
      </c>
      <c r="H8" s="23">
        <v>5.4999999999999997E-3</v>
      </c>
    </row>
    <row r="9" spans="2:8">
      <c r="B9" s="52"/>
      <c r="C9" s="26">
        <v>0.116245165</v>
      </c>
      <c r="D9" s="31">
        <v>77.949359999999999</v>
      </c>
      <c r="E9" s="10">
        <f t="shared" si="0"/>
        <v>1.4912908200914029E-3</v>
      </c>
      <c r="F9" s="9"/>
      <c r="G9" s="9"/>
      <c r="H9" s="9"/>
    </row>
    <row r="10" spans="2:8">
      <c r="B10" s="55"/>
      <c r="C10" s="29">
        <v>0.12482718399999999</v>
      </c>
      <c r="D10" s="34">
        <v>77.949359999999999</v>
      </c>
      <c r="E10" s="18">
        <f t="shared" si="0"/>
        <v>1.6013881833025954E-3</v>
      </c>
      <c r="F10" s="17"/>
      <c r="G10" s="17"/>
      <c r="H10" s="17"/>
    </row>
    <row r="11" spans="2:8" ht="15">
      <c r="F11" s="4" t="s">
        <v>18</v>
      </c>
      <c r="G11" s="4" t="s">
        <v>19</v>
      </c>
      <c r="H11" s="4" t="s">
        <v>20</v>
      </c>
    </row>
    <row r="12" spans="2:8">
      <c r="E12" s="45">
        <v>0</v>
      </c>
      <c r="F12" s="6">
        <v>7.0669858613057427E-4</v>
      </c>
      <c r="G12" s="6">
        <v>1.4929505753861973E-5</v>
      </c>
      <c r="H12" s="5"/>
    </row>
    <row r="13" spans="2:8">
      <c r="E13" s="46" t="s">
        <v>11</v>
      </c>
      <c r="F13" s="10">
        <v>3.1790295192685898E-3</v>
      </c>
      <c r="G13" s="10">
        <v>2.3217480314988972E-4</v>
      </c>
      <c r="H13" s="22">
        <v>0</v>
      </c>
    </row>
    <row r="14" spans="2:8">
      <c r="E14" s="47" t="s">
        <v>5</v>
      </c>
      <c r="F14" s="18">
        <v>1.4939686440872211E-3</v>
      </c>
      <c r="G14" s="18">
        <v>8.6635164249725027E-5</v>
      </c>
      <c r="H14" s="56">
        <v>5.4999999999999997E-3</v>
      </c>
    </row>
  </sheetData>
  <mergeCells count="3">
    <mergeCell ref="B3:B4"/>
    <mergeCell ref="B5:B7"/>
    <mergeCell ref="B8:B10"/>
  </mergeCells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U15"/>
  <sheetViews>
    <sheetView zoomScaleNormal="100" workbookViewId="0">
      <selection activeCell="E31" sqref="E31"/>
    </sheetView>
  </sheetViews>
  <sheetFormatPr defaultRowHeight="15"/>
  <cols>
    <col min="1" max="4" width="9" style="2"/>
    <col min="5" max="5" width="11" style="2" bestFit="1" customWidth="1"/>
    <col min="6" max="6" width="9" style="2"/>
    <col min="7" max="7" width="12.625" style="2" bestFit="1" customWidth="1"/>
    <col min="8" max="14" width="9" style="2"/>
    <col min="15" max="21" width="9" style="1"/>
  </cols>
  <sheetData>
    <row r="3" spans="1:7">
      <c r="D3" s="3" t="s">
        <v>0</v>
      </c>
      <c r="E3" s="4" t="s">
        <v>2</v>
      </c>
      <c r="F3" s="3" t="s">
        <v>1</v>
      </c>
      <c r="G3" s="4" t="s">
        <v>9</v>
      </c>
    </row>
    <row r="4" spans="1:7">
      <c r="A4" s="51" t="s">
        <v>16</v>
      </c>
      <c r="B4" s="5">
        <v>1</v>
      </c>
      <c r="C4" s="5" t="s">
        <v>3</v>
      </c>
      <c r="D4" s="6">
        <v>9.3142399999999997E-3</v>
      </c>
      <c r="E4" s="7">
        <v>7.3963669999999997</v>
      </c>
      <c r="F4" s="6">
        <v>1.259299328981377E-3</v>
      </c>
      <c r="G4" s="8">
        <v>1</v>
      </c>
    </row>
    <row r="5" spans="1:7">
      <c r="A5" s="52"/>
      <c r="B5" s="9">
        <v>2</v>
      </c>
      <c r="C5" s="9" t="s">
        <v>4</v>
      </c>
      <c r="D5" s="10">
        <v>1.5629433000000002E-2</v>
      </c>
      <c r="E5" s="11">
        <v>5.8555869999999999</v>
      </c>
      <c r="F5" s="10">
        <v>2.6691487975501007E-3</v>
      </c>
      <c r="G5" s="12">
        <v>2.1195507185008378</v>
      </c>
    </row>
    <row r="6" spans="1:7">
      <c r="A6" s="52"/>
      <c r="B6" s="9">
        <v>3</v>
      </c>
      <c r="C6" s="9" t="s">
        <v>5</v>
      </c>
      <c r="D6" s="10">
        <v>1.0322839E-2</v>
      </c>
      <c r="E6" s="11">
        <v>6.7690495999999998</v>
      </c>
      <c r="F6" s="10">
        <v>1.5250056669698507E-3</v>
      </c>
      <c r="G6" s="12">
        <v>1.2109953780435969</v>
      </c>
    </row>
    <row r="7" spans="1:7">
      <c r="A7" s="52"/>
      <c r="B7" s="9">
        <v>4</v>
      </c>
      <c r="C7" s="9" t="s">
        <v>6</v>
      </c>
      <c r="D7" s="10">
        <v>1.09195765E-2</v>
      </c>
      <c r="E7" s="11">
        <v>6.8185152999999996</v>
      </c>
      <c r="F7" s="10">
        <v>1.6014595582120349E-3</v>
      </c>
      <c r="G7" s="12">
        <v>1.2717068304224577</v>
      </c>
    </row>
    <row r="8" spans="1:7">
      <c r="A8" s="52"/>
      <c r="B8" s="9">
        <v>5</v>
      </c>
      <c r="C8" s="9" t="s">
        <v>7</v>
      </c>
      <c r="D8" s="10">
        <v>8.6497859999999996E-3</v>
      </c>
      <c r="E8" s="11">
        <v>4.8141150000000001</v>
      </c>
      <c r="F8" s="10">
        <v>1.7967551668375183E-3</v>
      </c>
      <c r="G8" s="12">
        <v>1.4267895848804104</v>
      </c>
    </row>
    <row r="9" spans="1:7">
      <c r="A9" s="54"/>
      <c r="B9" s="9">
        <v>6</v>
      </c>
      <c r="C9" s="9" t="s">
        <v>8</v>
      </c>
      <c r="D9" s="10">
        <v>7.0354262999999997E-3</v>
      </c>
      <c r="E9" s="11">
        <v>4.2635407000000001</v>
      </c>
      <c r="F9" s="10">
        <v>1.6501370093640715E-3</v>
      </c>
      <c r="G9" s="12">
        <v>1.31036122341051</v>
      </c>
    </row>
    <row r="10" spans="1:7">
      <c r="A10" s="53" t="s">
        <v>17</v>
      </c>
      <c r="B10" s="13">
        <v>7</v>
      </c>
      <c r="C10" s="13" t="s">
        <v>3</v>
      </c>
      <c r="D10" s="14">
        <v>2.8389603999999999E-3</v>
      </c>
      <c r="E10" s="15">
        <v>4.0157012999999999</v>
      </c>
      <c r="F10" s="14">
        <v>7.0696503248386525E-4</v>
      </c>
      <c r="G10" s="16">
        <v>1</v>
      </c>
    </row>
    <row r="11" spans="1:7">
      <c r="A11" s="52"/>
      <c r="B11" s="9">
        <v>8</v>
      </c>
      <c r="C11" s="9" t="s">
        <v>4</v>
      </c>
      <c r="D11" s="10">
        <v>6.2274252999999996E-3</v>
      </c>
      <c r="E11" s="11">
        <v>5.0750159999999997</v>
      </c>
      <c r="F11" s="10">
        <v>1.2270750082364272E-3</v>
      </c>
      <c r="G11" s="12">
        <v>1.735694061027597</v>
      </c>
    </row>
    <row r="12" spans="1:7">
      <c r="A12" s="52"/>
      <c r="B12" s="9">
        <v>9</v>
      </c>
      <c r="C12" s="9" t="s">
        <v>5</v>
      </c>
      <c r="D12" s="10">
        <v>5.0995779999999996E-3</v>
      </c>
      <c r="E12" s="11">
        <v>4.5930014000000003</v>
      </c>
      <c r="F12" s="10">
        <v>1.1102931516633109E-3</v>
      </c>
      <c r="G12" s="12">
        <v>1.5705064616313262</v>
      </c>
    </row>
    <row r="13" spans="1:7">
      <c r="A13" s="52"/>
      <c r="B13" s="9">
        <v>10</v>
      </c>
      <c r="C13" s="9" t="s">
        <v>6</v>
      </c>
      <c r="D13" s="10">
        <v>4.8396302999999998E-3</v>
      </c>
      <c r="E13" s="11">
        <v>5.8654510000000002</v>
      </c>
      <c r="F13" s="10">
        <v>8.2510795845025379E-4</v>
      </c>
      <c r="G13" s="12">
        <v>1.167112828128575</v>
      </c>
    </row>
    <row r="14" spans="1:7">
      <c r="A14" s="52"/>
      <c r="B14" s="9">
        <v>11</v>
      </c>
      <c r="C14" s="9" t="s">
        <v>7</v>
      </c>
      <c r="D14" s="10">
        <v>3.9093779999999998E-3</v>
      </c>
      <c r="E14" s="11">
        <v>4.6663522999999998</v>
      </c>
      <c r="F14" s="10">
        <v>8.377802936139219E-4</v>
      </c>
      <c r="G14" s="12">
        <v>1.1850378096784331</v>
      </c>
    </row>
    <row r="15" spans="1:7">
      <c r="A15" s="55"/>
      <c r="B15" s="17">
        <v>12</v>
      </c>
      <c r="C15" s="17" t="s">
        <v>8</v>
      </c>
      <c r="D15" s="18">
        <v>5.5011013000000001E-3</v>
      </c>
      <c r="E15" s="19">
        <v>5.0384574000000004</v>
      </c>
      <c r="F15" s="18">
        <v>1.0918225288557564E-3</v>
      </c>
      <c r="G15" s="20">
        <v>1.5443798189278541</v>
      </c>
    </row>
  </sheetData>
  <mergeCells count="2">
    <mergeCell ref="A4:A9"/>
    <mergeCell ref="A10:A15"/>
  </mergeCells>
  <phoneticPr fontId="1"/>
  <pageMargins left="0.7" right="0.7" top="0.75" bottom="0.75" header="0.3" footer="0.3"/>
  <pageSetup paperSize="9" scale="58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SPDEF</vt:lpstr>
      <vt:lpstr>LRG induction</vt:lpstr>
      <vt:lpstr>epithelial derived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immunesig</dc:creator>
  <cp:lastModifiedBy>immune sig</cp:lastModifiedBy>
  <cp:lastPrinted>2016-08-12T05:15:56Z</cp:lastPrinted>
  <dcterms:created xsi:type="dcterms:W3CDTF">2016-08-01T00:42:48Z</dcterms:created>
  <dcterms:modified xsi:type="dcterms:W3CDTF">2016-08-15T03:13:04Z</dcterms:modified>
</cp:coreProperties>
</file>