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1405"/>
  <workbookPr filterPrivacy="1" autoCompressPictures="0"/>
  <bookViews>
    <workbookView xWindow="480" yWindow="1040" windowWidth="23800" windowHeight="16040"/>
  </bookViews>
  <sheets>
    <sheet name="Subject Demographics" sheetId="11" r:id="rId1"/>
    <sheet name="Training Day" sheetId="9" r:id="rId2"/>
    <sheet name="Air Day" sheetId="7" r:id="rId3"/>
    <sheet name="Ozone Day" sheetId="8" r:id="rId4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34" i="11" l="1"/>
  <c r="D34" i="11"/>
  <c r="E33" i="11"/>
  <c r="D33" i="11"/>
  <c r="E32" i="11"/>
  <c r="D32" i="11"/>
  <c r="E31" i="11"/>
  <c r="D31" i="11"/>
  <c r="E30" i="11"/>
  <c r="D30" i="11"/>
  <c r="E29" i="11"/>
  <c r="D29" i="11"/>
  <c r="E28" i="11"/>
  <c r="D28" i="11"/>
  <c r="E26" i="11"/>
  <c r="D26" i="11"/>
  <c r="E25" i="11"/>
  <c r="D25" i="11"/>
  <c r="E43" i="11"/>
  <c r="D43" i="11"/>
  <c r="C42" i="11"/>
  <c r="E42" i="11"/>
  <c r="D42" i="11"/>
  <c r="E41" i="11"/>
  <c r="D41" i="11"/>
  <c r="E40" i="11"/>
  <c r="D40" i="11"/>
  <c r="E39" i="11"/>
  <c r="D39" i="11"/>
  <c r="E38" i="11"/>
  <c r="D38" i="11"/>
  <c r="E37" i="11"/>
  <c r="D37" i="11"/>
  <c r="E36" i="11"/>
  <c r="D36" i="11"/>
  <c r="E35" i="11"/>
  <c r="D35" i="11"/>
  <c r="E27" i="11"/>
  <c r="D27" i="11"/>
  <c r="E21" i="11"/>
  <c r="D21" i="11"/>
  <c r="E19" i="11"/>
  <c r="D19" i="11"/>
  <c r="C18" i="11"/>
  <c r="E18" i="11"/>
  <c r="D18" i="11"/>
  <c r="C17" i="11"/>
  <c r="E17" i="11"/>
  <c r="D17" i="11"/>
  <c r="E16" i="11"/>
  <c r="D16" i="11"/>
  <c r="E15" i="11"/>
  <c r="D15" i="11"/>
  <c r="E14" i="11"/>
  <c r="D14" i="11"/>
  <c r="E13" i="11"/>
  <c r="D13" i="11"/>
  <c r="E12" i="11"/>
  <c r="D12" i="11"/>
  <c r="E3" i="11"/>
  <c r="D3" i="11"/>
  <c r="E20" i="11"/>
  <c r="D20" i="11"/>
  <c r="E11" i="11"/>
  <c r="D11" i="11"/>
  <c r="E10" i="11"/>
  <c r="D10" i="11"/>
  <c r="E9" i="11"/>
  <c r="D9" i="11"/>
  <c r="E8" i="11"/>
  <c r="D8" i="11"/>
  <c r="E7" i="11"/>
  <c r="D7" i="11"/>
  <c r="E6" i="11"/>
  <c r="D6" i="11"/>
  <c r="E5" i="11"/>
  <c r="D5" i="11"/>
  <c r="E4" i="11"/>
  <c r="D4" i="11"/>
  <c r="Q38" i="9"/>
  <c r="K38" i="9"/>
  <c r="N38" i="9"/>
  <c r="AE25" i="7"/>
  <c r="Q36" i="9"/>
  <c r="Q25" i="9"/>
  <c r="K10" i="9"/>
  <c r="N10" i="9"/>
  <c r="AZ4" i="8"/>
  <c r="AZ5" i="8"/>
  <c r="AZ6" i="8"/>
  <c r="AZ7" i="8"/>
  <c r="AZ8" i="8"/>
  <c r="AZ9" i="8"/>
  <c r="AZ10" i="8"/>
  <c r="AZ11" i="8"/>
  <c r="AZ20" i="8"/>
  <c r="AZ12" i="8"/>
  <c r="AZ13" i="8"/>
  <c r="AZ14" i="8"/>
  <c r="AZ15" i="8"/>
  <c r="AZ16" i="8"/>
  <c r="AZ17" i="8"/>
  <c r="AZ18" i="8"/>
  <c r="AZ19" i="8"/>
  <c r="AZ21" i="8"/>
  <c r="AZ27" i="8"/>
  <c r="AZ35" i="8"/>
  <c r="AZ36" i="8"/>
  <c r="AZ37" i="8"/>
  <c r="AZ38" i="8"/>
  <c r="AZ39" i="8"/>
  <c r="AZ40" i="8"/>
  <c r="AZ41" i="8"/>
  <c r="AZ42" i="8"/>
  <c r="AZ43" i="8"/>
  <c r="AZ25" i="8"/>
  <c r="AZ26" i="8"/>
  <c r="AZ28" i="8"/>
  <c r="AZ29" i="8"/>
  <c r="AZ30" i="8"/>
  <c r="AZ31" i="8"/>
  <c r="AZ32" i="8"/>
  <c r="AZ33" i="8"/>
  <c r="AZ34" i="8"/>
  <c r="AY4" i="7"/>
  <c r="AY5" i="7"/>
  <c r="AY6" i="7"/>
  <c r="AY7" i="7"/>
  <c r="AY8" i="7"/>
  <c r="AY9" i="7"/>
  <c r="AY10" i="7"/>
  <c r="AY11" i="7"/>
  <c r="AY20" i="7"/>
  <c r="AY3" i="7"/>
  <c r="AY12" i="7"/>
  <c r="AY13" i="7"/>
  <c r="AY14" i="7"/>
  <c r="AY15" i="7"/>
  <c r="AY16" i="7"/>
  <c r="AY17" i="7"/>
  <c r="AY18" i="7"/>
  <c r="AY19" i="7"/>
  <c r="AY21" i="7"/>
  <c r="AY27" i="7"/>
  <c r="AY35" i="7"/>
  <c r="AY36" i="7"/>
  <c r="AY37" i="7"/>
  <c r="AY38" i="7"/>
  <c r="AY39" i="7"/>
  <c r="AY40" i="7"/>
  <c r="AY41" i="7"/>
  <c r="AY42" i="7"/>
  <c r="AY43" i="7"/>
  <c r="AY25" i="7"/>
  <c r="AY26" i="7"/>
  <c r="AY28" i="7"/>
  <c r="AY29" i="7"/>
  <c r="AY30" i="7"/>
  <c r="AY31" i="7"/>
  <c r="AY32" i="7"/>
  <c r="AY33" i="7"/>
  <c r="AY34" i="7"/>
  <c r="BP4" i="8"/>
  <c r="BP6" i="8"/>
  <c r="BP7" i="8"/>
  <c r="BP8" i="8"/>
  <c r="BP9" i="8"/>
  <c r="BP3" i="8"/>
  <c r="BP13" i="8"/>
  <c r="BP14" i="8"/>
  <c r="BP15" i="8"/>
  <c r="BP16" i="8"/>
  <c r="K4" i="9"/>
  <c r="K5" i="9"/>
  <c r="K6" i="9"/>
  <c r="K7" i="9"/>
  <c r="K8" i="9"/>
  <c r="K9" i="9"/>
  <c r="K11" i="9"/>
  <c r="K20" i="9"/>
  <c r="K3" i="9"/>
  <c r="K12" i="9"/>
  <c r="K13" i="9"/>
  <c r="K14" i="9"/>
  <c r="K15" i="9"/>
  <c r="K16" i="9"/>
  <c r="K17" i="9"/>
  <c r="K18" i="9"/>
  <c r="K19" i="9"/>
  <c r="K21" i="9"/>
  <c r="K27" i="9"/>
  <c r="K35" i="9"/>
  <c r="K36" i="9"/>
  <c r="K37" i="9"/>
  <c r="K39" i="9"/>
  <c r="K40" i="9"/>
  <c r="K41" i="9"/>
  <c r="K42" i="9"/>
  <c r="K43" i="9"/>
  <c r="K25" i="9"/>
  <c r="K26" i="9"/>
  <c r="K28" i="9"/>
  <c r="K29" i="9"/>
  <c r="K30" i="9"/>
  <c r="K31" i="9"/>
  <c r="K32" i="9"/>
  <c r="K33" i="9"/>
  <c r="K34" i="9"/>
  <c r="N4" i="9"/>
  <c r="N5" i="9"/>
  <c r="N6" i="9"/>
  <c r="N7" i="9"/>
  <c r="N8" i="9"/>
  <c r="N9" i="9"/>
  <c r="N11" i="9"/>
  <c r="N20" i="9"/>
  <c r="N3" i="9"/>
  <c r="N12" i="9"/>
  <c r="N13" i="9"/>
  <c r="N14" i="9"/>
  <c r="N15" i="9"/>
  <c r="N16" i="9"/>
  <c r="N17" i="9"/>
  <c r="N18" i="9"/>
  <c r="N19" i="9"/>
  <c r="N21" i="9"/>
  <c r="N27" i="9"/>
  <c r="N35" i="9"/>
  <c r="N36" i="9"/>
  <c r="N37" i="9"/>
  <c r="N39" i="9"/>
  <c r="N40" i="9"/>
  <c r="N41" i="9"/>
  <c r="N42" i="9"/>
  <c r="N43" i="9"/>
  <c r="N25" i="9"/>
  <c r="N26" i="9"/>
  <c r="N28" i="9"/>
  <c r="N29" i="9"/>
  <c r="N30" i="9"/>
  <c r="N31" i="9"/>
  <c r="N32" i="9"/>
  <c r="N33" i="9"/>
  <c r="N34" i="9"/>
  <c r="BP27" i="7"/>
  <c r="BP35" i="7"/>
  <c r="BP36" i="7"/>
  <c r="BP37" i="7"/>
  <c r="BP39" i="7"/>
  <c r="BP40" i="7"/>
  <c r="BP41" i="7"/>
  <c r="BP42" i="7"/>
  <c r="BP25" i="7"/>
  <c r="BP26" i="7"/>
  <c r="BP28" i="7"/>
  <c r="BP29" i="7"/>
  <c r="BP30" i="7"/>
  <c r="BP32" i="7"/>
  <c r="BP34" i="7"/>
  <c r="BP4" i="7"/>
  <c r="BP6" i="7"/>
  <c r="BP7" i="7"/>
  <c r="BP8" i="7"/>
  <c r="BP9" i="7"/>
  <c r="BP3" i="7"/>
  <c r="BP13" i="7"/>
  <c r="BP15" i="7"/>
  <c r="BP16" i="7"/>
  <c r="BV27" i="8"/>
  <c r="BV35" i="8"/>
  <c r="BV36" i="8"/>
  <c r="BV37" i="8"/>
  <c r="BV38" i="8"/>
  <c r="BV39" i="8"/>
  <c r="BV40" i="8"/>
  <c r="BV25" i="8"/>
  <c r="BV26" i="8"/>
  <c r="BV28" i="8"/>
  <c r="BV29" i="8"/>
  <c r="BV30" i="8"/>
  <c r="BV31" i="8"/>
  <c r="BV32" i="8"/>
  <c r="BU27" i="8"/>
  <c r="BU35" i="8"/>
  <c r="BU36" i="8"/>
  <c r="BU37" i="8"/>
  <c r="BU38" i="8"/>
  <c r="BU39" i="8"/>
  <c r="BU40" i="8"/>
  <c r="BU25" i="8"/>
  <c r="BU26" i="8"/>
  <c r="BU28" i="8"/>
  <c r="BU29" i="8"/>
  <c r="BU30" i="8"/>
  <c r="BU31" i="8"/>
  <c r="BU32" i="8"/>
  <c r="BT27" i="8"/>
  <c r="BT35" i="8"/>
  <c r="BT36" i="8"/>
  <c r="BT37" i="8"/>
  <c r="BT38" i="8"/>
  <c r="BT39" i="8"/>
  <c r="BT40" i="8"/>
  <c r="BT25" i="8"/>
  <c r="BT26" i="8"/>
  <c r="BT28" i="8"/>
  <c r="BT29" i="8"/>
  <c r="BT30" i="8"/>
  <c r="BT31" i="8"/>
  <c r="BT32" i="8"/>
  <c r="BS27" i="8"/>
  <c r="BS35" i="8"/>
  <c r="BS36" i="8"/>
  <c r="BS37" i="8"/>
  <c r="BS38" i="8"/>
  <c r="BS39" i="8"/>
  <c r="BS40" i="8"/>
  <c r="BS25" i="8"/>
  <c r="BS26" i="8"/>
  <c r="BS28" i="8"/>
  <c r="BS29" i="8"/>
  <c r="BS30" i="8"/>
  <c r="BS31" i="8"/>
  <c r="BS32" i="8"/>
  <c r="BR27" i="8"/>
  <c r="BR35" i="8"/>
  <c r="BR36" i="8"/>
  <c r="BR37" i="8"/>
  <c r="BR38" i="8"/>
  <c r="BR39" i="8"/>
  <c r="BR40" i="8"/>
  <c r="BR25" i="8"/>
  <c r="BR26" i="8"/>
  <c r="BR28" i="8"/>
  <c r="BR29" i="8"/>
  <c r="BR30" i="8"/>
  <c r="BR31" i="8"/>
  <c r="BR32" i="8"/>
  <c r="BQ27" i="8"/>
  <c r="BQ35" i="8"/>
  <c r="BQ36" i="8"/>
  <c r="BQ37" i="8"/>
  <c r="BQ38" i="8"/>
  <c r="BQ39" i="8"/>
  <c r="BQ40" i="8"/>
  <c r="BQ25" i="8"/>
  <c r="BQ26" i="8"/>
  <c r="BQ28" i="8"/>
  <c r="BQ29" i="8"/>
  <c r="BQ30" i="8"/>
  <c r="BQ31" i="8"/>
  <c r="BQ32" i="8"/>
  <c r="BV4" i="8"/>
  <c r="BV6" i="8"/>
  <c r="BV7" i="8"/>
  <c r="BV8" i="8"/>
  <c r="BV9" i="8"/>
  <c r="BV3" i="8"/>
  <c r="BV13" i="8"/>
  <c r="BV14" i="8"/>
  <c r="BV15" i="8"/>
  <c r="BV16" i="8"/>
  <c r="BU4" i="8"/>
  <c r="BU6" i="8"/>
  <c r="BU7" i="8"/>
  <c r="BU8" i="8"/>
  <c r="BU9" i="8"/>
  <c r="BU3" i="8"/>
  <c r="BU13" i="8"/>
  <c r="BU14" i="8"/>
  <c r="BU15" i="8"/>
  <c r="BU16" i="8"/>
  <c r="BT4" i="8"/>
  <c r="BT6" i="8"/>
  <c r="BT7" i="8"/>
  <c r="BT8" i="8"/>
  <c r="BT9" i="8"/>
  <c r="BT3" i="8"/>
  <c r="BT13" i="8"/>
  <c r="BT14" i="8"/>
  <c r="BT15" i="8"/>
  <c r="BT16" i="8"/>
  <c r="BS4" i="8"/>
  <c r="BS6" i="8"/>
  <c r="BS7" i="8"/>
  <c r="BS8" i="8"/>
  <c r="BS9" i="8"/>
  <c r="BS3" i="8"/>
  <c r="BS13" i="8"/>
  <c r="BS14" i="8"/>
  <c r="BS15" i="8"/>
  <c r="BS16" i="8"/>
  <c r="BR4" i="8"/>
  <c r="BR6" i="8"/>
  <c r="BR7" i="8"/>
  <c r="BR8" i="8"/>
  <c r="BR9" i="8"/>
  <c r="BR3" i="8"/>
  <c r="BR13" i="8"/>
  <c r="BR14" i="8"/>
  <c r="BR15" i="8"/>
  <c r="BR16" i="8"/>
  <c r="BQ4" i="8"/>
  <c r="BQ6" i="8"/>
  <c r="BQ7" i="8"/>
  <c r="BQ8" i="8"/>
  <c r="BQ9" i="8"/>
  <c r="BQ3" i="8"/>
  <c r="BQ13" i="8"/>
  <c r="BQ14" i="8"/>
  <c r="BQ15" i="8"/>
  <c r="BQ16" i="8"/>
  <c r="BO33" i="8"/>
  <c r="BN33" i="8"/>
  <c r="BO17" i="8"/>
  <c r="BO18" i="8"/>
  <c r="BN17" i="8"/>
  <c r="BN18" i="8"/>
  <c r="BP27" i="8"/>
  <c r="BP35" i="8"/>
  <c r="BP36" i="8"/>
  <c r="BP37" i="8"/>
  <c r="BP38" i="8"/>
  <c r="BP39" i="8"/>
  <c r="BP40" i="8"/>
  <c r="BP25" i="8"/>
  <c r="BP26" i="8"/>
  <c r="BP28" i="8"/>
  <c r="BP29" i="8"/>
  <c r="BP30" i="8"/>
  <c r="BP31" i="8"/>
  <c r="BP32" i="8"/>
  <c r="BO4" i="7"/>
  <c r="BO6" i="7"/>
  <c r="BO7" i="7"/>
  <c r="BO8" i="7"/>
  <c r="BO9" i="7"/>
  <c r="BO3" i="7"/>
  <c r="BO13" i="7"/>
  <c r="BO15" i="7"/>
  <c r="BO16" i="7"/>
  <c r="BO27" i="7"/>
  <c r="BO35" i="7"/>
  <c r="BO36" i="7"/>
  <c r="BO37" i="7"/>
  <c r="BO39" i="7"/>
  <c r="BO40" i="7"/>
  <c r="BO41" i="7"/>
  <c r="BO42" i="7"/>
  <c r="BO25" i="7"/>
  <c r="BO26" i="7"/>
  <c r="BO28" i="7"/>
  <c r="BO29" i="7"/>
  <c r="BO30" i="7"/>
  <c r="BO32" i="7"/>
  <c r="BO34" i="7"/>
  <c r="AO27" i="9"/>
  <c r="AO35" i="9"/>
  <c r="AO36" i="9"/>
  <c r="AO38" i="9"/>
  <c r="AO40" i="9"/>
  <c r="AM42" i="9"/>
  <c r="AO42" i="9"/>
  <c r="AO25" i="9"/>
  <c r="AO26" i="9"/>
  <c r="AO28" i="9"/>
  <c r="AO29" i="9"/>
  <c r="AO30" i="9"/>
  <c r="AO31" i="9"/>
  <c r="AO32" i="9"/>
  <c r="AO34" i="9"/>
  <c r="AO4" i="9"/>
  <c r="AO5" i="9"/>
  <c r="AO6" i="9"/>
  <c r="AO7" i="9"/>
  <c r="AO8" i="9"/>
  <c r="AO9" i="9"/>
  <c r="AO3" i="9"/>
  <c r="AO13" i="9"/>
  <c r="AO14" i="9"/>
  <c r="AO16" i="9"/>
  <c r="AC8" i="8"/>
  <c r="AC21" i="8"/>
  <c r="N21" i="8"/>
  <c r="AB21" i="7"/>
  <c r="M21" i="7"/>
  <c r="N29" i="8"/>
  <c r="N30" i="8"/>
  <c r="N31" i="8"/>
  <c r="N32" i="8"/>
  <c r="N33" i="8"/>
  <c r="N34" i="8"/>
  <c r="N27" i="8"/>
  <c r="N35" i="8"/>
  <c r="N36" i="8"/>
  <c r="N37" i="8"/>
  <c r="N38" i="8"/>
  <c r="N39" i="8"/>
  <c r="N40" i="8"/>
  <c r="N41" i="8"/>
  <c r="N42" i="8"/>
  <c r="N43" i="8"/>
  <c r="N25" i="8"/>
  <c r="N26" i="8"/>
  <c r="N28" i="8"/>
  <c r="N4" i="8"/>
  <c r="N5" i="8"/>
  <c r="N6" i="8"/>
  <c r="N7" i="8"/>
  <c r="N8" i="8"/>
  <c r="N9" i="8"/>
  <c r="N10" i="8"/>
  <c r="N11" i="8"/>
  <c r="N20" i="8"/>
  <c r="N12" i="8"/>
  <c r="N13" i="8"/>
  <c r="N14" i="8"/>
  <c r="N15" i="8"/>
  <c r="N16" i="8"/>
  <c r="N17" i="8"/>
  <c r="N18" i="8"/>
  <c r="N19" i="8"/>
  <c r="N3" i="8"/>
  <c r="AB27" i="7"/>
  <c r="AB35" i="7"/>
  <c r="AB36" i="7"/>
  <c r="AB37" i="7"/>
  <c r="AB38" i="7"/>
  <c r="AB39" i="7"/>
  <c r="AB40" i="7"/>
  <c r="AB41" i="7"/>
  <c r="AB42" i="7"/>
  <c r="AB43" i="7"/>
  <c r="AB31" i="7"/>
  <c r="AB25" i="7"/>
  <c r="AB26" i="7"/>
  <c r="AB28" i="7"/>
  <c r="AB29" i="7"/>
  <c r="AB30" i="7"/>
  <c r="AB32" i="7"/>
  <c r="AB33" i="7"/>
  <c r="AB34" i="7"/>
  <c r="AB5" i="7"/>
  <c r="AB6" i="7"/>
  <c r="AB7" i="7"/>
  <c r="AB8" i="7"/>
  <c r="AB9" i="7"/>
  <c r="AB10" i="7"/>
  <c r="AB11" i="7"/>
  <c r="AB20" i="7"/>
  <c r="AB3" i="7"/>
  <c r="AB12" i="7"/>
  <c r="AB13" i="7"/>
  <c r="AB14" i="7"/>
  <c r="AB15" i="7"/>
  <c r="AB16" i="7"/>
  <c r="AB17" i="7"/>
  <c r="AB18" i="7"/>
  <c r="AB19" i="7"/>
  <c r="AB4" i="7"/>
  <c r="M27" i="7"/>
  <c r="M35" i="7"/>
  <c r="M36" i="7"/>
  <c r="M37" i="7"/>
  <c r="M38" i="7"/>
  <c r="M39" i="7"/>
  <c r="M40" i="7"/>
  <c r="M41" i="7"/>
  <c r="M42" i="7"/>
  <c r="M43" i="7"/>
  <c r="M31" i="7"/>
  <c r="M25" i="7"/>
  <c r="M26" i="7"/>
  <c r="M28" i="7"/>
  <c r="M29" i="7"/>
  <c r="M30" i="7"/>
  <c r="M32" i="7"/>
  <c r="M33" i="7"/>
  <c r="M34" i="7"/>
  <c r="M5" i="7"/>
  <c r="M6" i="7"/>
  <c r="M7" i="7"/>
  <c r="M8" i="7"/>
  <c r="M9" i="7"/>
  <c r="M10" i="7"/>
  <c r="M11" i="7"/>
  <c r="M20" i="7"/>
  <c r="M3" i="7"/>
  <c r="M12" i="7"/>
  <c r="M13" i="7"/>
  <c r="M14" i="7"/>
  <c r="M15" i="7"/>
  <c r="M16" i="7"/>
  <c r="M17" i="7"/>
  <c r="M18" i="7"/>
  <c r="M19" i="7"/>
  <c r="M4" i="7"/>
  <c r="AC25" i="8"/>
  <c r="AC26" i="8"/>
  <c r="AC28" i="8"/>
  <c r="AC29" i="8"/>
  <c r="AC30" i="8"/>
  <c r="AC31" i="8"/>
  <c r="AC32" i="8"/>
  <c r="AC33" i="8"/>
  <c r="AC34" i="8"/>
  <c r="AC27" i="8"/>
  <c r="AC35" i="8"/>
  <c r="AC36" i="8"/>
  <c r="AC37" i="8"/>
  <c r="AC38" i="8"/>
  <c r="AC39" i="8"/>
  <c r="AC40" i="8"/>
  <c r="AC41" i="8"/>
  <c r="AC42" i="8"/>
  <c r="AC43" i="8"/>
  <c r="AC4" i="8"/>
  <c r="AC5" i="8"/>
  <c r="AC6" i="8"/>
  <c r="AC7" i="8"/>
  <c r="AC9" i="8"/>
  <c r="AC10" i="8"/>
  <c r="AC11" i="8"/>
  <c r="AC20" i="8"/>
  <c r="AC12" i="8"/>
  <c r="AC13" i="8"/>
  <c r="AC14" i="8"/>
  <c r="AC15" i="8"/>
  <c r="AC16" i="8"/>
  <c r="AC17" i="8"/>
  <c r="AC18" i="8"/>
  <c r="AC19" i="8"/>
  <c r="AC3" i="8"/>
  <c r="AN18" i="9"/>
  <c r="AM18" i="9"/>
  <c r="AN17" i="9"/>
  <c r="AM17" i="9"/>
  <c r="AN42" i="9"/>
  <c r="AT42" i="9"/>
  <c r="AU16" i="9"/>
  <c r="AT16" i="9"/>
  <c r="AS16" i="9"/>
  <c r="AR16" i="9"/>
  <c r="AQ16" i="9"/>
  <c r="AP16" i="9"/>
  <c r="AU40" i="9"/>
  <c r="AT40" i="9"/>
  <c r="AS40" i="9"/>
  <c r="AR40" i="9"/>
  <c r="AQ40" i="9"/>
  <c r="AP40" i="9"/>
  <c r="AU14" i="9"/>
  <c r="AT14" i="9"/>
  <c r="AS14" i="9"/>
  <c r="AR14" i="9"/>
  <c r="AQ14" i="9"/>
  <c r="AP14" i="9"/>
  <c r="AU38" i="9"/>
  <c r="AT38" i="9"/>
  <c r="AS38" i="9"/>
  <c r="AR38" i="9"/>
  <c r="AQ38" i="9"/>
  <c r="AP38" i="9"/>
  <c r="AU13" i="9"/>
  <c r="AT13" i="9"/>
  <c r="AS13" i="9"/>
  <c r="AR13" i="9"/>
  <c r="AQ13" i="9"/>
  <c r="AP13" i="9"/>
  <c r="AU36" i="9"/>
  <c r="AT36" i="9"/>
  <c r="AS36" i="9"/>
  <c r="AR36" i="9"/>
  <c r="AQ36" i="9"/>
  <c r="AP36" i="9"/>
  <c r="AU9" i="9"/>
  <c r="AT9" i="9"/>
  <c r="AS9" i="9"/>
  <c r="AR9" i="9"/>
  <c r="AQ9" i="9"/>
  <c r="AP9" i="9"/>
  <c r="AU35" i="9"/>
  <c r="AT35" i="9"/>
  <c r="AS35" i="9"/>
  <c r="AR35" i="9"/>
  <c r="AQ35" i="9"/>
  <c r="AP35" i="9"/>
  <c r="AU8" i="9"/>
  <c r="AT8" i="9"/>
  <c r="AS8" i="9"/>
  <c r="AR8" i="9"/>
  <c r="AQ8" i="9"/>
  <c r="AP8" i="9"/>
  <c r="AU7" i="9"/>
  <c r="AT7" i="9"/>
  <c r="AS7" i="9"/>
  <c r="AR7" i="9"/>
  <c r="AQ7" i="9"/>
  <c r="AP7" i="9"/>
  <c r="AU34" i="9"/>
  <c r="AT34" i="9"/>
  <c r="AS34" i="9"/>
  <c r="AR34" i="9"/>
  <c r="AQ34" i="9"/>
  <c r="AP34" i="9"/>
  <c r="AU6" i="9"/>
  <c r="AT6" i="9"/>
  <c r="AS6" i="9"/>
  <c r="AR6" i="9"/>
  <c r="AQ6" i="9"/>
  <c r="AP6" i="9"/>
  <c r="AN33" i="9"/>
  <c r="AM33" i="9"/>
  <c r="AU32" i="9"/>
  <c r="AT32" i="9"/>
  <c r="AS32" i="9"/>
  <c r="AR32" i="9"/>
  <c r="AQ32" i="9"/>
  <c r="AP32" i="9"/>
  <c r="AU31" i="9"/>
  <c r="AT31" i="9"/>
  <c r="AS31" i="9"/>
  <c r="AR31" i="9"/>
  <c r="AQ31" i="9"/>
  <c r="AP31" i="9"/>
  <c r="AU30" i="9"/>
  <c r="AT30" i="9"/>
  <c r="AS30" i="9"/>
  <c r="AR30" i="9"/>
  <c r="AQ30" i="9"/>
  <c r="AP30" i="9"/>
  <c r="AU29" i="9"/>
  <c r="AT29" i="9"/>
  <c r="AS29" i="9"/>
  <c r="AR29" i="9"/>
  <c r="AQ29" i="9"/>
  <c r="AP29" i="9"/>
  <c r="AU28" i="9"/>
  <c r="AT28" i="9"/>
  <c r="AS28" i="9"/>
  <c r="AR28" i="9"/>
  <c r="AQ28" i="9"/>
  <c r="AP28" i="9"/>
  <c r="AU27" i="9"/>
  <c r="AT27" i="9"/>
  <c r="AS27" i="9"/>
  <c r="AR27" i="9"/>
  <c r="AQ27" i="9"/>
  <c r="AP27" i="9"/>
  <c r="AU26" i="9"/>
  <c r="AT26" i="9"/>
  <c r="AS26" i="9"/>
  <c r="AR26" i="9"/>
  <c r="AQ26" i="9"/>
  <c r="AP26" i="9"/>
  <c r="AU5" i="9"/>
  <c r="AT5" i="9"/>
  <c r="AS5" i="9"/>
  <c r="AR5" i="9"/>
  <c r="AQ5" i="9"/>
  <c r="AP5" i="9"/>
  <c r="AU4" i="9"/>
  <c r="AT4" i="9"/>
  <c r="AS4" i="9"/>
  <c r="AR4" i="9"/>
  <c r="AQ4" i="9"/>
  <c r="AP4" i="9"/>
  <c r="AU3" i="9"/>
  <c r="AT3" i="9"/>
  <c r="AS3" i="9"/>
  <c r="AR3" i="9"/>
  <c r="AQ3" i="9"/>
  <c r="AP3" i="9"/>
  <c r="AU25" i="9"/>
  <c r="AT25" i="9"/>
  <c r="AS25" i="9"/>
  <c r="AR25" i="9"/>
  <c r="AQ25" i="9"/>
  <c r="AP25" i="9"/>
  <c r="BN18" i="7"/>
  <c r="BM18" i="7"/>
  <c r="BN17" i="7"/>
  <c r="BM17" i="7"/>
  <c r="BU42" i="7"/>
  <c r="BU41" i="7"/>
  <c r="BT41" i="7"/>
  <c r="BS41" i="7"/>
  <c r="BR41" i="7"/>
  <c r="BQ41" i="7"/>
  <c r="BU16" i="7"/>
  <c r="BT16" i="7"/>
  <c r="BS16" i="7"/>
  <c r="BR16" i="7"/>
  <c r="BQ16" i="7"/>
  <c r="BU15" i="7"/>
  <c r="BT15" i="7"/>
  <c r="BS15" i="7"/>
  <c r="BR15" i="7"/>
  <c r="BQ15" i="7"/>
  <c r="BU40" i="7"/>
  <c r="BT40" i="7"/>
  <c r="BS40" i="7"/>
  <c r="BR40" i="7"/>
  <c r="BQ40" i="7"/>
  <c r="BU39" i="7"/>
  <c r="BT39" i="7"/>
  <c r="BS39" i="7"/>
  <c r="BR39" i="7"/>
  <c r="BQ39" i="7"/>
  <c r="BU37" i="7"/>
  <c r="BT37" i="7"/>
  <c r="BS37" i="7"/>
  <c r="BR37" i="7"/>
  <c r="BQ37" i="7"/>
  <c r="BU13" i="7"/>
  <c r="BT13" i="7"/>
  <c r="BS13" i="7"/>
  <c r="BR13" i="7"/>
  <c r="BQ13" i="7"/>
  <c r="BU36" i="7"/>
  <c r="BT36" i="7"/>
  <c r="BS36" i="7"/>
  <c r="BR36" i="7"/>
  <c r="BQ36" i="7"/>
  <c r="BU9" i="7"/>
  <c r="BT9" i="7"/>
  <c r="BS9" i="7"/>
  <c r="BR9" i="7"/>
  <c r="BQ9" i="7"/>
  <c r="BU35" i="7"/>
  <c r="BT35" i="7"/>
  <c r="BS35" i="7"/>
  <c r="BR35" i="7"/>
  <c r="BQ35" i="7"/>
  <c r="BU8" i="7"/>
  <c r="BT8" i="7"/>
  <c r="BS8" i="7"/>
  <c r="BR8" i="7"/>
  <c r="BQ8" i="7"/>
  <c r="BU7" i="7"/>
  <c r="BT7" i="7"/>
  <c r="BS7" i="7"/>
  <c r="BR7" i="7"/>
  <c r="BQ7" i="7"/>
  <c r="BU34" i="7"/>
  <c r="BT34" i="7"/>
  <c r="BS34" i="7"/>
  <c r="BR34" i="7"/>
  <c r="BQ34" i="7"/>
  <c r="BU6" i="7"/>
  <c r="BT6" i="7"/>
  <c r="BS6" i="7"/>
  <c r="BR6" i="7"/>
  <c r="BQ6" i="7"/>
  <c r="BN33" i="7"/>
  <c r="BM33" i="7"/>
  <c r="BU32" i="7"/>
  <c r="BT32" i="7"/>
  <c r="BS32" i="7"/>
  <c r="BR32" i="7"/>
  <c r="BQ32" i="7"/>
  <c r="BU30" i="7"/>
  <c r="BT30" i="7"/>
  <c r="BS30" i="7"/>
  <c r="BR30" i="7"/>
  <c r="BQ30" i="7"/>
  <c r="BU29" i="7"/>
  <c r="BT29" i="7"/>
  <c r="BS29" i="7"/>
  <c r="BR29" i="7"/>
  <c r="BQ29" i="7"/>
  <c r="BU28" i="7"/>
  <c r="BT28" i="7"/>
  <c r="BS28" i="7"/>
  <c r="BR28" i="7"/>
  <c r="BQ28" i="7"/>
  <c r="BU27" i="7"/>
  <c r="BT27" i="7"/>
  <c r="BS27" i="7"/>
  <c r="BR27" i="7"/>
  <c r="BQ27" i="7"/>
  <c r="BU26" i="7"/>
  <c r="BT26" i="7"/>
  <c r="BS26" i="7"/>
  <c r="BR26" i="7"/>
  <c r="BQ26" i="7"/>
  <c r="BU4" i="7"/>
  <c r="BT4" i="7"/>
  <c r="BS4" i="7"/>
  <c r="BR4" i="7"/>
  <c r="BQ4" i="7"/>
  <c r="BU3" i="7"/>
  <c r="BT3" i="7"/>
  <c r="BS3" i="7"/>
  <c r="BR3" i="7"/>
  <c r="BQ3" i="7"/>
  <c r="BU25" i="7"/>
  <c r="BT25" i="7"/>
  <c r="BS25" i="7"/>
  <c r="BR25" i="7"/>
  <c r="BQ25" i="7"/>
  <c r="AQ42" i="9"/>
  <c r="AU42" i="9"/>
  <c r="AR42" i="9"/>
  <c r="AS42" i="9"/>
  <c r="AP42" i="9"/>
  <c r="BS42" i="7"/>
  <c r="BR42" i="7"/>
  <c r="BT42" i="7"/>
  <c r="BQ42" i="7"/>
</calcChain>
</file>

<file path=xl/sharedStrings.xml><?xml version="1.0" encoding="utf-8"?>
<sst xmlns="http://schemas.openxmlformats.org/spreadsheetml/2006/main" count="1320" uniqueCount="213">
  <si>
    <t>id</t>
  </si>
  <si>
    <t>day</t>
  </si>
  <si>
    <t>BIA_Non_Athletic</t>
  </si>
  <si>
    <t>Age</t>
  </si>
  <si>
    <t>Gender</t>
  </si>
  <si>
    <t>Race</t>
  </si>
  <si>
    <t>BMI</t>
  </si>
  <si>
    <t>pFVC</t>
  </si>
  <si>
    <t>pFEV1</t>
  </si>
  <si>
    <t>pFEV1/FVC</t>
  </si>
  <si>
    <t>pFEF25_75</t>
  </si>
  <si>
    <t>pTLC</t>
  </si>
  <si>
    <t>pVC</t>
  </si>
  <si>
    <t>pIC</t>
  </si>
  <si>
    <t>pFRC</t>
  </si>
  <si>
    <t>pERV</t>
  </si>
  <si>
    <t>pRV</t>
  </si>
  <si>
    <t>pRV/TLC</t>
  </si>
  <si>
    <t>pVtg</t>
  </si>
  <si>
    <t>pRaw</t>
  </si>
  <si>
    <t>psGaw</t>
  </si>
  <si>
    <t>FVC</t>
  </si>
  <si>
    <t>FEV1</t>
  </si>
  <si>
    <t>FEV1/FVC</t>
  </si>
  <si>
    <t>FEF25_75</t>
  </si>
  <si>
    <t>TLC</t>
  </si>
  <si>
    <t>VC</t>
  </si>
  <si>
    <t>IC</t>
  </si>
  <si>
    <t>FRC</t>
  </si>
  <si>
    <t>ERV</t>
  </si>
  <si>
    <t>RV</t>
  </si>
  <si>
    <t>RV/TLC</t>
  </si>
  <si>
    <t>Vtg</t>
  </si>
  <si>
    <t>Raw</t>
  </si>
  <si>
    <t>sGaw</t>
  </si>
  <si>
    <t>Basophils</t>
  </si>
  <si>
    <t>Bronchial_Epithelial_Cells</t>
  </si>
  <si>
    <t>Eosinophils</t>
  </si>
  <si>
    <t>Lymphocytes</t>
  </si>
  <si>
    <t>Macrophage_Monocytes</t>
  </si>
  <si>
    <t>Neutrophils</t>
  </si>
  <si>
    <t>Squamous_Epithelial_Cells</t>
  </si>
  <si>
    <t>Z001</t>
  </si>
  <si>
    <t>F</t>
  </si>
  <si>
    <t>Caucasian</t>
  </si>
  <si>
    <t>Z002</t>
  </si>
  <si>
    <t>Hispanic</t>
  </si>
  <si>
    <t>Z003</t>
  </si>
  <si>
    <t>Z006</t>
  </si>
  <si>
    <t>Z018</t>
  </si>
  <si>
    <t>Z019</t>
  </si>
  <si>
    <t>AA</t>
  </si>
  <si>
    <t>Z021</t>
  </si>
  <si>
    <t>Z024</t>
  </si>
  <si>
    <t>Z025</t>
  </si>
  <si>
    <t>Z026</t>
  </si>
  <si>
    <t>Asian</t>
  </si>
  <si>
    <t>Z027</t>
  </si>
  <si>
    <t>Z030</t>
  </si>
  <si>
    <t>Z031</t>
  </si>
  <si>
    <t>Z033</t>
  </si>
  <si>
    <t>*</t>
  </si>
  <si>
    <t>Z034</t>
  </si>
  <si>
    <t>Z036</t>
  </si>
  <si>
    <t>Z037</t>
  </si>
  <si>
    <t>Z039</t>
  </si>
  <si>
    <t>Z040</t>
  </si>
  <si>
    <t>0.41</t>
  </si>
  <si>
    <t>0.69</t>
  </si>
  <si>
    <t>Z041</t>
  </si>
  <si>
    <t>0.51</t>
  </si>
  <si>
    <t>0.56</t>
  </si>
  <si>
    <t>Z043</t>
  </si>
  <si>
    <t>1.42</t>
  </si>
  <si>
    <t>1.13</t>
  </si>
  <si>
    <t>Z044</t>
  </si>
  <si>
    <t>1.53</t>
  </si>
  <si>
    <t>1.59</t>
  </si>
  <si>
    <t>Z045</t>
  </si>
  <si>
    <t>1.36</t>
  </si>
  <si>
    <t>1.18</t>
  </si>
  <si>
    <t>Z046</t>
  </si>
  <si>
    <t>0.97</t>
  </si>
  <si>
    <t>1.10</t>
  </si>
  <si>
    <t>Z047</t>
  </si>
  <si>
    <t>0.35</t>
  </si>
  <si>
    <t>0.66</t>
  </si>
  <si>
    <t>Z049</t>
  </si>
  <si>
    <t>0.84</t>
  </si>
  <si>
    <t>0.75</t>
  </si>
  <si>
    <t>Z050</t>
  </si>
  <si>
    <t>1.30</t>
  </si>
  <si>
    <t>1.28</t>
  </si>
  <si>
    <t>Mean_total_exer_sigh</t>
  </si>
  <si>
    <t>Mean_total_rest_sigh</t>
  </si>
  <si>
    <t>Mean_total_exer_cough</t>
  </si>
  <si>
    <t>Mean_total_rest_cough</t>
  </si>
  <si>
    <t>MC_FEV1_Pre</t>
  </si>
  <si>
    <t>MC_FEV1_Post</t>
  </si>
  <si>
    <t>MC_FEV1_PD%_0.075</t>
  </si>
  <si>
    <t>MC_FEV1_PD%_0.156</t>
  </si>
  <si>
    <t>MC_FEV1_PD%_0.312</t>
  </si>
  <si>
    <t>MC_FEV1_PD%_0.625</t>
  </si>
  <si>
    <t>MC_FEV1_PD%_1.25</t>
  </si>
  <si>
    <t>MC_FEV1_PD%_2.5</t>
  </si>
  <si>
    <t>MC_FEV1_PD%_5</t>
  </si>
  <si>
    <t>MC_FEV1_PD%_10</t>
  </si>
  <si>
    <t>.</t>
  </si>
  <si>
    <t>pct_Basophils</t>
  </si>
  <si>
    <t>pct_Bronchial_Epithelial_Cells</t>
  </si>
  <si>
    <t>Non_Squamous_total</t>
  </si>
  <si>
    <t>pct_Eosinophils</t>
  </si>
  <si>
    <t>pct_Lymphocytes</t>
  </si>
  <si>
    <t>pct_Macrophage_Monocytes</t>
  </si>
  <si>
    <t>pct_Neutrophils</t>
  </si>
  <si>
    <t>pct_Squamous_Epithelial_Cells</t>
  </si>
  <si>
    <t>Z053</t>
  </si>
  <si>
    <t>Z055</t>
  </si>
  <si>
    <t>Z054</t>
  </si>
  <si>
    <t>Z057</t>
  </si>
  <si>
    <t>Z028</t>
  </si>
  <si>
    <t>Z058</t>
  </si>
  <si>
    <t>Z059</t>
  </si>
  <si>
    <t>Z060</t>
  </si>
  <si>
    <t>Height</t>
  </si>
  <si>
    <t>Weight</t>
  </si>
  <si>
    <t>Waist</t>
  </si>
  <si>
    <t>Total_Cell_Count_Non_Squamous</t>
  </si>
  <si>
    <t>Total</t>
  </si>
  <si>
    <t>BMI_30</t>
  </si>
  <si>
    <t>Z061</t>
  </si>
  <si>
    <t>Z062</t>
  </si>
  <si>
    <t>z063</t>
  </si>
  <si>
    <t>* means no data or no cells /all aquamous</t>
  </si>
  <si>
    <t>Cotinine in Urine(ng/ml)</t>
  </si>
  <si>
    <t>FRC/TLC</t>
  </si>
  <si>
    <t>Total coughs</t>
  </si>
  <si>
    <t>used air day</t>
  </si>
  <si>
    <t>Baseline Lung Function</t>
  </si>
  <si>
    <t>Methacholine Challenge</t>
  </si>
  <si>
    <t>Saline</t>
  </si>
  <si>
    <t>MC_FEV1_PD%_Post Albuterol</t>
  </si>
  <si>
    <t>as % saline</t>
  </si>
  <si>
    <t>Pre Exposure Lung function</t>
  </si>
  <si>
    <t>Post exposure lung function</t>
  </si>
  <si>
    <t xml:space="preserve"> Saline</t>
  </si>
  <si>
    <t>as %Saline</t>
  </si>
  <si>
    <t>Breathing Patterns</t>
  </si>
  <si>
    <t>Mean_total_exer_tidal volume</t>
  </si>
  <si>
    <t>Mean_total_rest_tidal volume</t>
  </si>
  <si>
    <t>Mean_total_exer_Vent</t>
  </si>
  <si>
    <t>Mean_total_rest_Vent</t>
  </si>
  <si>
    <t>Mean_total_exer_Breaths/min</t>
  </si>
  <si>
    <t>Mean_total_rest_Breaths/min</t>
  </si>
  <si>
    <t>* means no data or no cells /all squamous</t>
  </si>
  <si>
    <t>Sputum cell data</t>
  </si>
  <si>
    <t>IL-1 Beta(pg/mL)</t>
  </si>
  <si>
    <t>IL-6(pg/mL)</t>
  </si>
  <si>
    <t>IL-8(pg/mL)</t>
  </si>
  <si>
    <t>TNF-alpha(pg/mL)</t>
  </si>
  <si>
    <t>Adiponectin(ng/mL)</t>
  </si>
  <si>
    <t>CRP(ng/mL)</t>
  </si>
  <si>
    <t>Leptin(pg/mL)</t>
  </si>
  <si>
    <t>Sputum markers</t>
  </si>
  <si>
    <t>pre-IL-1 β(pg/ml)</t>
  </si>
  <si>
    <t>pre-IL-6(pg/ml)</t>
  </si>
  <si>
    <t>pre-IL-8(pg/ml)</t>
  </si>
  <si>
    <t>pre-TNF-α(pg/ml)</t>
  </si>
  <si>
    <t>pre-Leptin(pg/ml)</t>
  </si>
  <si>
    <t>pre-CRP(ng/ml)</t>
  </si>
  <si>
    <t>pre-Adiponectin(ng/ml)</t>
  </si>
  <si>
    <t>Pre Plasma markers</t>
  </si>
  <si>
    <t>4 hour Post Plasma markers</t>
  </si>
  <si>
    <t>post-IL-1 β(pg/ml)</t>
  </si>
  <si>
    <t>post-IL-6(pg/ml)</t>
  </si>
  <si>
    <t>post-IL-8(pg/ml)</t>
  </si>
  <si>
    <t>post-TNF-α(pg/ml)</t>
  </si>
  <si>
    <t>post-Leptin(pg/ml)</t>
  </si>
  <si>
    <t>post-CRP(ng/ml)</t>
  </si>
  <si>
    <t>post-Adiponectin(ng/ml)</t>
  </si>
  <si>
    <t>20 hour Post Plasma markers</t>
  </si>
  <si>
    <t>F/U-IL-1 β(pg/ml)</t>
  </si>
  <si>
    <t>F/U--IL-6(pg/ml)</t>
  </si>
  <si>
    <t>F/U--IL-8(pg/ml)</t>
  </si>
  <si>
    <t>F/U-TNF-α(pg/ml)</t>
  </si>
  <si>
    <t>F/U--Leptin(pg/ml)</t>
  </si>
  <si>
    <t>F/U-CRP(ng/ml)</t>
  </si>
  <si>
    <t>F/U-Adiponectin(ng/ml)</t>
  </si>
  <si>
    <t>F/U-IL-1 β</t>
  </si>
  <si>
    <t>F/U--IL-6</t>
  </si>
  <si>
    <t>F/U--IL-8</t>
  </si>
  <si>
    <t>F/U-TNF-α</t>
  </si>
  <si>
    <t>F/U--Leptin</t>
  </si>
  <si>
    <t>F/U-CRP</t>
  </si>
  <si>
    <t>F/U-Adiponectin</t>
  </si>
  <si>
    <t>pre-IL-1 β</t>
  </si>
  <si>
    <t>pre-IL-6</t>
  </si>
  <si>
    <t>pre-IL-8</t>
  </si>
  <si>
    <t>pre-TNF-α</t>
  </si>
  <si>
    <t>pre-Leptin</t>
  </si>
  <si>
    <t>pre-CRP</t>
  </si>
  <si>
    <t>pre-Adiponectin</t>
  </si>
  <si>
    <t>post-IL-1 β</t>
  </si>
  <si>
    <t>post-IL-6</t>
  </si>
  <si>
    <t>post-IL-8</t>
  </si>
  <si>
    <t>post-TNF-α</t>
  </si>
  <si>
    <t>post-Leptin</t>
  </si>
  <si>
    <t>post-CRP</t>
  </si>
  <si>
    <t>post-Adiponectin</t>
  </si>
  <si>
    <t>Total score</t>
  </si>
  <si>
    <t>Cough Score</t>
  </si>
  <si>
    <t>Questionnaire data post ozone</t>
  </si>
  <si>
    <t>PDI score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</si>
</sst>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5" formatCode="0;\-0;;@"/>
  </numFmts>
  <fonts count="8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Verdana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scheme val="minor"/>
    </font>
    <font>
      <b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/>
      <bottom/>
      <diagonal/>
    </border>
    <border>
      <left/>
      <right style="medium">
        <color auto="1"/>
      </right>
      <top style="thin">
        <color auto="1"/>
      </top>
      <bottom/>
      <diagonal/>
    </border>
  </borders>
  <cellStyleXfs count="513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105">
    <xf numFmtId="0" fontId="0" fillId="0" borderId="0" xfId="0"/>
    <xf numFmtId="0" fontId="0" fillId="0" borderId="0" xfId="0" quotePrefix="1" applyNumberFormat="1"/>
    <xf numFmtId="11" fontId="0" fillId="0" borderId="0" xfId="0" quotePrefix="1" applyNumberFormat="1"/>
    <xf numFmtId="0" fontId="0" fillId="0" borderId="0" xfId="0" applyFill="1"/>
    <xf numFmtId="0" fontId="1" fillId="0" borderId="4" xfId="0" applyFont="1" applyFill="1" applyBorder="1"/>
    <xf numFmtId="0" fontId="0" fillId="0" borderId="0" xfId="0" applyNumberFormat="1" applyFill="1" applyBorder="1" applyAlignment="1" applyProtection="1">
      <alignment horizontal="right"/>
      <protection locked="0"/>
    </xf>
    <xf numFmtId="0" fontId="0" fillId="0" borderId="0" xfId="0"/>
    <xf numFmtId="0" fontId="0" fillId="0" borderId="0" xfId="0" quotePrefix="1" applyNumberFormat="1"/>
    <xf numFmtId="0" fontId="0" fillId="0" borderId="0" xfId="0" quotePrefix="1" applyNumberFormat="1" applyFill="1"/>
    <xf numFmtId="0" fontId="0" fillId="0" borderId="0" xfId="0" applyFill="1"/>
    <xf numFmtId="0" fontId="0" fillId="0" borderId="0" xfId="0" applyNumberFormat="1" applyFill="1"/>
    <xf numFmtId="0" fontId="0" fillId="0" borderId="0" xfId="0" applyNumberFormat="1"/>
    <xf numFmtId="0" fontId="0" fillId="0" borderId="0" xfId="0" applyFill="1" applyBorder="1" applyAlignment="1" applyProtection="1">
      <alignment horizontal="center"/>
      <protection locked="0"/>
    </xf>
    <xf numFmtId="0" fontId="0" fillId="0" borderId="0" xfId="0" quotePrefix="1" applyNumberFormat="1" applyBorder="1"/>
    <xf numFmtId="0" fontId="0" fillId="0" borderId="0" xfId="0" applyFill="1" applyBorder="1"/>
    <xf numFmtId="164" fontId="0" fillId="0" borderId="0" xfId="0" applyNumberFormat="1" applyFill="1" applyBorder="1"/>
    <xf numFmtId="2" fontId="0" fillId="0" borderId="0" xfId="0" applyNumberFormat="1" applyFill="1" applyBorder="1"/>
    <xf numFmtId="10" fontId="0" fillId="0" borderId="0" xfId="0" applyNumberFormat="1"/>
    <xf numFmtId="10" fontId="0" fillId="0" borderId="0" xfId="0" applyNumberFormat="1" applyFill="1"/>
    <xf numFmtId="0" fontId="0" fillId="0" borderId="0" xfId="0" applyNumberFormat="1" applyFill="1" applyBorder="1"/>
    <xf numFmtId="3" fontId="0" fillId="0" borderId="0" xfId="0" quotePrefix="1" applyNumberFormat="1"/>
    <xf numFmtId="3" fontId="0" fillId="0" borderId="0" xfId="0" quotePrefix="1" applyNumberFormat="1" applyFill="1"/>
    <xf numFmtId="3" fontId="0" fillId="0" borderId="0" xfId="0" applyNumberFormat="1" applyFill="1"/>
    <xf numFmtId="3" fontId="0" fillId="0" borderId="0" xfId="0" applyNumberFormat="1"/>
    <xf numFmtId="165" fontId="0" fillId="0" borderId="0" xfId="0" applyNumberFormat="1" applyFill="1" applyBorder="1" applyAlignment="1" applyProtection="1">
      <alignment horizontal="center"/>
      <protection hidden="1"/>
    </xf>
    <xf numFmtId="165" fontId="0" fillId="0" borderId="0" xfId="0" applyNumberFormat="1" applyFill="1" applyBorder="1" applyAlignment="1">
      <alignment horizontal="center"/>
    </xf>
    <xf numFmtId="10" fontId="0" fillId="0" borderId="0" xfId="0" applyNumberFormat="1" applyFill="1" applyBorder="1"/>
    <xf numFmtId="3" fontId="2" fillId="0" borderId="0" xfId="0" applyNumberFormat="1" applyFont="1" applyFill="1" applyBorder="1" applyAlignment="1" applyProtection="1">
      <alignment horizontal="right"/>
      <protection locked="0"/>
    </xf>
    <xf numFmtId="3" fontId="0" fillId="0" borderId="0" xfId="0" applyNumberFormat="1" applyFont="1" applyFill="1" applyBorder="1" applyAlignment="1">
      <alignment horizontal="right"/>
    </xf>
    <xf numFmtId="0" fontId="0" fillId="0" borderId="0" xfId="0" applyNumberFormat="1" applyBorder="1" applyAlignment="1" applyProtection="1">
      <alignment horizontal="right"/>
      <protection locked="0"/>
    </xf>
    <xf numFmtId="1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2" fontId="0" fillId="0" borderId="0" xfId="0" quotePrefix="1" applyNumberFormat="1" applyFill="1"/>
    <xf numFmtId="0" fontId="0" fillId="0" borderId="0" xfId="0" applyAlignment="1">
      <alignment horizontal="right"/>
    </xf>
    <xf numFmtId="0" fontId="0" fillId="2" borderId="0" xfId="0" applyNumberFormat="1" applyFill="1" applyAlignment="1">
      <alignment horizontal="right"/>
    </xf>
    <xf numFmtId="0" fontId="0" fillId="0" borderId="0" xfId="0" quotePrefix="1" applyNumberFormat="1" applyFill="1" applyAlignment="1">
      <alignment horizontal="right"/>
    </xf>
    <xf numFmtId="2" fontId="0" fillId="2" borderId="0" xfId="0" applyNumberFormat="1" applyFill="1"/>
    <xf numFmtId="2" fontId="0" fillId="2" borderId="0" xfId="0" applyNumberFormat="1" applyFill="1" applyBorder="1"/>
    <xf numFmtId="2" fontId="0" fillId="0" borderId="0" xfId="0" applyNumberFormat="1" applyFill="1"/>
    <xf numFmtId="1" fontId="0" fillId="0" borderId="0" xfId="0" applyNumberFormat="1" applyFill="1"/>
    <xf numFmtId="1" fontId="0" fillId="2" borderId="0" xfId="0" applyNumberFormat="1" applyFill="1"/>
    <xf numFmtId="0" fontId="0" fillId="0" borderId="0" xfId="0" quotePrefix="1" applyNumberFormat="1" applyAlignment="1">
      <alignment horizontal="right"/>
    </xf>
    <xf numFmtId="0" fontId="0" fillId="0" borderId="0" xfId="0" applyNumberFormat="1" applyAlignment="1">
      <alignment horizontal="right"/>
    </xf>
    <xf numFmtId="0" fontId="0" fillId="0" borderId="0" xfId="0" applyNumberFormat="1" applyFill="1" applyAlignment="1">
      <alignment horizontal="right"/>
    </xf>
    <xf numFmtId="0" fontId="0" fillId="0" borderId="0" xfId="0" applyFill="1" applyBorder="1" applyAlignment="1">
      <alignment horizontal="right"/>
    </xf>
    <xf numFmtId="3" fontId="0" fillId="0" borderId="0" xfId="0" applyNumberFormat="1" applyAlignment="1">
      <alignment horizontal="right"/>
    </xf>
    <xf numFmtId="165" fontId="0" fillId="0" borderId="0" xfId="0" applyNumberFormat="1" applyFill="1" applyBorder="1" applyAlignment="1" applyProtection="1">
      <alignment horizontal="right"/>
      <protection hidden="1"/>
    </xf>
    <xf numFmtId="165" fontId="0" fillId="0" borderId="0" xfId="0" applyNumberFormat="1" applyFill="1" applyBorder="1" applyAlignment="1">
      <alignment horizontal="right"/>
    </xf>
    <xf numFmtId="10" fontId="0" fillId="0" borderId="0" xfId="0" applyNumberFormat="1" applyAlignment="1">
      <alignment horizontal="right"/>
    </xf>
    <xf numFmtId="2" fontId="0" fillId="0" borderId="0" xfId="0" quotePrefix="1" applyNumberFormat="1" applyAlignment="1">
      <alignment horizontal="right"/>
    </xf>
    <xf numFmtId="2" fontId="0" fillId="0" borderId="0" xfId="0" applyNumberFormat="1" applyFill="1" applyAlignment="1">
      <alignment horizontal="right"/>
    </xf>
    <xf numFmtId="2" fontId="0" fillId="0" borderId="0" xfId="0" quotePrefix="1" applyNumberFormat="1" applyFill="1" applyAlignment="1">
      <alignment horizontal="right"/>
    </xf>
    <xf numFmtId="2" fontId="0" fillId="0" borderId="0" xfId="0" applyNumberFormat="1" applyAlignment="1">
      <alignment horizontal="right"/>
    </xf>
    <xf numFmtId="2" fontId="0" fillId="0" borderId="0" xfId="0" applyNumberFormat="1" applyFill="1" applyBorder="1" applyAlignment="1">
      <alignment horizontal="right"/>
    </xf>
    <xf numFmtId="2" fontId="0" fillId="0" borderId="0" xfId="0" applyNumberFormat="1" applyBorder="1" applyAlignment="1">
      <alignment horizontal="right"/>
    </xf>
    <xf numFmtId="2" fontId="0" fillId="0" borderId="0" xfId="0" applyNumberFormat="1" applyFont="1" applyFill="1" applyBorder="1" applyAlignment="1">
      <alignment horizontal="right"/>
    </xf>
    <xf numFmtId="3" fontId="0" fillId="0" borderId="0" xfId="0" quotePrefix="1" applyNumberFormat="1" applyAlignment="1">
      <alignment horizontal="right"/>
    </xf>
    <xf numFmtId="11" fontId="0" fillId="0" borderId="0" xfId="0" quotePrefix="1" applyNumberFormat="1" applyAlignment="1">
      <alignment horizontal="right"/>
    </xf>
    <xf numFmtId="3" fontId="0" fillId="0" borderId="0" xfId="0" quotePrefix="1" applyNumberFormat="1" applyFill="1" applyAlignment="1">
      <alignment horizontal="right"/>
    </xf>
    <xf numFmtId="3" fontId="0" fillId="0" borderId="0" xfId="0" applyNumberFormat="1" applyFill="1" applyAlignment="1">
      <alignment horizontal="right"/>
    </xf>
    <xf numFmtId="10" fontId="0" fillId="0" borderId="0" xfId="0" applyNumberFormat="1" applyFill="1" applyBorder="1" applyAlignment="1">
      <alignment horizontal="right"/>
    </xf>
    <xf numFmtId="2" fontId="1" fillId="0" borderId="4" xfId="0" applyNumberFormat="1" applyFont="1" applyFill="1" applyBorder="1" applyAlignment="1">
      <alignment horizontal="right"/>
    </xf>
    <xf numFmtId="0" fontId="5" fillId="0" borderId="0" xfId="0" quotePrefix="1" applyNumberFormat="1" applyFont="1" applyFill="1"/>
    <xf numFmtId="2" fontId="5" fillId="0" borderId="0" xfId="0" quotePrefix="1" applyNumberFormat="1" applyFont="1" applyFill="1"/>
    <xf numFmtId="2" fontId="5" fillId="0" borderId="0" xfId="0" quotePrefix="1" applyNumberFormat="1" applyFont="1" applyFill="1" applyAlignment="1">
      <alignment horizontal="right"/>
    </xf>
    <xf numFmtId="164" fontId="5" fillId="0" borderId="0" xfId="0" applyNumberFormat="1" applyFont="1" applyFill="1" applyBorder="1"/>
    <xf numFmtId="2" fontId="5" fillId="0" borderId="0" xfId="0" applyNumberFormat="1" applyFont="1" applyFill="1" applyBorder="1"/>
    <xf numFmtId="1" fontId="5" fillId="0" borderId="0" xfId="0" applyNumberFormat="1" applyFont="1" applyFill="1"/>
    <xf numFmtId="2" fontId="5" fillId="0" borderId="0" xfId="0" applyNumberFormat="1" applyFont="1" applyFill="1"/>
    <xf numFmtId="0" fontId="5" fillId="0" borderId="0" xfId="0" applyFont="1" applyFill="1"/>
    <xf numFmtId="3" fontId="5" fillId="0" borderId="0" xfId="0" quotePrefix="1" applyNumberFormat="1" applyFont="1" applyFill="1" applyAlignment="1">
      <alignment horizontal="right"/>
    </xf>
    <xf numFmtId="0" fontId="5" fillId="0" borderId="0" xfId="0" quotePrefix="1" applyNumberFormat="1" applyFont="1" applyFill="1" applyAlignment="1">
      <alignment horizontal="right"/>
    </xf>
    <xf numFmtId="10" fontId="5" fillId="0" borderId="0" xfId="0" applyNumberFormat="1" applyFont="1" applyFill="1" applyAlignment="1">
      <alignment horizontal="right"/>
    </xf>
    <xf numFmtId="2" fontId="0" fillId="2" borderId="0" xfId="0" applyNumberFormat="1" applyFill="1" applyAlignment="1">
      <alignment horizontal="right"/>
    </xf>
    <xf numFmtId="10" fontId="0" fillId="2" borderId="0" xfId="0" applyNumberFormat="1" applyFill="1"/>
    <xf numFmtId="10" fontId="0" fillId="2" borderId="0" xfId="0" applyNumberFormat="1" applyFill="1" applyAlignment="1">
      <alignment horizontal="right"/>
    </xf>
    <xf numFmtId="0" fontId="0" fillId="2" borderId="0" xfId="0" applyNumberFormat="1" applyFill="1"/>
    <xf numFmtId="0" fontId="0" fillId="3" borderId="0" xfId="0" applyFill="1"/>
    <xf numFmtId="2" fontId="0" fillId="4" borderId="0" xfId="0" quotePrefix="1" applyNumberFormat="1" applyFill="1"/>
    <xf numFmtId="2" fontId="0" fillId="4" borderId="0" xfId="0" quotePrefix="1" applyNumberFormat="1" applyFill="1" applyAlignment="1">
      <alignment horizontal="right"/>
    </xf>
    <xf numFmtId="0" fontId="0" fillId="4" borderId="0" xfId="0" applyFill="1"/>
    <xf numFmtId="0" fontId="0" fillId="3" borderId="0" xfId="0" quotePrefix="1" applyNumberFormat="1" applyFill="1"/>
    <xf numFmtId="2" fontId="5" fillId="3" borderId="0" xfId="0" quotePrefix="1" applyNumberFormat="1" applyFont="1" applyFill="1" applyAlignment="1">
      <alignment horizontal="right"/>
    </xf>
    <xf numFmtId="2" fontId="5" fillId="3" borderId="0" xfId="0" applyNumberFormat="1" applyFont="1" applyFill="1" applyAlignment="1">
      <alignment horizontal="right"/>
    </xf>
    <xf numFmtId="2" fontId="5" fillId="3" borderId="0" xfId="0" applyNumberFormat="1" applyFont="1" applyFill="1" applyBorder="1" applyAlignment="1">
      <alignment horizontal="right"/>
    </xf>
    <xf numFmtId="2" fontId="0" fillId="3" borderId="0" xfId="0" applyNumberFormat="1" applyFill="1"/>
    <xf numFmtId="10" fontId="0" fillId="3" borderId="0" xfId="0" quotePrefix="1" applyNumberFormat="1" applyFill="1"/>
    <xf numFmtId="2" fontId="5" fillId="3" borderId="0" xfId="0" quotePrefix="1" applyNumberFormat="1" applyFont="1" applyFill="1"/>
    <xf numFmtId="2" fontId="0" fillId="3" borderId="0" xfId="0" quotePrefix="1" applyNumberFormat="1" applyFont="1" applyFill="1" applyAlignment="1">
      <alignment horizontal="right"/>
    </xf>
    <xf numFmtId="2" fontId="6" fillId="0" borderId="0" xfId="0" applyNumberFormat="1" applyFont="1"/>
    <xf numFmtId="2" fontId="7" fillId="0" borderId="0" xfId="0" applyNumberFormat="1" applyFont="1" applyFill="1" applyBorder="1"/>
    <xf numFmtId="2" fontId="6" fillId="0" borderId="0" xfId="0" applyNumberFormat="1" applyFont="1" applyFill="1" applyBorder="1"/>
    <xf numFmtId="2" fontId="5" fillId="3" borderId="0" xfId="0" applyNumberFormat="1" applyFont="1" applyFill="1" applyBorder="1"/>
    <xf numFmtId="2" fontId="1" fillId="3" borderId="4" xfId="0" applyNumberFormat="1" applyFont="1" applyFill="1" applyBorder="1"/>
    <xf numFmtId="0" fontId="1" fillId="3" borderId="4" xfId="0" applyFont="1" applyFill="1" applyBorder="1"/>
    <xf numFmtId="1" fontId="0" fillId="3" borderId="0" xfId="0" applyNumberFormat="1" applyFill="1"/>
    <xf numFmtId="2" fontId="1" fillId="3" borderId="4" xfId="0" applyNumberFormat="1" applyFont="1" applyFill="1" applyBorder="1" applyAlignment="1">
      <alignment horizontal="right"/>
    </xf>
    <xf numFmtId="2" fontId="0" fillId="3" borderId="0" xfId="0" quotePrefix="1" applyNumberFormat="1" applyFill="1"/>
    <xf numFmtId="10" fontId="0" fillId="3" borderId="0" xfId="0" quotePrefix="1" applyNumberFormat="1" applyFill="1" applyAlignment="1">
      <alignment horizontal="right"/>
    </xf>
    <xf numFmtId="2" fontId="6" fillId="3" borderId="0" xfId="0" applyNumberFormat="1" applyFont="1" applyFill="1"/>
    <xf numFmtId="0" fontId="0" fillId="2" borderId="0" xfId="0" applyFill="1"/>
    <xf numFmtId="0" fontId="0" fillId="0" borderId="2" xfId="0" quotePrefix="1" applyNumberFormat="1" applyBorder="1"/>
    <xf numFmtId="0" fontId="0" fillId="0" borderId="1" xfId="0" quotePrefix="1" applyNumberFormat="1" applyBorder="1"/>
    <xf numFmtId="0" fontId="0" fillId="0" borderId="3" xfId="0" quotePrefix="1" applyNumberFormat="1" applyBorder="1"/>
  </cellXfs>
  <cellStyles count="51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6" builtinId="9" hidden="1"/>
    <cellStyle name="Followed Hyperlink" xfId="278" builtinId="9" hidden="1"/>
    <cellStyle name="Followed Hyperlink" xfId="280" builtinId="9" hidden="1"/>
    <cellStyle name="Followed Hyperlink" xfId="282" builtinId="9" hidden="1"/>
    <cellStyle name="Followed Hyperlink" xfId="284" builtinId="9" hidden="1"/>
    <cellStyle name="Followed Hyperlink" xfId="286" builtinId="9" hidden="1"/>
    <cellStyle name="Followed Hyperlink" xfId="288" builtinId="9" hidden="1"/>
    <cellStyle name="Followed Hyperlink" xfId="290" builtinId="9" hidden="1"/>
    <cellStyle name="Followed Hyperlink" xfId="292" builtinId="9" hidden="1"/>
    <cellStyle name="Followed Hyperlink" xfId="294" builtinId="9" hidden="1"/>
    <cellStyle name="Followed Hyperlink" xfId="296" builtinId="9" hidden="1"/>
    <cellStyle name="Followed Hyperlink" xfId="298" builtinId="9" hidden="1"/>
    <cellStyle name="Followed Hyperlink" xfId="300" builtinId="9" hidden="1"/>
    <cellStyle name="Followed Hyperlink" xfId="302" builtinId="9" hidden="1"/>
    <cellStyle name="Followed Hyperlink" xfId="304" builtinId="9" hidden="1"/>
    <cellStyle name="Followed Hyperlink" xfId="306" builtinId="9" hidden="1"/>
    <cellStyle name="Followed Hyperlink" xfId="308" builtinId="9" hidden="1"/>
    <cellStyle name="Followed Hyperlink" xfId="310" builtinId="9" hidden="1"/>
    <cellStyle name="Followed Hyperlink" xfId="312" builtinId="9" hidden="1"/>
    <cellStyle name="Followed Hyperlink" xfId="314" builtinId="9" hidden="1"/>
    <cellStyle name="Followed Hyperlink" xfId="316" builtinId="9" hidden="1"/>
    <cellStyle name="Followed Hyperlink" xfId="318" builtinId="9" hidden="1"/>
    <cellStyle name="Followed Hyperlink" xfId="320" builtinId="9" hidden="1"/>
    <cellStyle name="Followed Hyperlink" xfId="322" builtinId="9" hidden="1"/>
    <cellStyle name="Followed Hyperlink" xfId="324" builtinId="9" hidden="1"/>
    <cellStyle name="Followed Hyperlink" xfId="326" builtinId="9" hidden="1"/>
    <cellStyle name="Followed Hyperlink" xfId="328" builtinId="9" hidden="1"/>
    <cellStyle name="Followed Hyperlink" xfId="330" builtinId="9" hidden="1"/>
    <cellStyle name="Followed Hyperlink" xfId="332" builtinId="9" hidden="1"/>
    <cellStyle name="Followed Hyperlink" xfId="334" builtinId="9" hidden="1"/>
    <cellStyle name="Followed Hyperlink" xfId="336" builtinId="9" hidden="1"/>
    <cellStyle name="Followed Hyperlink" xfId="338" builtinId="9" hidden="1"/>
    <cellStyle name="Followed Hyperlink" xfId="340" builtinId="9" hidden="1"/>
    <cellStyle name="Followed Hyperlink" xfId="342" builtinId="9" hidden="1"/>
    <cellStyle name="Followed Hyperlink" xfId="344" builtinId="9" hidden="1"/>
    <cellStyle name="Followed Hyperlink" xfId="346" builtinId="9" hidden="1"/>
    <cellStyle name="Followed Hyperlink" xfId="348" builtinId="9" hidden="1"/>
    <cellStyle name="Followed Hyperlink" xfId="350" builtinId="9" hidden="1"/>
    <cellStyle name="Followed Hyperlink" xfId="352" builtinId="9" hidden="1"/>
    <cellStyle name="Followed Hyperlink" xfId="354" builtinId="9" hidden="1"/>
    <cellStyle name="Followed Hyperlink" xfId="356" builtinId="9" hidden="1"/>
    <cellStyle name="Followed Hyperlink" xfId="358" builtinId="9" hidden="1"/>
    <cellStyle name="Followed Hyperlink" xfId="360" builtinId="9" hidden="1"/>
    <cellStyle name="Followed Hyperlink" xfId="362" builtinId="9" hidden="1"/>
    <cellStyle name="Followed Hyperlink" xfId="364" builtinId="9" hidden="1"/>
    <cellStyle name="Followed Hyperlink" xfId="366" builtinId="9" hidden="1"/>
    <cellStyle name="Followed Hyperlink" xfId="368" builtinId="9" hidden="1"/>
    <cellStyle name="Followed Hyperlink" xfId="370" builtinId="9" hidden="1"/>
    <cellStyle name="Followed Hyperlink" xfId="372" builtinId="9" hidden="1"/>
    <cellStyle name="Followed Hyperlink" xfId="374" builtinId="9" hidden="1"/>
    <cellStyle name="Followed Hyperlink" xfId="376" builtinId="9" hidden="1"/>
    <cellStyle name="Followed Hyperlink" xfId="378" builtinId="9" hidden="1"/>
    <cellStyle name="Followed Hyperlink" xfId="380" builtinId="9" hidden="1"/>
    <cellStyle name="Followed Hyperlink" xfId="382" builtinId="9" hidden="1"/>
    <cellStyle name="Followed Hyperlink" xfId="384" builtinId="9" hidden="1"/>
    <cellStyle name="Followed Hyperlink" xfId="386" builtinId="9" hidden="1"/>
    <cellStyle name="Followed Hyperlink" xfId="388" builtinId="9" hidden="1"/>
    <cellStyle name="Followed Hyperlink" xfId="390" builtinId="9" hidden="1"/>
    <cellStyle name="Followed Hyperlink" xfId="392" builtinId="9" hidden="1"/>
    <cellStyle name="Followed Hyperlink" xfId="394" builtinId="9" hidden="1"/>
    <cellStyle name="Followed Hyperlink" xfId="396" builtinId="9" hidden="1"/>
    <cellStyle name="Followed Hyperlink" xfId="398" builtinId="9" hidden="1"/>
    <cellStyle name="Followed Hyperlink" xfId="400" builtinId="9" hidden="1"/>
    <cellStyle name="Followed Hyperlink" xfId="402" builtinId="9" hidden="1"/>
    <cellStyle name="Followed Hyperlink" xfId="404" builtinId="9" hidden="1"/>
    <cellStyle name="Followed Hyperlink" xfId="406" builtinId="9" hidden="1"/>
    <cellStyle name="Followed Hyperlink" xfId="408" builtinId="9" hidden="1"/>
    <cellStyle name="Followed Hyperlink" xfId="410" builtinId="9" hidden="1"/>
    <cellStyle name="Followed Hyperlink" xfId="412" builtinId="9" hidden="1"/>
    <cellStyle name="Followed Hyperlink" xfId="414" builtinId="9" hidden="1"/>
    <cellStyle name="Followed Hyperlink" xfId="416" builtinId="9" hidden="1"/>
    <cellStyle name="Followed Hyperlink" xfId="418" builtinId="9" hidden="1"/>
    <cellStyle name="Followed Hyperlink" xfId="420" builtinId="9" hidden="1"/>
    <cellStyle name="Followed Hyperlink" xfId="422" builtinId="9" hidden="1"/>
    <cellStyle name="Followed Hyperlink" xfId="424" builtinId="9" hidden="1"/>
    <cellStyle name="Followed Hyperlink" xfId="426" builtinId="9" hidden="1"/>
    <cellStyle name="Followed Hyperlink" xfId="428" builtinId="9" hidden="1"/>
    <cellStyle name="Followed Hyperlink" xfId="430" builtinId="9" hidden="1"/>
    <cellStyle name="Followed Hyperlink" xfId="432" builtinId="9" hidden="1"/>
    <cellStyle name="Followed Hyperlink" xfId="434" builtinId="9" hidden="1"/>
    <cellStyle name="Followed Hyperlink" xfId="436" builtinId="9" hidden="1"/>
    <cellStyle name="Followed Hyperlink" xfId="438" builtinId="9" hidden="1"/>
    <cellStyle name="Followed Hyperlink" xfId="440" builtinId="9" hidden="1"/>
    <cellStyle name="Followed Hyperlink" xfId="442" builtinId="9" hidden="1"/>
    <cellStyle name="Followed Hyperlink" xfId="444" builtinId="9" hidden="1"/>
    <cellStyle name="Followed Hyperlink" xfId="446" builtinId="9" hidden="1"/>
    <cellStyle name="Followed Hyperlink" xfId="448" builtinId="9" hidden="1"/>
    <cellStyle name="Followed Hyperlink" xfId="450" builtinId="9" hidden="1"/>
    <cellStyle name="Followed Hyperlink" xfId="452" builtinId="9" hidden="1"/>
    <cellStyle name="Followed Hyperlink" xfId="454" builtinId="9" hidden="1"/>
    <cellStyle name="Followed Hyperlink" xfId="456" builtinId="9" hidden="1"/>
    <cellStyle name="Followed Hyperlink" xfId="458" builtinId="9" hidden="1"/>
    <cellStyle name="Followed Hyperlink" xfId="460" builtinId="9" hidden="1"/>
    <cellStyle name="Followed Hyperlink" xfId="462" builtinId="9" hidden="1"/>
    <cellStyle name="Followed Hyperlink" xfId="464" builtinId="9" hidden="1"/>
    <cellStyle name="Followed Hyperlink" xfId="466" builtinId="9" hidden="1"/>
    <cellStyle name="Followed Hyperlink" xfId="468" builtinId="9" hidden="1"/>
    <cellStyle name="Followed Hyperlink" xfId="470" builtinId="9" hidden="1"/>
    <cellStyle name="Followed Hyperlink" xfId="472" builtinId="9" hidden="1"/>
    <cellStyle name="Followed Hyperlink" xfId="474" builtinId="9" hidden="1"/>
    <cellStyle name="Followed Hyperlink" xfId="476" builtinId="9" hidden="1"/>
    <cellStyle name="Followed Hyperlink" xfId="478" builtinId="9" hidden="1"/>
    <cellStyle name="Followed Hyperlink" xfId="480" builtinId="9" hidden="1"/>
    <cellStyle name="Followed Hyperlink" xfId="482" builtinId="9" hidden="1"/>
    <cellStyle name="Followed Hyperlink" xfId="484" builtinId="9" hidden="1"/>
    <cellStyle name="Followed Hyperlink" xfId="486" builtinId="9" hidden="1"/>
    <cellStyle name="Followed Hyperlink" xfId="488" builtinId="9" hidden="1"/>
    <cellStyle name="Followed Hyperlink" xfId="490" builtinId="9" hidden="1"/>
    <cellStyle name="Followed Hyperlink" xfId="492" builtinId="9" hidden="1"/>
    <cellStyle name="Followed Hyperlink" xfId="494" builtinId="9" hidden="1"/>
    <cellStyle name="Followed Hyperlink" xfId="496" builtinId="9" hidden="1"/>
    <cellStyle name="Followed Hyperlink" xfId="498" builtinId="9" hidden="1"/>
    <cellStyle name="Followed Hyperlink" xfId="500" builtinId="9" hidden="1"/>
    <cellStyle name="Followed Hyperlink" xfId="502" builtinId="9" hidden="1"/>
    <cellStyle name="Followed Hyperlink" xfId="504" builtinId="9" hidden="1"/>
    <cellStyle name="Followed Hyperlink" xfId="506" builtinId="9" hidden="1"/>
    <cellStyle name="Followed Hyperlink" xfId="508" builtinId="9" hidden="1"/>
    <cellStyle name="Followed Hyperlink" xfId="510" builtinId="9" hidden="1"/>
    <cellStyle name="Followed Hyperlink" xfId="51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Hyperlink" xfId="293" builtinId="8" hidden="1"/>
    <cellStyle name="Hyperlink" xfId="295" builtinId="8" hidden="1"/>
    <cellStyle name="Hyperlink" xfId="297" builtinId="8" hidden="1"/>
    <cellStyle name="Hyperlink" xfId="299" builtinId="8" hidden="1"/>
    <cellStyle name="Hyperlink" xfId="301" builtinId="8" hidden="1"/>
    <cellStyle name="Hyperlink" xfId="303" builtinId="8" hidden="1"/>
    <cellStyle name="Hyperlink" xfId="305" builtinId="8" hidden="1"/>
    <cellStyle name="Hyperlink" xfId="307" builtinId="8" hidden="1"/>
    <cellStyle name="Hyperlink" xfId="309" builtinId="8" hidden="1"/>
    <cellStyle name="Hyperlink" xfId="311" builtinId="8" hidden="1"/>
    <cellStyle name="Hyperlink" xfId="313" builtinId="8" hidden="1"/>
    <cellStyle name="Hyperlink" xfId="315" builtinId="8" hidden="1"/>
    <cellStyle name="Hyperlink" xfId="317" builtinId="8" hidden="1"/>
    <cellStyle name="Hyperlink" xfId="319" builtinId="8" hidden="1"/>
    <cellStyle name="Hyperlink" xfId="321" builtinId="8" hidden="1"/>
    <cellStyle name="Hyperlink" xfId="323" builtinId="8" hidden="1"/>
    <cellStyle name="Hyperlink" xfId="325" builtinId="8" hidden="1"/>
    <cellStyle name="Hyperlink" xfId="327" builtinId="8" hidden="1"/>
    <cellStyle name="Hyperlink" xfId="329" builtinId="8" hidden="1"/>
    <cellStyle name="Hyperlink" xfId="331" builtinId="8" hidden="1"/>
    <cellStyle name="Hyperlink" xfId="333" builtinId="8" hidden="1"/>
    <cellStyle name="Hyperlink" xfId="335" builtinId="8" hidden="1"/>
    <cellStyle name="Hyperlink" xfId="337" builtinId="8" hidden="1"/>
    <cellStyle name="Hyperlink" xfId="339" builtinId="8" hidden="1"/>
    <cellStyle name="Hyperlink" xfId="341" builtinId="8" hidden="1"/>
    <cellStyle name="Hyperlink" xfId="343" builtinId="8" hidden="1"/>
    <cellStyle name="Hyperlink" xfId="345" builtinId="8" hidden="1"/>
    <cellStyle name="Hyperlink" xfId="347" builtinId="8" hidden="1"/>
    <cellStyle name="Hyperlink" xfId="349" builtinId="8" hidden="1"/>
    <cellStyle name="Hyperlink" xfId="351" builtinId="8" hidden="1"/>
    <cellStyle name="Hyperlink" xfId="353" builtinId="8" hidden="1"/>
    <cellStyle name="Hyperlink" xfId="355" builtinId="8" hidden="1"/>
    <cellStyle name="Hyperlink" xfId="357" builtinId="8" hidden="1"/>
    <cellStyle name="Hyperlink" xfId="359" builtinId="8" hidden="1"/>
    <cellStyle name="Hyperlink" xfId="361" builtinId="8" hidden="1"/>
    <cellStyle name="Hyperlink" xfId="363" builtinId="8" hidden="1"/>
    <cellStyle name="Hyperlink" xfId="365" builtinId="8" hidden="1"/>
    <cellStyle name="Hyperlink" xfId="367" builtinId="8" hidden="1"/>
    <cellStyle name="Hyperlink" xfId="369" builtinId="8" hidden="1"/>
    <cellStyle name="Hyperlink" xfId="371" builtinId="8" hidden="1"/>
    <cellStyle name="Hyperlink" xfId="373" builtinId="8" hidden="1"/>
    <cellStyle name="Hyperlink" xfId="375" builtinId="8" hidden="1"/>
    <cellStyle name="Hyperlink" xfId="377" builtinId="8" hidden="1"/>
    <cellStyle name="Hyperlink" xfId="379" builtinId="8" hidden="1"/>
    <cellStyle name="Hyperlink" xfId="381" builtinId="8" hidden="1"/>
    <cellStyle name="Hyperlink" xfId="383" builtinId="8" hidden="1"/>
    <cellStyle name="Hyperlink" xfId="385" builtinId="8" hidden="1"/>
    <cellStyle name="Hyperlink" xfId="387" builtinId="8" hidden="1"/>
    <cellStyle name="Hyperlink" xfId="389" builtinId="8" hidden="1"/>
    <cellStyle name="Hyperlink" xfId="391" builtinId="8" hidden="1"/>
    <cellStyle name="Hyperlink" xfId="393" builtinId="8" hidden="1"/>
    <cellStyle name="Hyperlink" xfId="395" builtinId="8" hidden="1"/>
    <cellStyle name="Hyperlink" xfId="397" builtinId="8" hidden="1"/>
    <cellStyle name="Hyperlink" xfId="399" builtinId="8" hidden="1"/>
    <cellStyle name="Hyperlink" xfId="401" builtinId="8" hidden="1"/>
    <cellStyle name="Hyperlink" xfId="403" builtinId="8" hidden="1"/>
    <cellStyle name="Hyperlink" xfId="405" builtinId="8" hidden="1"/>
    <cellStyle name="Hyperlink" xfId="407" builtinId="8" hidden="1"/>
    <cellStyle name="Hyperlink" xfId="409" builtinId="8" hidden="1"/>
    <cellStyle name="Hyperlink" xfId="411" builtinId="8" hidden="1"/>
    <cellStyle name="Hyperlink" xfId="413" builtinId="8" hidden="1"/>
    <cellStyle name="Hyperlink" xfId="415" builtinId="8" hidden="1"/>
    <cellStyle name="Hyperlink" xfId="417" builtinId="8" hidden="1"/>
    <cellStyle name="Hyperlink" xfId="419" builtinId="8" hidden="1"/>
    <cellStyle name="Hyperlink" xfId="421" builtinId="8" hidden="1"/>
    <cellStyle name="Hyperlink" xfId="423" builtinId="8" hidden="1"/>
    <cellStyle name="Hyperlink" xfId="425" builtinId="8" hidden="1"/>
    <cellStyle name="Hyperlink" xfId="427" builtinId="8" hidden="1"/>
    <cellStyle name="Hyperlink" xfId="429" builtinId="8" hidden="1"/>
    <cellStyle name="Hyperlink" xfId="431" builtinId="8" hidden="1"/>
    <cellStyle name="Hyperlink" xfId="433" builtinId="8" hidden="1"/>
    <cellStyle name="Hyperlink" xfId="435" builtinId="8" hidden="1"/>
    <cellStyle name="Hyperlink" xfId="437" builtinId="8" hidden="1"/>
    <cellStyle name="Hyperlink" xfId="439" builtinId="8" hidden="1"/>
    <cellStyle name="Hyperlink" xfId="441" builtinId="8" hidden="1"/>
    <cellStyle name="Hyperlink" xfId="443" builtinId="8" hidden="1"/>
    <cellStyle name="Hyperlink" xfId="445" builtinId="8" hidden="1"/>
    <cellStyle name="Hyperlink" xfId="447" builtinId="8" hidden="1"/>
    <cellStyle name="Hyperlink" xfId="449" builtinId="8" hidden="1"/>
    <cellStyle name="Hyperlink" xfId="451" builtinId="8" hidden="1"/>
    <cellStyle name="Hyperlink" xfId="453" builtinId="8" hidden="1"/>
    <cellStyle name="Hyperlink" xfId="455" builtinId="8" hidden="1"/>
    <cellStyle name="Hyperlink" xfId="457" builtinId="8" hidden="1"/>
    <cellStyle name="Hyperlink" xfId="459" builtinId="8" hidden="1"/>
    <cellStyle name="Hyperlink" xfId="461" builtinId="8" hidden="1"/>
    <cellStyle name="Hyperlink" xfId="463" builtinId="8" hidden="1"/>
    <cellStyle name="Hyperlink" xfId="465" builtinId="8" hidden="1"/>
    <cellStyle name="Hyperlink" xfId="467" builtinId="8" hidden="1"/>
    <cellStyle name="Hyperlink" xfId="469" builtinId="8" hidden="1"/>
    <cellStyle name="Hyperlink" xfId="471" builtinId="8" hidden="1"/>
    <cellStyle name="Hyperlink" xfId="473" builtinId="8" hidden="1"/>
    <cellStyle name="Hyperlink" xfId="475" builtinId="8" hidden="1"/>
    <cellStyle name="Hyperlink" xfId="477" builtinId="8" hidden="1"/>
    <cellStyle name="Hyperlink" xfId="479" builtinId="8" hidden="1"/>
    <cellStyle name="Hyperlink" xfId="481" builtinId="8" hidden="1"/>
    <cellStyle name="Hyperlink" xfId="483" builtinId="8" hidden="1"/>
    <cellStyle name="Hyperlink" xfId="485" builtinId="8" hidden="1"/>
    <cellStyle name="Hyperlink" xfId="487" builtinId="8" hidden="1"/>
    <cellStyle name="Hyperlink" xfId="489" builtinId="8" hidden="1"/>
    <cellStyle name="Hyperlink" xfId="491" builtinId="8" hidden="1"/>
    <cellStyle name="Hyperlink" xfId="493" builtinId="8" hidden="1"/>
    <cellStyle name="Hyperlink" xfId="495" builtinId="8" hidden="1"/>
    <cellStyle name="Hyperlink" xfId="497" builtinId="8" hidden="1"/>
    <cellStyle name="Hyperlink" xfId="499" builtinId="8" hidden="1"/>
    <cellStyle name="Hyperlink" xfId="501" builtinId="8" hidden="1"/>
    <cellStyle name="Hyperlink" xfId="503" builtinId="8" hidden="1"/>
    <cellStyle name="Hyperlink" xfId="505" builtinId="8" hidden="1"/>
    <cellStyle name="Hyperlink" xfId="507" builtinId="8" hidden="1"/>
    <cellStyle name="Hyperlink" xfId="509" builtinId="8" hidden="1"/>
    <cellStyle name="Hyperlink" xfId="511" builtinId="8" hidden="1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Relationship Id="rId8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E51"/>
  <sheetViews>
    <sheetView tabSelected="1" workbookViewId="0">
      <pane ySplit="540" activePane="bottomLeft"/>
      <selection activeCell="B1" sqref="B1:B1048576"/>
      <selection pane="bottomLeft" activeCell="L11" sqref="L11"/>
    </sheetView>
  </sheetViews>
  <sheetFormatPr baseColWidth="10" defaultColWidth="8.83203125" defaultRowHeight="14" x14ac:dyDescent="0"/>
  <cols>
    <col min="1" max="3" width="8.83203125" style="6"/>
    <col min="4" max="4" width="9.6640625" style="78" bestFit="1" customWidth="1"/>
    <col min="5" max="5" width="8.83203125" style="78"/>
    <col min="6" max="6" width="14.1640625" style="6" customWidth="1"/>
    <col min="7" max="11" width="8.83203125" style="6"/>
    <col min="27" max="28" width="15.5" customWidth="1"/>
    <col min="32" max="32" width="15.1640625" customWidth="1"/>
    <col min="36" max="36" width="14.5" customWidth="1"/>
    <col min="43" max="43" width="15.1640625" customWidth="1"/>
    <col min="44" max="44" width="17.6640625" customWidth="1"/>
    <col min="46" max="46" width="14.5" customWidth="1"/>
    <col min="67" max="67" width="11.5" customWidth="1"/>
    <col min="84" max="16384" width="8.83203125" style="6"/>
  </cols>
  <sheetData>
    <row r="2" spans="1:11">
      <c r="A2" s="7" t="s">
        <v>0</v>
      </c>
      <c r="B2" s="7" t="s">
        <v>5</v>
      </c>
      <c r="C2" s="7" t="s">
        <v>6</v>
      </c>
      <c r="D2" s="82" t="s">
        <v>5</v>
      </c>
      <c r="E2" s="82" t="s">
        <v>129</v>
      </c>
      <c r="F2" s="7" t="s">
        <v>2</v>
      </c>
      <c r="G2" s="7" t="s">
        <v>3</v>
      </c>
      <c r="H2" s="7" t="s">
        <v>4</v>
      </c>
      <c r="I2" s="7" t="s">
        <v>124</v>
      </c>
      <c r="J2" s="7" t="s">
        <v>125</v>
      </c>
      <c r="K2" s="7" t="s">
        <v>126</v>
      </c>
    </row>
    <row r="3" spans="1:11">
      <c r="A3" s="7" t="s">
        <v>45</v>
      </c>
      <c r="B3" s="7" t="s">
        <v>46</v>
      </c>
      <c r="C3" s="32">
        <v>38.61</v>
      </c>
      <c r="D3" s="82" t="str">
        <f>IF(OR(B3="Caucasian",B3="Asian",B3="Hispanic"),"Caucasian","AA")</f>
        <v>Caucasian</v>
      </c>
      <c r="E3" s="82" t="str">
        <f>IF(C3&gt;=30,"High","Low")</f>
        <v>High</v>
      </c>
      <c r="F3" s="7">
        <v>46.9</v>
      </c>
      <c r="G3" s="7">
        <v>21</v>
      </c>
      <c r="H3" s="7" t="s">
        <v>43</v>
      </c>
      <c r="I3" s="7">
        <v>166</v>
      </c>
      <c r="J3" s="7">
        <v>106.4</v>
      </c>
      <c r="K3" s="7">
        <v>43</v>
      </c>
    </row>
    <row r="4" spans="1:11">
      <c r="A4" s="7" t="s">
        <v>47</v>
      </c>
      <c r="B4" s="11" t="s">
        <v>51</v>
      </c>
      <c r="C4" s="32">
        <v>38.159999999999997</v>
      </c>
      <c r="D4" s="82" t="str">
        <f>IF(OR(B4="Caucasian",B4="Asian",B4="Hispanic"),"Caucasian","AA")</f>
        <v>AA</v>
      </c>
      <c r="E4" s="82" t="str">
        <f>IF(C4&gt;=30,"High","Low")</f>
        <v>High</v>
      </c>
      <c r="F4" s="7">
        <v>50.7</v>
      </c>
      <c r="G4" s="7">
        <v>27</v>
      </c>
      <c r="H4" s="7" t="s">
        <v>43</v>
      </c>
      <c r="I4" s="7">
        <v>174.5</v>
      </c>
      <c r="J4" s="7">
        <v>116.2</v>
      </c>
      <c r="K4" s="7">
        <v>38</v>
      </c>
    </row>
    <row r="5" spans="1:11">
      <c r="A5" s="7" t="s">
        <v>48</v>
      </c>
      <c r="B5" s="11" t="s">
        <v>51</v>
      </c>
      <c r="C5" s="32">
        <v>37.49</v>
      </c>
      <c r="D5" s="82" t="str">
        <f>IF(OR(B5="Caucasian",B5="Asian",B5="Hispanic"),"Caucasian","AA")</f>
        <v>AA</v>
      </c>
      <c r="E5" s="82" t="str">
        <f>IF(C5&gt;=30,"High","Low")</f>
        <v>High</v>
      </c>
      <c r="F5" s="7">
        <v>43.6</v>
      </c>
      <c r="G5" s="7">
        <v>20</v>
      </c>
      <c r="H5" s="7" t="s">
        <v>43</v>
      </c>
      <c r="I5" s="7">
        <v>162.5</v>
      </c>
      <c r="J5" s="7">
        <v>99</v>
      </c>
      <c r="K5" s="7">
        <v>40</v>
      </c>
    </row>
    <row r="6" spans="1:11">
      <c r="A6" s="8" t="s">
        <v>58</v>
      </c>
      <c r="B6" s="8" t="s">
        <v>51</v>
      </c>
      <c r="C6" s="33">
        <v>33.6</v>
      </c>
      <c r="D6" s="82" t="str">
        <f>IF(OR(B6="Caucasian",B6="Asian",B6="Hispanic"),"Caucasian","AA")</f>
        <v>AA</v>
      </c>
      <c r="E6" s="82" t="str">
        <f>IF(C6&gt;=30,"High","Low")</f>
        <v>High</v>
      </c>
      <c r="F6" s="8">
        <v>41.1</v>
      </c>
      <c r="G6" s="8">
        <v>32</v>
      </c>
      <c r="H6" s="8" t="s">
        <v>43</v>
      </c>
      <c r="I6" s="8">
        <v>167</v>
      </c>
      <c r="J6" s="8">
        <v>93.7</v>
      </c>
      <c r="K6" s="8">
        <v>39.5</v>
      </c>
    </row>
    <row r="7" spans="1:11">
      <c r="A7" s="8" t="s">
        <v>60</v>
      </c>
      <c r="B7" s="8" t="s">
        <v>51</v>
      </c>
      <c r="C7" s="33">
        <v>34.53</v>
      </c>
      <c r="D7" s="82" t="str">
        <f>IF(OR(B7="Caucasian",B7="Asian",B7="Hispanic"),"Caucasian","AA")</f>
        <v>AA</v>
      </c>
      <c r="E7" s="82" t="str">
        <f>IF(C7&gt;=30,"High","Low")</f>
        <v>High</v>
      </c>
      <c r="F7" s="8">
        <v>41.5</v>
      </c>
      <c r="G7" s="8">
        <v>24</v>
      </c>
      <c r="H7" s="8" t="s">
        <v>43</v>
      </c>
      <c r="I7" s="8">
        <v>159</v>
      </c>
      <c r="J7" s="8">
        <v>87.3</v>
      </c>
      <c r="K7" s="8">
        <v>37.25</v>
      </c>
    </row>
    <row r="8" spans="1:11">
      <c r="A8" s="8" t="s">
        <v>62</v>
      </c>
      <c r="B8" s="8" t="s">
        <v>51</v>
      </c>
      <c r="C8" s="33">
        <v>31.23</v>
      </c>
      <c r="D8" s="82" t="str">
        <f>IF(OR(B8="Caucasian",B8="Asian",B8="Hispanic"),"Caucasian","AA")</f>
        <v>AA</v>
      </c>
      <c r="E8" s="82" t="str">
        <f>IF(C8&gt;=30,"High","Low")</f>
        <v>High</v>
      </c>
      <c r="F8" s="8">
        <v>43.3</v>
      </c>
      <c r="G8" s="8">
        <v>23</v>
      </c>
      <c r="H8" s="8" t="s">
        <v>43</v>
      </c>
      <c r="I8" s="8">
        <v>164.5</v>
      </c>
      <c r="J8" s="8">
        <v>84.5</v>
      </c>
      <c r="K8" s="10">
        <v>38</v>
      </c>
    </row>
    <row r="9" spans="1:11">
      <c r="A9" s="7" t="s">
        <v>64</v>
      </c>
      <c r="B9" s="7" t="s">
        <v>51</v>
      </c>
      <c r="C9" s="32">
        <v>33.5</v>
      </c>
      <c r="D9" s="82" t="str">
        <f>IF(OR(B9="Caucasian",B9="Asian",B9="Hispanic"),"Caucasian","AA")</f>
        <v>AA</v>
      </c>
      <c r="E9" s="82" t="str">
        <f>IF(C9&gt;=30,"High","Low")</f>
        <v>High</v>
      </c>
      <c r="F9" s="7">
        <v>46.3</v>
      </c>
      <c r="G9" s="7">
        <v>19</v>
      </c>
      <c r="H9" s="7" t="s">
        <v>43</v>
      </c>
      <c r="I9" s="7">
        <v>168.5</v>
      </c>
      <c r="J9" s="7">
        <v>95.1</v>
      </c>
      <c r="K9" s="7">
        <v>37</v>
      </c>
    </row>
    <row r="10" spans="1:11">
      <c r="A10" s="8" t="s">
        <v>65</v>
      </c>
      <c r="B10" s="8" t="s">
        <v>51</v>
      </c>
      <c r="C10" s="33">
        <v>34.65</v>
      </c>
      <c r="D10" s="82" t="str">
        <f>IF(OR(B10="Caucasian",B10="Asian",B10="Hispanic"),"Caucasian","AA")</f>
        <v>AA</v>
      </c>
      <c r="E10" s="82" t="str">
        <f>IF(C10&gt;=30,"High","Low")</f>
        <v>High</v>
      </c>
      <c r="F10" s="8">
        <v>46.9</v>
      </c>
      <c r="G10" s="8">
        <v>35</v>
      </c>
      <c r="H10" s="8" t="s">
        <v>43</v>
      </c>
      <c r="I10" s="8">
        <v>164</v>
      </c>
      <c r="J10" s="8">
        <v>93.2</v>
      </c>
      <c r="K10" s="8">
        <v>40.5</v>
      </c>
    </row>
    <row r="11" spans="1:11">
      <c r="A11" s="7" t="s">
        <v>66</v>
      </c>
      <c r="B11" s="7" t="s">
        <v>51</v>
      </c>
      <c r="C11" s="32">
        <v>33.42</v>
      </c>
      <c r="D11" s="82" t="str">
        <f>IF(OR(B11="Caucasian",B11="Asian",B11="Hispanic"),"Caucasian","AA")</f>
        <v>AA</v>
      </c>
      <c r="E11" s="82" t="str">
        <f>IF(C11&gt;=30,"High","Low")</f>
        <v>High</v>
      </c>
      <c r="F11" s="7">
        <v>44.1</v>
      </c>
      <c r="G11" s="7">
        <v>31</v>
      </c>
      <c r="H11" s="7" t="s">
        <v>43</v>
      </c>
      <c r="I11" s="7">
        <v>167</v>
      </c>
      <c r="J11" s="7">
        <v>93.2</v>
      </c>
      <c r="K11" s="7">
        <v>35</v>
      </c>
    </row>
    <row r="12" spans="1:11">
      <c r="A12" s="7" t="s">
        <v>69</v>
      </c>
      <c r="B12" s="7" t="s">
        <v>46</v>
      </c>
      <c r="C12" s="32">
        <v>36.35</v>
      </c>
      <c r="D12" s="82" t="str">
        <f>IF(OR(B12="Caucasian",B12="Asian",B12="Hispanic"),"Caucasian","AA")</f>
        <v>Caucasian</v>
      </c>
      <c r="E12" s="82" t="str">
        <f>IF(C12&gt;=30,"High","Low")</f>
        <v>High</v>
      </c>
      <c r="F12" s="7">
        <v>45.2</v>
      </c>
      <c r="G12" s="7">
        <v>28</v>
      </c>
      <c r="H12" s="7" t="s">
        <v>43</v>
      </c>
      <c r="I12" s="7">
        <v>159</v>
      </c>
      <c r="J12" s="7">
        <v>91.9</v>
      </c>
      <c r="K12" s="7">
        <v>38</v>
      </c>
    </row>
    <row r="13" spans="1:11">
      <c r="A13" s="7" t="s">
        <v>75</v>
      </c>
      <c r="B13" s="7" t="s">
        <v>44</v>
      </c>
      <c r="C13" s="32">
        <v>31.6</v>
      </c>
      <c r="D13" s="82" t="str">
        <f>IF(OR(B13="Caucasian",B13="Asian",B13="Hispanic"),"Caucasian","AA")</f>
        <v>Caucasian</v>
      </c>
      <c r="E13" s="82" t="str">
        <f>IF(C13&gt;=30,"High","Low")</f>
        <v>High</v>
      </c>
      <c r="F13" s="7">
        <v>31.4</v>
      </c>
      <c r="G13" s="7">
        <v>25</v>
      </c>
      <c r="H13" s="7" t="s">
        <v>43</v>
      </c>
      <c r="I13" s="7">
        <v>157</v>
      </c>
      <c r="J13" s="7">
        <v>77.900000000000006</v>
      </c>
      <c r="K13" s="11">
        <v>36</v>
      </c>
    </row>
    <row r="14" spans="1:11">
      <c r="A14" s="7" t="s">
        <v>84</v>
      </c>
      <c r="B14" s="7" t="s">
        <v>44</v>
      </c>
      <c r="C14" s="32">
        <v>32.42</v>
      </c>
      <c r="D14" s="82" t="str">
        <f>IF(OR(B14="Caucasian",B14="Asian",B14="Hispanic"),"Caucasian","AA")</f>
        <v>Caucasian</v>
      </c>
      <c r="E14" s="82" t="str">
        <f>IF(C14&gt;=30,"High","Low")</f>
        <v>High</v>
      </c>
      <c r="F14" s="7">
        <v>43.3</v>
      </c>
      <c r="G14" s="7">
        <v>34</v>
      </c>
      <c r="H14" s="7" t="s">
        <v>43</v>
      </c>
      <c r="I14" s="7">
        <v>164</v>
      </c>
      <c r="J14" s="7">
        <v>87.2</v>
      </c>
      <c r="K14" s="7">
        <v>39</v>
      </c>
    </row>
    <row r="15" spans="1:11">
      <c r="A15" s="7" t="s">
        <v>116</v>
      </c>
      <c r="B15" s="6" t="s">
        <v>44</v>
      </c>
      <c r="C15" s="31">
        <v>33.148788927335644</v>
      </c>
      <c r="D15" s="82" t="str">
        <f>IF(OR(B15="Caucasian",B15="Asian",B15="Hispanic"),"Caucasian","AA")</f>
        <v>Caucasian</v>
      </c>
      <c r="E15" s="82" t="str">
        <f>IF(C15&gt;=30,"High","Low")</f>
        <v>High</v>
      </c>
      <c r="F15" s="6">
        <v>44.5</v>
      </c>
      <c r="G15" s="6">
        <v>33</v>
      </c>
      <c r="H15" s="6" t="s">
        <v>43</v>
      </c>
      <c r="I15" s="6">
        <v>170</v>
      </c>
      <c r="J15" s="6">
        <v>95.8</v>
      </c>
      <c r="K15" s="6">
        <v>39</v>
      </c>
    </row>
    <row r="16" spans="1:11">
      <c r="A16" s="7" t="s">
        <v>118</v>
      </c>
      <c r="B16" s="6" t="s">
        <v>44</v>
      </c>
      <c r="C16" s="31">
        <v>38.72114965887647</v>
      </c>
      <c r="D16" s="82" t="str">
        <f>IF(OR(B16="Caucasian",B16="Asian",B16="Hispanic"),"Caucasian","AA")</f>
        <v>Caucasian</v>
      </c>
      <c r="E16" s="82" t="str">
        <f>IF(C16&gt;=30,"High","Low")</f>
        <v>High</v>
      </c>
      <c r="F16" s="6">
        <v>47.9</v>
      </c>
      <c r="G16" s="6">
        <v>32</v>
      </c>
      <c r="H16" s="6" t="s">
        <v>43</v>
      </c>
      <c r="I16" s="6">
        <v>166</v>
      </c>
      <c r="J16" s="6">
        <v>106.7</v>
      </c>
      <c r="K16" s="6">
        <v>41</v>
      </c>
    </row>
    <row r="17" spans="1:11">
      <c r="A17" s="19" t="s">
        <v>121</v>
      </c>
      <c r="B17" s="14" t="s">
        <v>44</v>
      </c>
      <c r="C17" s="16">
        <f>J17/((I17/100)*(I17/100))</f>
        <v>33.150434385002278</v>
      </c>
      <c r="D17" s="82" t="str">
        <f>IF(OR(B17="Caucasian",B17="Asian",B17="Hispanic"),"Caucasian","AA")</f>
        <v>Caucasian</v>
      </c>
      <c r="E17" s="82" t="str">
        <f>IF(C17&gt;=30,"High","Low")</f>
        <v>High</v>
      </c>
      <c r="F17" s="14">
        <v>41.5</v>
      </c>
      <c r="G17" s="19">
        <v>27</v>
      </c>
      <c r="H17" s="14" t="s">
        <v>43</v>
      </c>
      <c r="I17" s="14">
        <v>162</v>
      </c>
      <c r="J17" s="14">
        <v>87</v>
      </c>
      <c r="K17" s="14">
        <v>36</v>
      </c>
    </row>
    <row r="18" spans="1:11">
      <c r="A18" s="19" t="s">
        <v>122</v>
      </c>
      <c r="B18" s="14" t="s">
        <v>44</v>
      </c>
      <c r="C18" s="16">
        <f>J18/((I18/100)*(I18/100))</f>
        <v>33.920183584925958</v>
      </c>
      <c r="D18" s="82" t="str">
        <f>IF(OR(B18="Caucasian",B18="Asian",B18="Hispanic"),"Caucasian","AA")</f>
        <v>Caucasian</v>
      </c>
      <c r="E18" s="82" t="str">
        <f>IF(C18&gt;=30,"High","Low")</f>
        <v>High</v>
      </c>
      <c r="F18" s="14">
        <v>45.8</v>
      </c>
      <c r="G18" s="14">
        <v>35</v>
      </c>
      <c r="H18" s="14" t="s">
        <v>43</v>
      </c>
      <c r="I18" s="14">
        <v>167</v>
      </c>
      <c r="J18" s="14">
        <v>94.6</v>
      </c>
      <c r="K18" s="14">
        <v>39</v>
      </c>
    </row>
    <row r="19" spans="1:11">
      <c r="A19" s="19" t="s">
        <v>123</v>
      </c>
      <c r="B19" s="6" t="s">
        <v>44</v>
      </c>
      <c r="C19" s="31">
        <v>32.930373893513014</v>
      </c>
      <c r="D19" s="82" t="str">
        <f>IF(OR(B19="Caucasian",B19="Asian",B19="Hispanic"),"Caucasian","AA")</f>
        <v>Caucasian</v>
      </c>
      <c r="E19" s="82" t="str">
        <f>IF(C19&gt;=30,"High","Low")</f>
        <v>High</v>
      </c>
      <c r="F19" s="6">
        <v>44.5</v>
      </c>
      <c r="G19" s="6">
        <v>22</v>
      </c>
      <c r="H19" s="6" t="s">
        <v>43</v>
      </c>
      <c r="I19" s="6">
        <v>174</v>
      </c>
      <c r="J19" s="6">
        <v>99.7</v>
      </c>
      <c r="K19" s="6">
        <v>39</v>
      </c>
    </row>
    <row r="20" spans="1:11">
      <c r="A20" s="19" t="s">
        <v>131</v>
      </c>
      <c r="B20" s="6" t="s">
        <v>51</v>
      </c>
      <c r="C20" s="31">
        <v>38.285095404555818</v>
      </c>
      <c r="D20" s="78" t="str">
        <f>IF(OR(B20="Caucasian",B20="Asian",B20="Hispanic"),"Caucasian","AA")</f>
        <v>AA</v>
      </c>
      <c r="E20" s="82" t="str">
        <f>IF(C20&gt;=30,"High","Low")</f>
        <v>High</v>
      </c>
      <c r="F20" s="6">
        <v>46.8</v>
      </c>
      <c r="G20" s="6">
        <v>29</v>
      </c>
      <c r="H20" s="6" t="s">
        <v>43</v>
      </c>
      <c r="I20" s="6">
        <v>168.5</v>
      </c>
      <c r="J20" s="6">
        <v>108.7</v>
      </c>
      <c r="K20" s="6">
        <v>37</v>
      </c>
    </row>
    <row r="21" spans="1:11">
      <c r="A21" s="19" t="s">
        <v>132</v>
      </c>
      <c r="B21" s="6" t="s">
        <v>44</v>
      </c>
      <c r="C21" s="31">
        <v>31</v>
      </c>
      <c r="D21" s="82" t="str">
        <f>IF(OR(B21="Caucasian",B21="Asian",B21="Hispanic"),"Caucasian","AA")</f>
        <v>Caucasian</v>
      </c>
      <c r="E21" s="82" t="str">
        <f>IF(C21&gt;=30,"High","Low")</f>
        <v>High</v>
      </c>
      <c r="F21" s="6">
        <v>38.6</v>
      </c>
      <c r="G21" s="6">
        <v>30</v>
      </c>
      <c r="H21" s="6" t="s">
        <v>43</v>
      </c>
      <c r="I21" s="6">
        <v>158</v>
      </c>
      <c r="J21" s="6">
        <v>77.400000000000006</v>
      </c>
      <c r="K21" s="6">
        <v>37.5</v>
      </c>
    </row>
    <row r="24" spans="1:11" ht="20" customHeight="1"/>
    <row r="25" spans="1:11">
      <c r="A25" s="7" t="s">
        <v>42</v>
      </c>
      <c r="B25" s="7" t="s">
        <v>44</v>
      </c>
      <c r="C25" s="32">
        <v>23.94</v>
      </c>
      <c r="D25" s="82" t="str">
        <f>IF(OR(B25="Caucasian",B25="Asian",B25="Hispanic"),"Caucasian","AA")</f>
        <v>Caucasian</v>
      </c>
      <c r="E25" s="82" t="str">
        <f>IF(C25&gt;=30,"High","Low")</f>
        <v>Low</v>
      </c>
      <c r="F25" s="7">
        <v>33.6</v>
      </c>
      <c r="G25" s="7">
        <v>21</v>
      </c>
      <c r="H25" s="7" t="s">
        <v>43</v>
      </c>
      <c r="I25" s="7">
        <v>182</v>
      </c>
      <c r="J25" s="7">
        <v>79.3</v>
      </c>
      <c r="K25" s="7">
        <v>29.5</v>
      </c>
    </row>
    <row r="26" spans="1:11">
      <c r="A26" s="7" t="s">
        <v>49</v>
      </c>
      <c r="B26" s="7" t="s">
        <v>44</v>
      </c>
      <c r="C26" s="32">
        <v>22.49</v>
      </c>
      <c r="D26" s="82" t="str">
        <f>IF(OR(B26="Caucasian",B26="Asian",B26="Hispanic"),"Caucasian","AA")</f>
        <v>Caucasian</v>
      </c>
      <c r="E26" s="82" t="str">
        <f>IF(C26&gt;=30,"High","Low")</f>
        <v>Low</v>
      </c>
      <c r="F26" s="7">
        <v>23</v>
      </c>
      <c r="G26" s="7">
        <v>25</v>
      </c>
      <c r="H26" s="7" t="s">
        <v>43</v>
      </c>
      <c r="I26" s="7">
        <v>170</v>
      </c>
      <c r="J26" s="7">
        <v>65</v>
      </c>
      <c r="K26" s="7">
        <v>27.75</v>
      </c>
    </row>
    <row r="27" spans="1:11">
      <c r="A27" s="7" t="s">
        <v>50</v>
      </c>
      <c r="B27" s="7" t="s">
        <v>51</v>
      </c>
      <c r="C27" s="32">
        <v>20.239999999999998</v>
      </c>
      <c r="D27" s="82" t="str">
        <f>IF(OR(B27="Caucasian",B27="Asian",B27="Hispanic"),"Caucasian","AA")</f>
        <v>AA</v>
      </c>
      <c r="E27" s="82" t="str">
        <f>IF(C27&gt;=30,"High","Low")</f>
        <v>Low</v>
      </c>
      <c r="F27" s="7">
        <v>17.100000000000001</v>
      </c>
      <c r="G27" s="7">
        <v>21</v>
      </c>
      <c r="H27" s="7" t="s">
        <v>43</v>
      </c>
      <c r="I27" s="7">
        <v>157</v>
      </c>
      <c r="J27" s="7">
        <v>49.9</v>
      </c>
      <c r="K27" s="7">
        <v>28.25</v>
      </c>
    </row>
    <row r="28" spans="1:11">
      <c r="A28" s="7" t="s">
        <v>52</v>
      </c>
      <c r="B28" s="7" t="s">
        <v>44</v>
      </c>
      <c r="C28" s="32">
        <v>22.23</v>
      </c>
      <c r="D28" s="82" t="str">
        <f>IF(OR(B28="Caucasian",B28="Asian",B28="Hispanic"),"Caucasian","AA")</f>
        <v>Caucasian</v>
      </c>
      <c r="E28" s="82" t="str">
        <f>IF(C28&gt;=30,"High","Low")</f>
        <v>Low</v>
      </c>
      <c r="F28" s="7">
        <v>23.2</v>
      </c>
      <c r="G28" s="7">
        <v>25</v>
      </c>
      <c r="H28" s="7" t="s">
        <v>43</v>
      </c>
      <c r="I28" s="7">
        <v>157</v>
      </c>
      <c r="J28" s="7">
        <v>54.8</v>
      </c>
      <c r="K28" s="7">
        <v>28.75</v>
      </c>
    </row>
    <row r="29" spans="1:11">
      <c r="A29" s="8" t="s">
        <v>53</v>
      </c>
      <c r="B29" s="8" t="s">
        <v>44</v>
      </c>
      <c r="C29" s="33">
        <v>19.75</v>
      </c>
      <c r="D29" s="82" t="str">
        <f>IF(OR(B29="Caucasian",B29="Asian",B29="Hispanic"),"Caucasian","AA")</f>
        <v>Caucasian</v>
      </c>
      <c r="E29" s="82" t="str">
        <f>IF(C29&gt;=30,"High","Low")</f>
        <v>Low</v>
      </c>
      <c r="F29" s="8">
        <v>23.1</v>
      </c>
      <c r="G29" s="8">
        <v>20</v>
      </c>
      <c r="H29" s="8" t="s">
        <v>43</v>
      </c>
      <c r="I29" s="8">
        <v>163.5</v>
      </c>
      <c r="J29" s="8">
        <v>52.8</v>
      </c>
      <c r="K29" s="8">
        <v>26.5</v>
      </c>
    </row>
    <row r="30" spans="1:11">
      <c r="A30" s="8" t="s">
        <v>54</v>
      </c>
      <c r="B30" s="8" t="s">
        <v>44</v>
      </c>
      <c r="C30" s="33">
        <v>20.74</v>
      </c>
      <c r="D30" s="82" t="str">
        <f>IF(OR(B30="Caucasian",B30="Asian",B30="Hispanic"),"Caucasian","AA")</f>
        <v>Caucasian</v>
      </c>
      <c r="E30" s="82" t="str">
        <f>IF(C30&gt;=30,"High","Low")</f>
        <v>Low</v>
      </c>
      <c r="F30" s="8">
        <v>26.1</v>
      </c>
      <c r="G30" s="8">
        <v>19</v>
      </c>
      <c r="H30" s="8" t="s">
        <v>43</v>
      </c>
      <c r="I30" s="8">
        <v>174</v>
      </c>
      <c r="J30" s="8">
        <v>62.8</v>
      </c>
      <c r="K30" s="8">
        <v>27.5</v>
      </c>
    </row>
    <row r="31" spans="1:11">
      <c r="A31" s="7" t="s">
        <v>55</v>
      </c>
      <c r="B31" s="7" t="s">
        <v>56</v>
      </c>
      <c r="C31" s="32">
        <v>22.62</v>
      </c>
      <c r="D31" s="82" t="str">
        <f>IF(OR(B31="Caucasian",B31="Asian",B31="Hispanic"),"Caucasian","AA")</f>
        <v>Caucasian</v>
      </c>
      <c r="E31" s="82" t="str">
        <f>IF(C31&gt;=30,"High","Low")</f>
        <v>Low</v>
      </c>
      <c r="F31" s="7">
        <v>23.5</v>
      </c>
      <c r="G31" s="7">
        <v>23</v>
      </c>
      <c r="H31" s="7" t="s">
        <v>43</v>
      </c>
      <c r="I31" s="7">
        <v>160</v>
      </c>
      <c r="J31" s="7">
        <v>57.9</v>
      </c>
      <c r="K31" s="7">
        <v>29</v>
      </c>
    </row>
    <row r="32" spans="1:11">
      <c r="A32" s="8" t="s">
        <v>57</v>
      </c>
      <c r="B32" s="8" t="s">
        <v>44</v>
      </c>
      <c r="C32" s="33">
        <v>22.29</v>
      </c>
      <c r="D32" s="82" t="str">
        <f>IF(OR(B32="Caucasian",B32="Asian",B32="Hispanic"),"Caucasian","AA")</f>
        <v>Caucasian</v>
      </c>
      <c r="E32" s="82" t="str">
        <f>IF(C32&gt;=30,"High","Low")</f>
        <v>Low</v>
      </c>
      <c r="F32" s="8">
        <v>27.8</v>
      </c>
      <c r="G32" s="8">
        <v>27</v>
      </c>
      <c r="H32" s="8" t="s">
        <v>43</v>
      </c>
      <c r="I32" s="8">
        <v>168</v>
      </c>
      <c r="J32" s="8">
        <v>62.9</v>
      </c>
      <c r="K32" s="8">
        <v>28.5</v>
      </c>
    </row>
    <row r="33" spans="1:11">
      <c r="A33" s="19" t="s">
        <v>120</v>
      </c>
      <c r="B33" s="14" t="s">
        <v>44</v>
      </c>
      <c r="C33" s="16">
        <v>23.448379690616886</v>
      </c>
      <c r="D33" s="82" t="str">
        <f>IF(OR(B33="Caucasian",B33="Asian",B33="Hispanic"),"Caucasian","AA")</f>
        <v>Caucasian</v>
      </c>
      <c r="E33" s="82" t="str">
        <f>IF(C33&gt;=30,"High","Low")</f>
        <v>Low</v>
      </c>
      <c r="F33" s="14">
        <v>25.1</v>
      </c>
      <c r="G33" s="14">
        <v>23</v>
      </c>
      <c r="H33" s="14" t="s">
        <v>43</v>
      </c>
      <c r="I33" s="14">
        <v>163</v>
      </c>
      <c r="J33" s="14">
        <v>62.3</v>
      </c>
      <c r="K33" s="14">
        <v>27</v>
      </c>
    </row>
    <row r="34" spans="1:11">
      <c r="A34" s="8" t="s">
        <v>59</v>
      </c>
      <c r="B34" s="8" t="s">
        <v>44</v>
      </c>
      <c r="C34" s="33">
        <v>23.16</v>
      </c>
      <c r="D34" s="82" t="str">
        <f>IF(OR(B34="Caucasian",B34="Asian",B34="Hispanic"),"Caucasian","AA")</f>
        <v>Caucasian</v>
      </c>
      <c r="E34" s="82" t="str">
        <f>IF(C34&gt;=30,"High","Low")</f>
        <v>Low</v>
      </c>
      <c r="F34" s="8">
        <v>25.2</v>
      </c>
      <c r="G34" s="8">
        <v>31</v>
      </c>
      <c r="H34" s="8" t="s">
        <v>43</v>
      </c>
      <c r="I34" s="8">
        <v>167</v>
      </c>
      <c r="J34" s="8">
        <v>64.599999999999994</v>
      </c>
      <c r="K34" s="8">
        <v>26.75</v>
      </c>
    </row>
    <row r="35" spans="1:11">
      <c r="A35" s="7" t="s">
        <v>63</v>
      </c>
      <c r="B35" s="7" t="s">
        <v>51</v>
      </c>
      <c r="C35" s="32">
        <v>18.37</v>
      </c>
      <c r="D35" s="82" t="str">
        <f>IF(OR(B35="Caucasian",B35="Asian",B35="Hispanic"),"Caucasian","AA")</f>
        <v>AA</v>
      </c>
      <c r="E35" s="82" t="str">
        <f>IF(C35&gt;=30,"High","Low")</f>
        <v>Low</v>
      </c>
      <c r="F35" s="7">
        <v>19</v>
      </c>
      <c r="G35" s="7">
        <v>24</v>
      </c>
      <c r="H35" s="7" t="s">
        <v>43</v>
      </c>
      <c r="I35" s="7">
        <v>156</v>
      </c>
      <c r="J35" s="7">
        <v>44.7</v>
      </c>
      <c r="K35" s="7">
        <v>24.75</v>
      </c>
    </row>
    <row r="36" spans="1:11">
      <c r="A36" s="7" t="s">
        <v>72</v>
      </c>
      <c r="B36" s="7" t="s">
        <v>51</v>
      </c>
      <c r="C36" s="32">
        <v>22.64</v>
      </c>
      <c r="D36" s="82" t="str">
        <f>IF(OR(B36="Caucasian",B36="Asian",B36="Hispanic"),"Caucasian","AA")</f>
        <v>AA</v>
      </c>
      <c r="E36" s="82" t="str">
        <f>IF(C36&gt;=30,"High","Low")</f>
        <v>Low</v>
      </c>
      <c r="F36" s="7">
        <v>28</v>
      </c>
      <c r="G36" s="7">
        <v>25</v>
      </c>
      <c r="H36" s="7" t="s">
        <v>43</v>
      </c>
      <c r="I36" s="7">
        <v>157</v>
      </c>
      <c r="J36" s="7">
        <v>55.8</v>
      </c>
      <c r="K36" s="7">
        <v>26</v>
      </c>
    </row>
    <row r="37" spans="1:11">
      <c r="A37" s="7" t="s">
        <v>78</v>
      </c>
      <c r="B37" s="7" t="s">
        <v>51</v>
      </c>
      <c r="C37" s="32">
        <v>22.06</v>
      </c>
      <c r="D37" s="82" t="str">
        <f>IF(OR(B37="Caucasian",B37="Asian",B37="Hispanic"),"Caucasian","AA")</f>
        <v>AA</v>
      </c>
      <c r="E37" s="82" t="str">
        <f>IF(C37&gt;=30,"High","Low")</f>
        <v>Low</v>
      </c>
      <c r="F37" s="7">
        <v>32.700000000000003</v>
      </c>
      <c r="G37" s="7">
        <v>33</v>
      </c>
      <c r="H37" s="7" t="s">
        <v>43</v>
      </c>
      <c r="I37" s="7">
        <v>169</v>
      </c>
      <c r="J37" s="7">
        <v>63</v>
      </c>
      <c r="K37" s="7">
        <v>29</v>
      </c>
    </row>
    <row r="38" spans="1:11">
      <c r="A38" s="7" t="s">
        <v>81</v>
      </c>
      <c r="B38" s="7" t="s">
        <v>51</v>
      </c>
      <c r="C38" s="32">
        <v>20.34</v>
      </c>
      <c r="D38" s="82" t="str">
        <f>IF(OR(B38="Caucasian",B38="Asian",B38="Hispanic"),"Caucasian","AA")</f>
        <v>AA</v>
      </c>
      <c r="E38" s="82" t="str">
        <f>IF(C38&gt;=30,"High","Low")</f>
        <v>Low</v>
      </c>
      <c r="F38" s="7">
        <v>19.600000000000001</v>
      </c>
      <c r="G38" s="7">
        <v>26</v>
      </c>
      <c r="H38" s="7" t="s">
        <v>43</v>
      </c>
      <c r="I38" s="7">
        <v>164</v>
      </c>
      <c r="J38" s="7">
        <v>54.7</v>
      </c>
      <c r="K38" s="7">
        <v>24</v>
      </c>
    </row>
    <row r="39" spans="1:11">
      <c r="A39" s="7" t="s">
        <v>87</v>
      </c>
      <c r="B39" s="7" t="s">
        <v>51</v>
      </c>
      <c r="C39" s="32">
        <v>20.8</v>
      </c>
      <c r="D39" s="82" t="str">
        <f>IF(OR(B39="Caucasian",B39="Asian",B39="Hispanic"),"Caucasian","AA")</f>
        <v>AA</v>
      </c>
      <c r="E39" s="82" t="str">
        <f>IF(C39&gt;=30,"High","Low")</f>
        <v>Low</v>
      </c>
      <c r="F39" s="7">
        <v>31.4</v>
      </c>
      <c r="G39" s="7">
        <v>27</v>
      </c>
      <c r="H39" s="7" t="s">
        <v>43</v>
      </c>
      <c r="I39" s="7">
        <v>184.5</v>
      </c>
      <c r="J39" s="7">
        <v>70.8</v>
      </c>
      <c r="K39" s="7">
        <v>28.5</v>
      </c>
    </row>
    <row r="40" spans="1:11">
      <c r="A40" s="7" t="s">
        <v>90</v>
      </c>
      <c r="B40" s="7" t="s">
        <v>51</v>
      </c>
      <c r="C40" s="32">
        <v>22.06</v>
      </c>
      <c r="D40" s="82" t="str">
        <f>IF(OR(B40="Caucasian",B40="Asian",B40="Hispanic"),"Caucasian","AA")</f>
        <v>AA</v>
      </c>
      <c r="E40" s="82" t="str">
        <f>IF(C40&gt;=30,"High","Low")</f>
        <v>Low</v>
      </c>
      <c r="F40" s="7">
        <v>24.3</v>
      </c>
      <c r="G40" s="7">
        <v>20</v>
      </c>
      <c r="H40" s="7" t="s">
        <v>43</v>
      </c>
      <c r="I40" s="7">
        <v>169</v>
      </c>
      <c r="J40" s="7">
        <v>63</v>
      </c>
      <c r="K40" s="7">
        <v>26.75</v>
      </c>
    </row>
    <row r="41" spans="1:11">
      <c r="A41" s="7" t="s">
        <v>117</v>
      </c>
      <c r="B41" s="7" t="s">
        <v>51</v>
      </c>
      <c r="C41" s="31">
        <v>21.064106946535972</v>
      </c>
      <c r="D41" s="82" t="str">
        <f>IF(OR(B41="Caucasian",B41="Asian",B41="Hispanic"),"Caucasian","AA")</f>
        <v>AA</v>
      </c>
      <c r="E41" s="82" t="str">
        <f>IF(C41&gt;=30,"High","Low")</f>
        <v>Low</v>
      </c>
      <c r="F41" s="6">
        <v>12.7</v>
      </c>
      <c r="G41" s="6">
        <v>22</v>
      </c>
      <c r="H41" s="7" t="s">
        <v>43</v>
      </c>
      <c r="I41" s="6">
        <v>164.5</v>
      </c>
      <c r="J41" s="6">
        <v>57</v>
      </c>
      <c r="K41" s="7">
        <v>26.75</v>
      </c>
    </row>
    <row r="42" spans="1:11">
      <c r="A42" s="6" t="s">
        <v>119</v>
      </c>
      <c r="B42" s="6" t="s">
        <v>51</v>
      </c>
      <c r="C42" s="31">
        <f>J42/((I42/100)*(I42/100))</f>
        <v>21.43902535500969</v>
      </c>
      <c r="D42" s="82" t="str">
        <f>IF(OR(B42="Caucasian",B42="Asian",B42="Hispanic"),"Caucasian","AA")</f>
        <v>AA</v>
      </c>
      <c r="E42" s="82" t="str">
        <f>IF(C42&gt;=30,"High","Low")</f>
        <v>Low</v>
      </c>
      <c r="F42" s="6">
        <v>25.8</v>
      </c>
      <c r="G42" s="6">
        <v>23</v>
      </c>
      <c r="H42" s="6" t="s">
        <v>43</v>
      </c>
      <c r="I42" s="6">
        <v>159</v>
      </c>
      <c r="J42" s="6">
        <v>54.2</v>
      </c>
      <c r="K42" s="6">
        <v>28</v>
      </c>
    </row>
    <row r="43" spans="1:11">
      <c r="A43" s="19" t="s">
        <v>130</v>
      </c>
      <c r="B43" s="6" t="s">
        <v>51</v>
      </c>
      <c r="C43" s="31">
        <v>22.386314277122523</v>
      </c>
      <c r="D43" s="78" t="str">
        <f>IF(OR(B43="Caucasian",B43="Asian",B43="Hispanic"),"Caucasian","AA")</f>
        <v>AA</v>
      </c>
      <c r="E43" s="82" t="str">
        <f>IF(C43&gt;=30,"High","Low")</f>
        <v>Low</v>
      </c>
      <c r="F43" s="6">
        <v>28.4</v>
      </c>
      <c r="G43" s="6">
        <v>28</v>
      </c>
      <c r="H43" s="6" t="s">
        <v>43</v>
      </c>
      <c r="I43" s="6">
        <v>173</v>
      </c>
      <c r="J43" s="6">
        <v>67</v>
      </c>
      <c r="K43" s="6">
        <v>28</v>
      </c>
    </row>
    <row r="49" spans="1:3">
      <c r="A49"/>
      <c r="B49"/>
      <c r="C49"/>
    </row>
    <row r="50" spans="1:3">
      <c r="A50"/>
      <c r="B50"/>
      <c r="C50"/>
    </row>
    <row r="51" spans="1:3">
      <c r="A51"/>
      <c r="B51"/>
      <c r="C51"/>
    </row>
  </sheetData>
  <sortState ref="A25:CE43">
    <sortCondition ref="A25:A43"/>
  </sortState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51"/>
  <sheetViews>
    <sheetView workbookViewId="0">
      <pane ySplit="540" activePane="bottomLeft"/>
      <selection activeCell="U1" sqref="U1:U1048576"/>
      <selection pane="bottomLeft" activeCell="A25" sqref="A25:XFD43"/>
    </sheetView>
  </sheetViews>
  <sheetFormatPr baseColWidth="10" defaultColWidth="8.83203125" defaultRowHeight="14" x14ac:dyDescent="0"/>
  <cols>
    <col min="3" max="3" width="22.6640625" style="53" customWidth="1"/>
    <col min="4" max="18" width="8.83203125" style="53"/>
    <col min="19" max="19" width="18" style="53" customWidth="1"/>
    <col min="20" max="20" width="19.83203125" style="53" customWidth="1"/>
    <col min="21" max="21" width="20.1640625" style="31" customWidth="1"/>
    <col min="22" max="22" width="18" style="31" customWidth="1"/>
    <col min="23" max="23" width="21.33203125" style="31" customWidth="1"/>
    <col min="24" max="24" width="18.83203125" style="31" customWidth="1"/>
    <col min="25" max="25" width="19.33203125" style="31" customWidth="1"/>
    <col min="26" max="26" width="20.1640625" style="31" customWidth="1"/>
    <col min="27" max="27" width="17.6640625" style="31" customWidth="1"/>
    <col min="28" max="28" width="17.33203125" style="31" customWidth="1"/>
    <col min="29" max="29" width="18.83203125" style="31" customWidth="1"/>
    <col min="30" max="30" width="27.1640625" style="31" customWidth="1"/>
    <col min="31" max="31" width="11.5" customWidth="1"/>
    <col min="47" max="47" width="22.1640625" customWidth="1"/>
    <col min="49" max="49" width="11.83203125" customWidth="1"/>
  </cols>
  <sheetData>
    <row r="1" spans="1:55" s="6" customFormat="1">
      <c r="C1" s="53" t="s">
        <v>138</v>
      </c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S1" s="53" t="s">
        <v>139</v>
      </c>
      <c r="T1" s="53" t="s">
        <v>140</v>
      </c>
      <c r="U1" s="31" t="s">
        <v>142</v>
      </c>
      <c r="V1" s="31"/>
      <c r="W1" s="31"/>
      <c r="X1" s="31"/>
      <c r="Y1" s="31"/>
      <c r="Z1" s="31"/>
      <c r="AA1" s="31"/>
      <c r="AB1" s="31"/>
      <c r="AC1" s="31"/>
      <c r="AD1" s="31"/>
      <c r="AE1" s="6" t="s">
        <v>155</v>
      </c>
      <c r="AW1" s="6" t="s">
        <v>163</v>
      </c>
    </row>
    <row r="2" spans="1:55">
      <c r="A2" s="7" t="s">
        <v>0</v>
      </c>
      <c r="B2" s="7" t="s">
        <v>1</v>
      </c>
      <c r="C2" s="50" t="s">
        <v>21</v>
      </c>
      <c r="D2" s="50" t="s">
        <v>22</v>
      </c>
      <c r="E2" s="50" t="s">
        <v>23</v>
      </c>
      <c r="F2" s="50" t="s">
        <v>24</v>
      </c>
      <c r="G2" s="50" t="s">
        <v>25</v>
      </c>
      <c r="H2" s="50" t="s">
        <v>26</v>
      </c>
      <c r="I2" s="50" t="s">
        <v>27</v>
      </c>
      <c r="J2" s="50" t="s">
        <v>28</v>
      </c>
      <c r="K2" s="50" t="s">
        <v>135</v>
      </c>
      <c r="L2" s="50" t="s">
        <v>29</v>
      </c>
      <c r="M2" s="50" t="s">
        <v>30</v>
      </c>
      <c r="N2" s="50" t="s">
        <v>31</v>
      </c>
      <c r="O2" s="50" t="s">
        <v>32</v>
      </c>
      <c r="P2" s="50" t="s">
        <v>33</v>
      </c>
      <c r="Q2" s="50" t="s">
        <v>34</v>
      </c>
      <c r="R2" s="50"/>
      <c r="S2" s="97" t="s">
        <v>97</v>
      </c>
      <c r="T2" s="62" t="s">
        <v>98</v>
      </c>
      <c r="U2" s="86" t="s">
        <v>99</v>
      </c>
      <c r="V2" s="86" t="s">
        <v>100</v>
      </c>
      <c r="W2" s="86" t="s">
        <v>101</v>
      </c>
      <c r="X2" s="86" t="s">
        <v>102</v>
      </c>
      <c r="Y2" s="86" t="s">
        <v>103</v>
      </c>
      <c r="Z2" s="86" t="s">
        <v>104</v>
      </c>
      <c r="AA2" s="86" t="s">
        <v>105</v>
      </c>
      <c r="AB2" s="86" t="s">
        <v>106</v>
      </c>
      <c r="AC2" s="86" t="s">
        <v>141</v>
      </c>
      <c r="AD2" s="86"/>
      <c r="AE2" s="20" t="s">
        <v>127</v>
      </c>
      <c r="AF2" s="7" t="s">
        <v>40</v>
      </c>
      <c r="AG2" s="7" t="s">
        <v>39</v>
      </c>
      <c r="AH2" s="7" t="s">
        <v>37</v>
      </c>
      <c r="AI2" s="7" t="s">
        <v>38</v>
      </c>
      <c r="AJ2" s="7" t="s">
        <v>35</v>
      </c>
      <c r="AK2" s="7" t="s">
        <v>36</v>
      </c>
      <c r="AL2" s="7" t="s">
        <v>41</v>
      </c>
      <c r="AM2" s="7" t="s">
        <v>128</v>
      </c>
      <c r="AN2" s="7" t="s">
        <v>110</v>
      </c>
      <c r="AO2" s="87" t="s">
        <v>114</v>
      </c>
      <c r="AP2" s="87" t="s">
        <v>113</v>
      </c>
      <c r="AQ2" s="87" t="s">
        <v>111</v>
      </c>
      <c r="AR2" s="87" t="s">
        <v>112</v>
      </c>
      <c r="AS2" s="87" t="s">
        <v>108</v>
      </c>
      <c r="AT2" s="87" t="s">
        <v>109</v>
      </c>
      <c r="AU2" s="87" t="s">
        <v>115</v>
      </c>
      <c r="AW2" t="s">
        <v>156</v>
      </c>
      <c r="AX2" t="s">
        <v>157</v>
      </c>
      <c r="AY2" t="s">
        <v>158</v>
      </c>
      <c r="AZ2" t="s">
        <v>159</v>
      </c>
      <c r="BA2" t="s">
        <v>160</v>
      </c>
      <c r="BB2" t="s">
        <v>161</v>
      </c>
      <c r="BC2" t="s">
        <v>162</v>
      </c>
    </row>
    <row r="3" spans="1:55">
      <c r="A3" s="7" t="s">
        <v>45</v>
      </c>
      <c r="B3" s="7">
        <v>0</v>
      </c>
      <c r="C3" s="50">
        <v>4.1500000000000004</v>
      </c>
      <c r="D3" s="50">
        <v>3.58</v>
      </c>
      <c r="E3" s="50">
        <v>86</v>
      </c>
      <c r="F3" s="50">
        <v>4.07</v>
      </c>
      <c r="G3" s="50">
        <v>4.67</v>
      </c>
      <c r="H3" s="50">
        <v>4.1500000000000004</v>
      </c>
      <c r="I3" s="50">
        <v>2.8</v>
      </c>
      <c r="J3" s="50">
        <v>3.39</v>
      </c>
      <c r="K3" s="50">
        <f>J3/G3</f>
        <v>0.72591006423982873</v>
      </c>
      <c r="L3" s="50">
        <v>1.86</v>
      </c>
      <c r="M3" s="50">
        <v>0.71</v>
      </c>
      <c r="N3" s="50">
        <f>M3/G3</f>
        <v>0.15203426124197</v>
      </c>
      <c r="O3" s="50">
        <v>3.39</v>
      </c>
      <c r="P3" s="50">
        <v>2.13</v>
      </c>
      <c r="Q3" s="50">
        <v>0.14000000000000001</v>
      </c>
      <c r="R3" s="50"/>
      <c r="S3" s="54">
        <v>3.53</v>
      </c>
      <c r="T3" s="54">
        <v>3.8</v>
      </c>
      <c r="U3" s="16">
        <v>89.430894308943081</v>
      </c>
      <c r="V3" s="16">
        <v>95.934959349593498</v>
      </c>
      <c r="W3" s="16">
        <v>96.747967479674784</v>
      </c>
      <c r="X3" s="16">
        <v>94.037940379403807</v>
      </c>
      <c r="Y3" s="16">
        <v>86.72086720867209</v>
      </c>
      <c r="Z3" s="16">
        <v>96.205962059620603</v>
      </c>
      <c r="AA3" s="16">
        <v>95.121951219512198</v>
      </c>
      <c r="AB3" s="16">
        <v>95.663956639566393</v>
      </c>
      <c r="AC3" s="16">
        <v>102.98102981029811</v>
      </c>
      <c r="AD3" s="16"/>
      <c r="AE3" s="20">
        <v>1430000</v>
      </c>
      <c r="AF3" s="7">
        <v>45</v>
      </c>
      <c r="AG3" s="7">
        <v>19</v>
      </c>
      <c r="AH3" s="7">
        <v>0</v>
      </c>
      <c r="AI3" s="7">
        <v>0</v>
      </c>
      <c r="AJ3" s="7">
        <v>0</v>
      </c>
      <c r="AK3" s="7">
        <v>2</v>
      </c>
      <c r="AL3" s="7">
        <v>34</v>
      </c>
      <c r="AM3" s="7">
        <v>100</v>
      </c>
      <c r="AN3" s="7">
        <v>66</v>
      </c>
      <c r="AO3" s="17">
        <f>AF3/AM3</f>
        <v>0.45</v>
      </c>
      <c r="AP3" s="17">
        <f>AG3/AM3</f>
        <v>0.19</v>
      </c>
      <c r="AQ3" s="17">
        <f>AH3/AM3</f>
        <v>0</v>
      </c>
      <c r="AR3" s="17">
        <f>AI3/AM3</f>
        <v>0</v>
      </c>
      <c r="AS3" s="17">
        <f>AJ3/AM3</f>
        <v>0</v>
      </c>
      <c r="AT3" s="17">
        <f>AK3/AM3</f>
        <v>0.02</v>
      </c>
      <c r="AU3" s="17">
        <f>AL3/AM3</f>
        <v>0.34</v>
      </c>
      <c r="AW3">
        <v>45.476573385566716</v>
      </c>
      <c r="AX3">
        <v>5.563967680656992</v>
      </c>
      <c r="AY3">
        <v>590.03246884602879</v>
      </c>
      <c r="AZ3">
        <v>1.3849738399601152</v>
      </c>
      <c r="BA3">
        <v>7.6952646356826957</v>
      </c>
      <c r="BB3">
        <v>9.0746318255860003E-3</v>
      </c>
      <c r="BC3">
        <v>0</v>
      </c>
    </row>
    <row r="4" spans="1:55">
      <c r="A4" s="7" t="s">
        <v>47</v>
      </c>
      <c r="B4" s="7">
        <v>0</v>
      </c>
      <c r="C4" s="50">
        <v>4.8099999999999996</v>
      </c>
      <c r="D4" s="50">
        <v>3.79</v>
      </c>
      <c r="E4" s="50">
        <v>79</v>
      </c>
      <c r="F4" s="50">
        <v>3.52</v>
      </c>
      <c r="G4" s="50">
        <v>5</v>
      </c>
      <c r="H4" s="50">
        <v>4.16</v>
      </c>
      <c r="I4" s="50">
        <v>3.22</v>
      </c>
      <c r="J4" s="50">
        <v>1.78</v>
      </c>
      <c r="K4" s="50">
        <f>J4/G4</f>
        <v>0.35599999999999998</v>
      </c>
      <c r="L4" s="50">
        <v>0.71</v>
      </c>
      <c r="M4" s="50">
        <v>0.84</v>
      </c>
      <c r="N4" s="50">
        <f>M4/G4</f>
        <v>0.16799999999999998</v>
      </c>
      <c r="O4" s="50">
        <v>2.63</v>
      </c>
      <c r="P4" s="50">
        <v>1.06</v>
      </c>
      <c r="Q4" s="50">
        <v>0.36</v>
      </c>
      <c r="R4" s="50"/>
      <c r="S4" s="54">
        <v>3.65</v>
      </c>
      <c r="T4" s="54">
        <v>3.75</v>
      </c>
      <c r="U4" s="16">
        <v>98.924731182795696</v>
      </c>
      <c r="V4" s="16">
        <v>99.193548387096769</v>
      </c>
      <c r="W4" s="16">
        <v>97.043010752688161</v>
      </c>
      <c r="X4" s="16">
        <v>97.849462365591393</v>
      </c>
      <c r="Y4" s="16">
        <v>97.311827956989248</v>
      </c>
      <c r="Z4" s="16">
        <v>95.967741935483858</v>
      </c>
      <c r="AA4" s="16">
        <v>97.311827956989248</v>
      </c>
      <c r="AB4" s="16">
        <v>94.623655913978482</v>
      </c>
      <c r="AC4" s="16">
        <v>100.80645161290323</v>
      </c>
      <c r="AD4" s="16"/>
      <c r="AE4" s="20">
        <v>1020000</v>
      </c>
      <c r="AF4" s="7">
        <v>101</v>
      </c>
      <c r="AG4" s="7">
        <v>363</v>
      </c>
      <c r="AH4" s="7">
        <v>2</v>
      </c>
      <c r="AI4" s="7">
        <v>2</v>
      </c>
      <c r="AJ4" s="7">
        <v>0</v>
      </c>
      <c r="AK4" s="7">
        <v>5</v>
      </c>
      <c r="AL4" s="7">
        <v>28</v>
      </c>
      <c r="AM4" s="7">
        <v>501</v>
      </c>
      <c r="AN4" s="7">
        <v>473</v>
      </c>
      <c r="AO4" s="17">
        <f>AF4/AM4</f>
        <v>0.20159680638722555</v>
      </c>
      <c r="AP4" s="17">
        <f>AG4/AM4</f>
        <v>0.72455089820359286</v>
      </c>
      <c r="AQ4" s="17">
        <f>AH4/AM4</f>
        <v>3.9920159680638719E-3</v>
      </c>
      <c r="AR4" s="17">
        <f>AI4/AM4</f>
        <v>3.9920159680638719E-3</v>
      </c>
      <c r="AS4" s="17">
        <f>AJ4/AM4</f>
        <v>0</v>
      </c>
      <c r="AT4" s="17">
        <f>AK4/AM4</f>
        <v>9.9800399201596807E-3</v>
      </c>
      <c r="AU4" s="17">
        <f>AL4/AM4</f>
        <v>5.588822355289421E-2</v>
      </c>
      <c r="AW4" s="6">
        <v>27.758324405743551</v>
      </c>
      <c r="AX4" s="6">
        <v>10.096500756436896</v>
      </c>
      <c r="AY4" s="6">
        <v>753.18220665178239</v>
      </c>
      <c r="AZ4" s="6">
        <v>0.37778400313815358</v>
      </c>
      <c r="BA4" s="6">
        <v>5.9629499112272564</v>
      </c>
      <c r="BB4" s="6">
        <v>0</v>
      </c>
      <c r="BC4" s="6">
        <v>0</v>
      </c>
    </row>
    <row r="5" spans="1:55">
      <c r="A5" s="7" t="s">
        <v>48</v>
      </c>
      <c r="B5" s="7">
        <v>0</v>
      </c>
      <c r="C5" s="50">
        <v>3.98</v>
      </c>
      <c r="D5" s="50">
        <v>3.18</v>
      </c>
      <c r="E5" s="50">
        <v>80</v>
      </c>
      <c r="F5" s="50">
        <v>2.95</v>
      </c>
      <c r="G5" s="50">
        <v>5.07</v>
      </c>
      <c r="H5" s="50">
        <v>3.98</v>
      </c>
      <c r="I5" s="50">
        <v>3.04</v>
      </c>
      <c r="J5" s="50">
        <v>2.0299999999999998</v>
      </c>
      <c r="K5" s="50">
        <f>J5/G5</f>
        <v>0.40039447731755418</v>
      </c>
      <c r="L5" s="50">
        <v>0.49</v>
      </c>
      <c r="M5" s="50">
        <v>1.0900000000000001</v>
      </c>
      <c r="N5" s="50">
        <f>M5/G5</f>
        <v>0.21499013806706116</v>
      </c>
      <c r="O5" s="50">
        <v>2.91</v>
      </c>
      <c r="P5" s="50">
        <v>2.2200000000000002</v>
      </c>
      <c r="Q5" s="50">
        <v>0.16</v>
      </c>
      <c r="R5" s="50"/>
      <c r="S5" s="54">
        <v>3.19</v>
      </c>
      <c r="T5" s="54">
        <v>3.4</v>
      </c>
      <c r="U5" s="16">
        <v>97.247706422018354</v>
      </c>
      <c r="V5" s="16">
        <v>101.52905198776759</v>
      </c>
      <c r="W5" s="16">
        <v>100</v>
      </c>
      <c r="X5" s="16">
        <v>98.776758409785941</v>
      </c>
      <c r="Y5" s="16">
        <v>99.082568807339456</v>
      </c>
      <c r="Z5" s="16">
        <v>99.694189602446485</v>
      </c>
      <c r="AA5" s="16">
        <v>98.470948012232412</v>
      </c>
      <c r="AB5" s="16">
        <v>100</v>
      </c>
      <c r="AC5" s="16">
        <v>103.97553516819571</v>
      </c>
      <c r="AD5" s="16"/>
      <c r="AE5" s="20">
        <v>205000</v>
      </c>
      <c r="AF5" s="102">
        <v>3</v>
      </c>
      <c r="AG5" s="103">
        <v>26</v>
      </c>
      <c r="AH5" s="103">
        <v>0</v>
      </c>
      <c r="AI5" s="103">
        <v>1</v>
      </c>
      <c r="AJ5" s="103">
        <v>0</v>
      </c>
      <c r="AK5" s="103">
        <v>1</v>
      </c>
      <c r="AL5" s="104">
        <v>69</v>
      </c>
      <c r="AM5" s="7">
        <v>100</v>
      </c>
      <c r="AN5" s="7">
        <v>31</v>
      </c>
      <c r="AO5" s="17">
        <f>AF5/AM5</f>
        <v>0.03</v>
      </c>
      <c r="AP5" s="17">
        <f>AG5/AM5</f>
        <v>0.26</v>
      </c>
      <c r="AQ5" s="17">
        <f>AH5/AM5</f>
        <v>0</v>
      </c>
      <c r="AR5" s="17">
        <f>AI5/AM5</f>
        <v>0.01</v>
      </c>
      <c r="AS5" s="17">
        <f>AJ5/AM5</f>
        <v>0</v>
      </c>
      <c r="AT5" s="17">
        <f>AK5/AM5</f>
        <v>0.01</v>
      </c>
      <c r="AU5" s="17">
        <f>AL5/AM5</f>
        <v>0.69</v>
      </c>
      <c r="AW5" s="101" t="s">
        <v>61</v>
      </c>
      <c r="AX5" s="101" t="s">
        <v>61</v>
      </c>
      <c r="AY5" s="101" t="s">
        <v>61</v>
      </c>
      <c r="AZ5" s="101" t="s">
        <v>61</v>
      </c>
      <c r="BA5" s="101" t="s">
        <v>61</v>
      </c>
      <c r="BB5" s="101" t="s">
        <v>61</v>
      </c>
      <c r="BC5" s="101" t="s">
        <v>61</v>
      </c>
    </row>
    <row r="6" spans="1:55">
      <c r="A6" s="8" t="s">
        <v>58</v>
      </c>
      <c r="B6" s="8">
        <v>0</v>
      </c>
      <c r="C6" s="52">
        <v>3.45</v>
      </c>
      <c r="D6" s="52">
        <v>2.75</v>
      </c>
      <c r="E6" s="52">
        <v>80</v>
      </c>
      <c r="F6" s="52">
        <v>2.64</v>
      </c>
      <c r="G6" s="52">
        <v>4.08</v>
      </c>
      <c r="H6" s="52">
        <v>3.45</v>
      </c>
      <c r="I6" s="52">
        <v>3.03</v>
      </c>
      <c r="J6" s="52">
        <v>1.06</v>
      </c>
      <c r="K6" s="50">
        <f>J6/G6</f>
        <v>0.25980392156862747</v>
      </c>
      <c r="L6" s="51">
        <v>0</v>
      </c>
      <c r="M6" s="52">
        <v>0.63</v>
      </c>
      <c r="N6" s="50">
        <f>M6/G6</f>
        <v>0.15441176470588236</v>
      </c>
      <c r="O6" s="52">
        <v>1.89</v>
      </c>
      <c r="P6" s="52">
        <v>5.2</v>
      </c>
      <c r="Q6" s="52">
        <v>0.1</v>
      </c>
      <c r="R6" s="52"/>
      <c r="S6" s="54">
        <v>2.67</v>
      </c>
      <c r="T6" s="54">
        <v>2.7</v>
      </c>
      <c r="U6" s="16">
        <v>99.629629629629619</v>
      </c>
      <c r="V6" s="16">
        <v>98.518518518518519</v>
      </c>
      <c r="W6" s="16">
        <v>96.666666666666657</v>
      </c>
      <c r="X6" s="16">
        <v>98.518518518518519</v>
      </c>
      <c r="Y6" s="16">
        <v>95.185185185185176</v>
      </c>
      <c r="Z6" s="16">
        <v>97.037037037037038</v>
      </c>
      <c r="AA6" s="16">
        <v>97.037037037037038</v>
      </c>
      <c r="AB6" s="16">
        <v>95.92592592592591</v>
      </c>
      <c r="AC6" s="16">
        <v>100</v>
      </c>
      <c r="AD6" s="16"/>
      <c r="AE6" s="22">
        <v>1200000</v>
      </c>
      <c r="AF6" s="19">
        <v>18</v>
      </c>
      <c r="AG6" s="19">
        <v>13</v>
      </c>
      <c r="AH6" s="19">
        <v>0</v>
      </c>
      <c r="AI6" s="19">
        <v>0</v>
      </c>
      <c r="AJ6" s="19">
        <v>0</v>
      </c>
      <c r="AK6" s="19">
        <v>0</v>
      </c>
      <c r="AL6" s="19">
        <v>69</v>
      </c>
      <c r="AM6" s="10">
        <v>100</v>
      </c>
      <c r="AN6" s="10">
        <v>31</v>
      </c>
      <c r="AO6" s="17">
        <f>AF6/AM6</f>
        <v>0.18</v>
      </c>
      <c r="AP6" s="17">
        <f>AG6/AM6</f>
        <v>0.13</v>
      </c>
      <c r="AQ6" s="17">
        <f>AH6/AM6</f>
        <v>0</v>
      </c>
      <c r="AR6" s="17">
        <f>AI6/AM6</f>
        <v>0</v>
      </c>
      <c r="AS6" s="17">
        <f>AJ6/AM6</f>
        <v>0</v>
      </c>
      <c r="AT6" s="17">
        <f>AK6/AM6</f>
        <v>0</v>
      </c>
      <c r="AU6" s="17">
        <f>AL6/AM6</f>
        <v>0.69</v>
      </c>
      <c r="AW6">
        <v>25.800300410706321</v>
      </c>
      <c r="AX6">
        <v>0.85950743437327204</v>
      </c>
      <c r="AY6">
        <v>590.15486467814162</v>
      </c>
      <c r="AZ6">
        <v>0</v>
      </c>
      <c r="BA6">
        <v>1.443200283162176</v>
      </c>
      <c r="BB6">
        <v>1.5567061713150161E-2</v>
      </c>
      <c r="BC6">
        <v>3.6857233389974562</v>
      </c>
    </row>
    <row r="7" spans="1:55">
      <c r="A7" s="8" t="s">
        <v>60</v>
      </c>
      <c r="B7" s="8">
        <v>0</v>
      </c>
      <c r="C7" s="52">
        <v>3.28</v>
      </c>
      <c r="D7" s="52">
        <v>2.69</v>
      </c>
      <c r="E7" s="52">
        <v>82</v>
      </c>
      <c r="F7" s="52">
        <v>2.75</v>
      </c>
      <c r="G7" s="52">
        <v>4.22</v>
      </c>
      <c r="H7" s="52">
        <v>3.28</v>
      </c>
      <c r="I7" s="52">
        <v>2.58</v>
      </c>
      <c r="J7" s="52">
        <v>1.64</v>
      </c>
      <c r="K7" s="50">
        <f>J7/G7</f>
        <v>0.38862559241706163</v>
      </c>
      <c r="L7" s="52">
        <v>0.43</v>
      </c>
      <c r="M7" s="52">
        <v>0.94</v>
      </c>
      <c r="N7" s="50">
        <f>M7/G7</f>
        <v>0.22274881516587677</v>
      </c>
      <c r="O7" s="52">
        <v>2.52</v>
      </c>
      <c r="P7" s="52">
        <v>4.13</v>
      </c>
      <c r="Q7" s="52">
        <v>0.1</v>
      </c>
      <c r="R7" s="52"/>
      <c r="S7" s="54">
        <v>2.54</v>
      </c>
      <c r="T7" s="54">
        <v>2.81</v>
      </c>
      <c r="U7" s="16">
        <v>95.955882352941174</v>
      </c>
      <c r="V7" s="16">
        <v>95.220588235294102</v>
      </c>
      <c r="W7" s="16">
        <v>93.014705882352928</v>
      </c>
      <c r="X7" s="16">
        <v>94.117647058823522</v>
      </c>
      <c r="Y7" s="16">
        <v>94.117647058823522</v>
      </c>
      <c r="Z7" s="16">
        <v>94.117647058823522</v>
      </c>
      <c r="AA7" s="16">
        <v>94.117647058823522</v>
      </c>
      <c r="AB7" s="16">
        <v>92.647058823529406</v>
      </c>
      <c r="AC7" s="16">
        <v>103.30882352941175</v>
      </c>
      <c r="AD7" s="16"/>
      <c r="AE7" s="21">
        <v>210000</v>
      </c>
      <c r="AF7" s="8">
        <v>55</v>
      </c>
      <c r="AG7" s="8">
        <v>361</v>
      </c>
      <c r="AH7" s="8">
        <v>0</v>
      </c>
      <c r="AI7" s="8">
        <v>1</v>
      </c>
      <c r="AJ7" s="8">
        <v>0</v>
      </c>
      <c r="AK7" s="8">
        <v>0</v>
      </c>
      <c r="AL7" s="8">
        <v>84</v>
      </c>
      <c r="AM7" s="8">
        <v>501</v>
      </c>
      <c r="AN7" s="8">
        <v>417</v>
      </c>
      <c r="AO7" s="17">
        <f>AF7/AM7</f>
        <v>0.10978043912175649</v>
      </c>
      <c r="AP7" s="17">
        <f>AG7/AM7</f>
        <v>0.720558882235529</v>
      </c>
      <c r="AQ7" s="17">
        <f>AH7/AM7</f>
        <v>0</v>
      </c>
      <c r="AR7" s="17">
        <f>AI7/AM7</f>
        <v>1.996007984031936E-3</v>
      </c>
      <c r="AS7" s="17">
        <f>AJ7/AM7</f>
        <v>0</v>
      </c>
      <c r="AT7" s="17">
        <f>AK7/AM7</f>
        <v>0</v>
      </c>
      <c r="AU7" s="17">
        <f>AL7/AM7</f>
        <v>0.16766467065868262</v>
      </c>
      <c r="AW7">
        <v>13.889774978741359</v>
      </c>
      <c r="AX7">
        <v>2.2092341684705281</v>
      </c>
      <c r="AY7">
        <v>272.3527124604152</v>
      </c>
      <c r="AZ7">
        <v>5.1033856316219678E-2</v>
      </c>
      <c r="BA7">
        <v>0.59507259501982479</v>
      </c>
      <c r="BB7">
        <v>1.3452573667861281E-2</v>
      </c>
      <c r="BC7">
        <v>0</v>
      </c>
    </row>
    <row r="8" spans="1:55">
      <c r="A8" s="8" t="s">
        <v>62</v>
      </c>
      <c r="B8" s="8">
        <v>0</v>
      </c>
      <c r="C8" s="52">
        <v>4.03</v>
      </c>
      <c r="D8" s="52">
        <v>3.22</v>
      </c>
      <c r="E8" s="52">
        <v>80</v>
      </c>
      <c r="F8" s="52">
        <v>3.05</v>
      </c>
      <c r="G8" s="52">
        <v>5</v>
      </c>
      <c r="H8" s="52">
        <v>4.03</v>
      </c>
      <c r="I8" s="52">
        <v>3.4</v>
      </c>
      <c r="J8" s="52">
        <v>1.6</v>
      </c>
      <c r="K8" s="50">
        <f>J8/G8</f>
        <v>0.32</v>
      </c>
      <c r="L8" s="52">
        <v>0.46</v>
      </c>
      <c r="M8" s="52">
        <v>0.97</v>
      </c>
      <c r="N8" s="50">
        <f>M8/G8</f>
        <v>0.19400000000000001</v>
      </c>
      <c r="O8" s="52">
        <v>2.5499999999999998</v>
      </c>
      <c r="P8" s="52">
        <v>2.5</v>
      </c>
      <c r="Q8" s="52">
        <v>0.157</v>
      </c>
      <c r="R8" s="52"/>
      <c r="S8" s="54">
        <v>3.21</v>
      </c>
      <c r="T8" s="54">
        <v>3.33</v>
      </c>
      <c r="U8" s="16">
        <v>92.569659442724458</v>
      </c>
      <c r="V8" s="16">
        <v>94.117647058823522</v>
      </c>
      <c r="W8" s="16">
        <v>95.6656346749226</v>
      </c>
      <c r="X8" s="16">
        <v>98.452012383900936</v>
      </c>
      <c r="Y8" s="16">
        <v>95.6656346749226</v>
      </c>
      <c r="Z8" s="16">
        <v>99.380804953560371</v>
      </c>
      <c r="AA8" s="16">
        <v>93.188854489164086</v>
      </c>
      <c r="AB8" s="16">
        <v>88.854489164086687</v>
      </c>
      <c r="AC8" s="16">
        <v>103.09597523219816</v>
      </c>
      <c r="AD8" s="16"/>
      <c r="AE8" s="21">
        <v>1300000</v>
      </c>
      <c r="AF8" s="8">
        <v>106</v>
      </c>
      <c r="AG8" s="8">
        <v>99</v>
      </c>
      <c r="AH8" s="8">
        <v>4</v>
      </c>
      <c r="AI8" s="8">
        <v>0</v>
      </c>
      <c r="AJ8" s="8">
        <v>0</v>
      </c>
      <c r="AK8" s="8">
        <v>8</v>
      </c>
      <c r="AL8" s="8">
        <v>284</v>
      </c>
      <c r="AM8" s="8">
        <v>501</v>
      </c>
      <c r="AN8" s="8">
        <v>217</v>
      </c>
      <c r="AO8" s="17">
        <f>AF8/AM8</f>
        <v>0.21157684630738524</v>
      </c>
      <c r="AP8" s="17">
        <f>AG8/AM8</f>
        <v>0.19760479041916168</v>
      </c>
      <c r="AQ8" s="17">
        <f>AH8/AM8</f>
        <v>7.9840319361277438E-3</v>
      </c>
      <c r="AR8" s="17">
        <f>AI8/AM8</f>
        <v>0</v>
      </c>
      <c r="AS8" s="17">
        <f>AJ8/AM8</f>
        <v>0</v>
      </c>
      <c r="AT8" s="17">
        <f>AK8/AM8</f>
        <v>1.5968063872255488E-2</v>
      </c>
      <c r="AU8" s="17">
        <f>AL8/AM8</f>
        <v>0.56686626746506985</v>
      </c>
      <c r="AW8">
        <v>6.0338405070799279</v>
      </c>
      <c r="AX8">
        <v>0.1536371288752808</v>
      </c>
      <c r="AY8">
        <v>80.135427490623997</v>
      </c>
      <c r="AZ8">
        <v>0</v>
      </c>
      <c r="BA8">
        <v>0.29254798949238159</v>
      </c>
      <c r="BB8">
        <v>2.5598841482045921E-2</v>
      </c>
      <c r="BC8">
        <v>0</v>
      </c>
    </row>
    <row r="9" spans="1:55">
      <c r="A9" s="7" t="s">
        <v>64</v>
      </c>
      <c r="B9" s="7">
        <v>0</v>
      </c>
      <c r="C9" s="50">
        <v>3.96</v>
      </c>
      <c r="D9" s="50">
        <v>3.04</v>
      </c>
      <c r="E9" s="50">
        <v>77</v>
      </c>
      <c r="F9" s="50">
        <v>2.5499999999999998</v>
      </c>
      <c r="G9" s="50">
        <v>4.49</v>
      </c>
      <c r="H9" s="50">
        <v>3.96</v>
      </c>
      <c r="I9" s="50">
        <v>2.72</v>
      </c>
      <c r="J9" s="50">
        <v>1.77</v>
      </c>
      <c r="K9" s="50">
        <f>J9/G9</f>
        <v>0.39420935412026725</v>
      </c>
      <c r="L9" s="50">
        <v>1.03</v>
      </c>
      <c r="M9" s="50">
        <v>0.53</v>
      </c>
      <c r="N9" s="50">
        <f>M9/G9</f>
        <v>0.11804008908685969</v>
      </c>
      <c r="O9" s="50">
        <v>2.65</v>
      </c>
      <c r="P9" s="50">
        <v>4.08</v>
      </c>
      <c r="Q9" s="50">
        <v>0.09</v>
      </c>
      <c r="R9" s="50"/>
      <c r="S9" s="54">
        <v>3.06</v>
      </c>
      <c r="T9" s="54">
        <v>3.13</v>
      </c>
      <c r="U9" s="16">
        <v>95.666666666666671</v>
      </c>
      <c r="V9" s="16">
        <v>95.333333333333329</v>
      </c>
      <c r="W9" s="16">
        <v>96.666666666666671</v>
      </c>
      <c r="X9" s="16">
        <v>92.333333333333329</v>
      </c>
      <c r="Y9" s="16">
        <v>93.333333333333329</v>
      </c>
      <c r="Z9" s="16">
        <v>96.333333333333343</v>
      </c>
      <c r="AA9" s="16">
        <v>94.333333333333343</v>
      </c>
      <c r="AB9" s="16">
        <v>89</v>
      </c>
      <c r="AC9" s="16">
        <v>104.33333333333333</v>
      </c>
      <c r="AD9" s="16"/>
      <c r="AE9" s="20">
        <v>415000</v>
      </c>
      <c r="AF9" s="7">
        <v>2</v>
      </c>
      <c r="AG9" s="7">
        <v>41</v>
      </c>
      <c r="AH9" s="7">
        <v>0</v>
      </c>
      <c r="AI9" s="7">
        <v>0</v>
      </c>
      <c r="AJ9" s="7">
        <v>0</v>
      </c>
      <c r="AK9" s="7">
        <v>2</v>
      </c>
      <c r="AL9" s="7">
        <v>55</v>
      </c>
      <c r="AM9" s="7">
        <v>100</v>
      </c>
      <c r="AN9" s="7">
        <v>45</v>
      </c>
      <c r="AO9" s="17">
        <f>AF9/AM9</f>
        <v>0.02</v>
      </c>
      <c r="AP9" s="17">
        <f>AG9/AM9</f>
        <v>0.41</v>
      </c>
      <c r="AQ9" s="17">
        <f>AH9/AM9</f>
        <v>0</v>
      </c>
      <c r="AR9" s="17">
        <f>AI9/AM9</f>
        <v>0</v>
      </c>
      <c r="AS9" s="17">
        <f>AJ9/AM9</f>
        <v>0</v>
      </c>
      <c r="AT9" s="17">
        <f>AK9/AM9</f>
        <v>0.02</v>
      </c>
      <c r="AU9" s="17">
        <f>AL9/AM9</f>
        <v>0.55000000000000004</v>
      </c>
      <c r="AW9" s="6">
        <v>6.1550908468010084</v>
      </c>
      <c r="AX9" s="6">
        <v>0.72231380948486323</v>
      </c>
      <c r="AY9" s="6">
        <v>94.842360011106393</v>
      </c>
      <c r="AZ9" s="6">
        <v>0</v>
      </c>
      <c r="BA9" s="6">
        <v>0.37905794150530803</v>
      </c>
      <c r="BB9" s="6">
        <v>2.6190667680056401E-2</v>
      </c>
      <c r="BC9" s="6">
        <v>382.53477979840801</v>
      </c>
    </row>
    <row r="10" spans="1:55">
      <c r="A10" s="8" t="s">
        <v>65</v>
      </c>
      <c r="B10" s="8">
        <v>0</v>
      </c>
      <c r="C10" s="52">
        <v>3.91</v>
      </c>
      <c r="D10" s="52">
        <v>3.47</v>
      </c>
      <c r="E10" s="52">
        <v>89</v>
      </c>
      <c r="F10" s="52">
        <v>4.41</v>
      </c>
      <c r="G10" s="79">
        <v>5.04</v>
      </c>
      <c r="H10" s="79">
        <v>3.8</v>
      </c>
      <c r="I10" s="79">
        <v>3.29</v>
      </c>
      <c r="J10" s="79">
        <v>1.75</v>
      </c>
      <c r="K10" s="80">
        <f>J10/G10</f>
        <v>0.34722222222222221</v>
      </c>
      <c r="L10" s="79">
        <v>0.42</v>
      </c>
      <c r="M10" s="79">
        <v>1.25</v>
      </c>
      <c r="N10" s="80">
        <f>M10/G10</f>
        <v>0.24801587301587302</v>
      </c>
      <c r="O10" s="79">
        <v>2.5299999999999998</v>
      </c>
      <c r="P10" s="79">
        <v>2.0099999999999998</v>
      </c>
      <c r="Q10" s="79">
        <v>0.19700000000000001</v>
      </c>
      <c r="R10" s="79"/>
      <c r="S10" s="54">
        <v>3.37</v>
      </c>
      <c r="T10" s="54">
        <v>3.27</v>
      </c>
      <c r="U10" s="16">
        <v>93.558282208588963</v>
      </c>
      <c r="V10" s="16">
        <v>103.06748466257669</v>
      </c>
      <c r="W10" s="16">
        <v>96.932515337423325</v>
      </c>
      <c r="X10" s="16">
        <v>98.466257668711663</v>
      </c>
      <c r="Y10" s="16">
        <v>94.478527607361968</v>
      </c>
      <c r="Z10" s="16">
        <v>95.705521472392647</v>
      </c>
      <c r="AA10" s="16">
        <v>95.705521472392647</v>
      </c>
      <c r="AB10" s="16">
        <v>88.343558282208591</v>
      </c>
      <c r="AC10" s="16">
        <v>100.30674846625767</v>
      </c>
      <c r="AD10" s="16"/>
      <c r="AE10" s="22">
        <v>25000</v>
      </c>
      <c r="AF10" s="77" t="s">
        <v>61</v>
      </c>
      <c r="AG10" s="77" t="s">
        <v>61</v>
      </c>
      <c r="AH10" s="77" t="s">
        <v>61</v>
      </c>
      <c r="AI10" s="77" t="s">
        <v>61</v>
      </c>
      <c r="AJ10" s="77" t="s">
        <v>61</v>
      </c>
      <c r="AK10" s="77" t="s">
        <v>61</v>
      </c>
      <c r="AL10" s="77" t="s">
        <v>61</v>
      </c>
      <c r="AM10" s="77" t="s">
        <v>61</v>
      </c>
      <c r="AN10" s="77" t="s">
        <v>61</v>
      </c>
      <c r="AO10" s="77" t="s">
        <v>61</v>
      </c>
      <c r="AP10" s="77" t="s">
        <v>61</v>
      </c>
      <c r="AQ10" s="77" t="s">
        <v>61</v>
      </c>
      <c r="AR10" s="77" t="s">
        <v>61</v>
      </c>
      <c r="AS10" s="77" t="s">
        <v>61</v>
      </c>
      <c r="AT10" s="77" t="s">
        <v>61</v>
      </c>
      <c r="AU10" s="77" t="s">
        <v>61</v>
      </c>
      <c r="AW10" s="101" t="s">
        <v>61</v>
      </c>
      <c r="AX10" s="101" t="s">
        <v>61</v>
      </c>
      <c r="AY10" s="101" t="s">
        <v>61</v>
      </c>
      <c r="AZ10" s="101" t="s">
        <v>61</v>
      </c>
      <c r="BA10" s="101" t="s">
        <v>61</v>
      </c>
      <c r="BB10" s="101" t="s">
        <v>61</v>
      </c>
      <c r="BC10" s="101" t="s">
        <v>61</v>
      </c>
    </row>
    <row r="11" spans="1:55" s="6" customFormat="1">
      <c r="A11" s="7" t="s">
        <v>66</v>
      </c>
      <c r="B11" s="7">
        <v>0</v>
      </c>
      <c r="C11" s="50">
        <v>3.62</v>
      </c>
      <c r="D11" s="50">
        <v>3.14</v>
      </c>
      <c r="E11" s="50">
        <v>87</v>
      </c>
      <c r="F11" s="50">
        <v>4.0599999999999996</v>
      </c>
      <c r="G11" s="50">
        <v>5.22</v>
      </c>
      <c r="H11" s="50">
        <v>3.62</v>
      </c>
      <c r="I11" s="50">
        <v>2.92</v>
      </c>
      <c r="J11" s="50">
        <v>2.31</v>
      </c>
      <c r="K11" s="50">
        <f>J11/G11</f>
        <v>0.44252873563218392</v>
      </c>
      <c r="L11" s="50">
        <v>0.82</v>
      </c>
      <c r="M11" s="50">
        <v>1.61</v>
      </c>
      <c r="N11" s="50">
        <f>M11/G11</f>
        <v>0.30842911877394641</v>
      </c>
      <c r="O11" s="50">
        <v>2.52</v>
      </c>
      <c r="P11" s="50">
        <v>2.58</v>
      </c>
      <c r="Q11" s="50">
        <v>0.154</v>
      </c>
      <c r="R11" s="50"/>
      <c r="S11" s="54">
        <v>3.01</v>
      </c>
      <c r="T11" s="54">
        <v>3.05</v>
      </c>
      <c r="U11" s="16">
        <v>100</v>
      </c>
      <c r="V11" s="16">
        <v>100.67567567567568</v>
      </c>
      <c r="W11" s="16">
        <v>97.297297297297291</v>
      </c>
      <c r="X11" s="16">
        <v>99.324324324324323</v>
      </c>
      <c r="Y11" s="16">
        <v>100</v>
      </c>
      <c r="Z11" s="16">
        <v>97.635135135135144</v>
      </c>
      <c r="AA11" s="16">
        <v>91.891891891891902</v>
      </c>
      <c r="AB11" s="16">
        <v>97.635135135135144</v>
      </c>
      <c r="AC11" s="16">
        <v>103.04054054054052</v>
      </c>
      <c r="AD11" s="16"/>
      <c r="AE11" s="22">
        <v>60000</v>
      </c>
      <c r="AF11" s="77" t="s">
        <v>61</v>
      </c>
      <c r="AG11" s="77" t="s">
        <v>61</v>
      </c>
      <c r="AH11" s="77" t="s">
        <v>61</v>
      </c>
      <c r="AI11" s="77" t="s">
        <v>61</v>
      </c>
      <c r="AJ11" s="77" t="s">
        <v>61</v>
      </c>
      <c r="AK11" s="77" t="s">
        <v>61</v>
      </c>
      <c r="AL11" s="77" t="s">
        <v>61</v>
      </c>
      <c r="AM11" s="77" t="s">
        <v>61</v>
      </c>
      <c r="AN11" s="77" t="s">
        <v>61</v>
      </c>
      <c r="AO11" s="77" t="s">
        <v>61</v>
      </c>
      <c r="AP11" s="77" t="s">
        <v>61</v>
      </c>
      <c r="AQ11" s="77" t="s">
        <v>61</v>
      </c>
      <c r="AR11" s="77" t="s">
        <v>61</v>
      </c>
      <c r="AS11" s="77" t="s">
        <v>61</v>
      </c>
      <c r="AT11" s="77" t="s">
        <v>61</v>
      </c>
      <c r="AU11" s="77" t="s">
        <v>61</v>
      </c>
      <c r="AW11" s="101" t="s">
        <v>61</v>
      </c>
      <c r="AX11" s="101" t="s">
        <v>61</v>
      </c>
      <c r="AY11" s="101" t="s">
        <v>61</v>
      </c>
      <c r="AZ11" s="101" t="s">
        <v>61</v>
      </c>
      <c r="BA11" s="101" t="s">
        <v>61</v>
      </c>
      <c r="BB11" s="101" t="s">
        <v>61</v>
      </c>
      <c r="BC11" s="101" t="s">
        <v>61</v>
      </c>
    </row>
    <row r="12" spans="1:55">
      <c r="A12" s="7" t="s">
        <v>69</v>
      </c>
      <c r="B12" s="7">
        <v>0</v>
      </c>
      <c r="C12" s="50">
        <v>4.17</v>
      </c>
      <c r="D12" s="50">
        <v>3.73</v>
      </c>
      <c r="E12" s="50">
        <v>89</v>
      </c>
      <c r="F12" s="50">
        <v>5.34</v>
      </c>
      <c r="G12" s="50">
        <v>5.01</v>
      </c>
      <c r="H12" s="50">
        <v>4.17</v>
      </c>
      <c r="I12" s="50">
        <v>3.5</v>
      </c>
      <c r="J12" s="50">
        <v>1.51</v>
      </c>
      <c r="K12" s="50">
        <f>J12/G12</f>
        <v>0.30139720558882238</v>
      </c>
      <c r="L12" s="50">
        <v>0.46</v>
      </c>
      <c r="M12" s="50">
        <v>0.83</v>
      </c>
      <c r="N12" s="50">
        <f>M12/G12</f>
        <v>0.16566866267465069</v>
      </c>
      <c r="O12" s="50">
        <v>2.17</v>
      </c>
      <c r="P12" s="50">
        <v>2.2200000000000002</v>
      </c>
      <c r="Q12" s="50">
        <v>0.20799999999999999</v>
      </c>
      <c r="R12" s="50"/>
      <c r="S12" s="54">
        <v>3.67</v>
      </c>
      <c r="T12" s="54">
        <v>3.57</v>
      </c>
      <c r="U12" s="16">
        <v>98.63760217983652</v>
      </c>
      <c r="V12" s="16">
        <v>97.820163487738427</v>
      </c>
      <c r="W12" s="16">
        <v>98.63760217983652</v>
      </c>
      <c r="X12" s="16">
        <v>96.730245231607626</v>
      </c>
      <c r="Y12" s="16">
        <v>94.822888283378745</v>
      </c>
      <c r="Z12" s="16">
        <v>92.915531335149865</v>
      </c>
      <c r="AA12" s="16">
        <v>92.915531335149865</v>
      </c>
      <c r="AB12" s="16">
        <v>89.64577656675749</v>
      </c>
      <c r="AC12" s="16">
        <v>97.275204359673012</v>
      </c>
      <c r="AD12" s="16"/>
      <c r="AE12" s="22">
        <v>985000</v>
      </c>
      <c r="AF12" s="77" t="s">
        <v>61</v>
      </c>
      <c r="AG12" s="77" t="s">
        <v>61</v>
      </c>
      <c r="AH12" s="77" t="s">
        <v>61</v>
      </c>
      <c r="AI12" s="77" t="s">
        <v>61</v>
      </c>
      <c r="AJ12" s="77" t="s">
        <v>61</v>
      </c>
      <c r="AK12" s="77" t="s">
        <v>61</v>
      </c>
      <c r="AL12" s="77" t="s">
        <v>61</v>
      </c>
      <c r="AM12" s="77" t="s">
        <v>61</v>
      </c>
      <c r="AN12" s="77" t="s">
        <v>61</v>
      </c>
      <c r="AO12" s="77" t="s">
        <v>61</v>
      </c>
      <c r="AP12" s="77" t="s">
        <v>61</v>
      </c>
      <c r="AQ12" s="77" t="s">
        <v>61</v>
      </c>
      <c r="AR12" s="77" t="s">
        <v>61</v>
      </c>
      <c r="AS12" s="77" t="s">
        <v>61</v>
      </c>
      <c r="AT12" s="77" t="s">
        <v>61</v>
      </c>
      <c r="AU12" s="77" t="s">
        <v>61</v>
      </c>
      <c r="AW12" s="101" t="s">
        <v>61</v>
      </c>
      <c r="AX12" s="101" t="s">
        <v>61</v>
      </c>
      <c r="AY12" s="101" t="s">
        <v>61</v>
      </c>
      <c r="AZ12" s="101" t="s">
        <v>61</v>
      </c>
      <c r="BA12" s="101" t="s">
        <v>61</v>
      </c>
      <c r="BB12" s="101" t="s">
        <v>61</v>
      </c>
      <c r="BC12" s="101" t="s">
        <v>61</v>
      </c>
    </row>
    <row r="13" spans="1:55">
      <c r="A13" s="7" t="s">
        <v>75</v>
      </c>
      <c r="B13" s="7">
        <v>0</v>
      </c>
      <c r="C13" s="50">
        <v>4.37</v>
      </c>
      <c r="D13" s="50">
        <v>3.49</v>
      </c>
      <c r="E13" s="50">
        <v>79.86</v>
      </c>
      <c r="F13" s="50">
        <v>3.22</v>
      </c>
      <c r="G13" s="50">
        <v>5.05</v>
      </c>
      <c r="H13" s="50">
        <v>4.37</v>
      </c>
      <c r="I13" s="50">
        <v>2.8</v>
      </c>
      <c r="J13" s="50">
        <v>2.25</v>
      </c>
      <c r="K13" s="50">
        <f>J13/G13</f>
        <v>0.44554455445544555</v>
      </c>
      <c r="L13" s="50">
        <v>1.48</v>
      </c>
      <c r="M13" s="50">
        <v>0.68</v>
      </c>
      <c r="N13" s="50">
        <f>M13/G13</f>
        <v>0.13465346534653466</v>
      </c>
      <c r="O13" s="50">
        <v>3.15</v>
      </c>
      <c r="P13" s="50">
        <v>2.48</v>
      </c>
      <c r="Q13" s="50">
        <v>0.128</v>
      </c>
      <c r="R13" s="50"/>
      <c r="S13" s="54">
        <v>3.54</v>
      </c>
      <c r="T13" s="54">
        <v>3.71</v>
      </c>
      <c r="U13" s="16">
        <v>99.436619718309856</v>
      </c>
      <c r="V13" s="16">
        <v>99.154929577464785</v>
      </c>
      <c r="W13" s="16">
        <v>98.873239436619713</v>
      </c>
      <c r="X13" s="16">
        <v>101.12676056338029</v>
      </c>
      <c r="Y13" s="16">
        <v>99.436619718309856</v>
      </c>
      <c r="Z13" s="16">
        <v>99.718309859154942</v>
      </c>
      <c r="AA13" s="16">
        <v>100.56338028169014</v>
      </c>
      <c r="AB13" s="16">
        <v>98.309859154929597</v>
      </c>
      <c r="AC13" s="16">
        <v>104.50704225352112</v>
      </c>
      <c r="AD13" s="16"/>
      <c r="AE13" s="20">
        <v>540000</v>
      </c>
      <c r="AF13" s="7">
        <v>75</v>
      </c>
      <c r="AG13" s="7">
        <v>279</v>
      </c>
      <c r="AH13" s="7">
        <v>0</v>
      </c>
      <c r="AI13" s="7">
        <v>2</v>
      </c>
      <c r="AJ13" s="7">
        <v>0</v>
      </c>
      <c r="AK13" s="7">
        <v>3</v>
      </c>
      <c r="AL13" s="7">
        <v>162</v>
      </c>
      <c r="AM13" s="7">
        <v>521</v>
      </c>
      <c r="AN13" s="7">
        <v>359</v>
      </c>
      <c r="AO13" s="17">
        <f>AF13/AM13</f>
        <v>0.14395393474088292</v>
      </c>
      <c r="AP13" s="17">
        <f>AG13/AM13</f>
        <v>0.53550863723608444</v>
      </c>
      <c r="AQ13" s="17">
        <f>AH13/AM13</f>
        <v>0</v>
      </c>
      <c r="AR13" s="17">
        <f>AI13/AM13</f>
        <v>3.838771593090211E-3</v>
      </c>
      <c r="AS13" s="17">
        <f>AJ13/AM13</f>
        <v>0</v>
      </c>
      <c r="AT13" s="17">
        <f>AK13/AM13</f>
        <v>5.7581573896353169E-3</v>
      </c>
      <c r="AU13" s="17">
        <f>AL13/AM13</f>
        <v>0.31094049904030713</v>
      </c>
      <c r="AW13" s="6">
        <v>3.0478661956997199</v>
      </c>
      <c r="AX13" s="6">
        <v>1.912907555187648</v>
      </c>
      <c r="AY13" s="6">
        <v>171.7253991588392</v>
      </c>
      <c r="AZ13" s="6">
        <v>0</v>
      </c>
      <c r="BA13" s="6">
        <v>2.7765891411686079</v>
      </c>
      <c r="BB13" s="6">
        <v>1.0231414077164E-2</v>
      </c>
      <c r="BC13" s="6">
        <v>0</v>
      </c>
    </row>
    <row r="14" spans="1:55">
      <c r="A14" s="7" t="s">
        <v>84</v>
      </c>
      <c r="B14" s="7">
        <v>0</v>
      </c>
      <c r="C14" s="50">
        <v>4.71</v>
      </c>
      <c r="D14" s="50">
        <v>3.93</v>
      </c>
      <c r="E14" s="50">
        <v>83.44</v>
      </c>
      <c r="F14" s="50">
        <v>4.41</v>
      </c>
      <c r="G14" s="50">
        <v>5.83</v>
      </c>
      <c r="H14" s="50">
        <v>4.71</v>
      </c>
      <c r="I14" s="50">
        <v>3.92</v>
      </c>
      <c r="J14" s="50">
        <v>1.91</v>
      </c>
      <c r="K14" s="50">
        <f>J14/G14</f>
        <v>0.32761578044596912</v>
      </c>
      <c r="L14" s="50">
        <v>0.76</v>
      </c>
      <c r="M14" s="50">
        <v>1.1200000000000001</v>
      </c>
      <c r="N14" s="50">
        <f>M14/G14</f>
        <v>0.19210977701543741</v>
      </c>
      <c r="O14" s="50">
        <v>3.11</v>
      </c>
      <c r="P14" s="50">
        <v>2.08</v>
      </c>
      <c r="Q14" s="50">
        <v>0.16</v>
      </c>
      <c r="R14" s="50"/>
      <c r="S14" s="54">
        <v>3.97</v>
      </c>
      <c r="T14" s="54">
        <v>3.96</v>
      </c>
      <c r="U14" s="16">
        <v>97.229219143576813</v>
      </c>
      <c r="V14" s="16">
        <v>97.48110831234257</v>
      </c>
      <c r="W14" s="16">
        <v>96.977329974811084</v>
      </c>
      <c r="X14" s="16">
        <v>98.236775818639785</v>
      </c>
      <c r="Y14" s="16">
        <v>97.732997481108313</v>
      </c>
      <c r="Z14" s="16">
        <v>99.496221662468514</v>
      </c>
      <c r="AA14" s="16">
        <v>93.954659949622169</v>
      </c>
      <c r="AB14" s="16">
        <v>97.732997481108313</v>
      </c>
      <c r="AC14" s="16">
        <v>102.59067357512954</v>
      </c>
      <c r="AD14" s="16"/>
      <c r="AE14" s="23">
        <v>515000</v>
      </c>
      <c r="AF14" s="29">
        <v>32</v>
      </c>
      <c r="AG14" s="29">
        <v>442</v>
      </c>
      <c r="AH14" s="29">
        <v>0</v>
      </c>
      <c r="AI14" s="29">
        <v>4</v>
      </c>
      <c r="AJ14" s="29">
        <v>0</v>
      </c>
      <c r="AK14" s="29">
        <v>8</v>
      </c>
      <c r="AL14" s="5">
        <v>14</v>
      </c>
      <c r="AM14" s="5">
        <v>500</v>
      </c>
      <c r="AN14" s="11" t="s">
        <v>107</v>
      </c>
      <c r="AO14" s="17">
        <f>AF14/AM14</f>
        <v>6.4000000000000001E-2</v>
      </c>
      <c r="AP14" s="17">
        <f>AG14/AM14</f>
        <v>0.88400000000000001</v>
      </c>
      <c r="AQ14" s="17">
        <f>AH14/AM14</f>
        <v>0</v>
      </c>
      <c r="AR14" s="17">
        <f>AI14/AM14</f>
        <v>8.0000000000000002E-3</v>
      </c>
      <c r="AS14" s="17">
        <f>AJ14/AM14</f>
        <v>0</v>
      </c>
      <c r="AT14" s="17">
        <f>AK14/AM14</f>
        <v>1.6E-2</v>
      </c>
      <c r="AU14" s="17">
        <f>AL14/AM14</f>
        <v>2.8000000000000001E-2</v>
      </c>
      <c r="AW14">
        <v>10.700205609162159</v>
      </c>
      <c r="AX14">
        <v>3.1443130341781842</v>
      </c>
      <c r="AY14">
        <v>474.30776095002159</v>
      </c>
      <c r="AZ14">
        <v>3.8031852613174402</v>
      </c>
      <c r="BA14">
        <v>0.66986576928017039</v>
      </c>
      <c r="BB14">
        <v>0.22353489681764799</v>
      </c>
      <c r="BC14">
        <v>0</v>
      </c>
    </row>
    <row r="15" spans="1:55">
      <c r="A15" s="7" t="s">
        <v>116</v>
      </c>
      <c r="B15" s="7">
        <v>0</v>
      </c>
      <c r="C15" s="50">
        <v>4.66</v>
      </c>
      <c r="D15" s="50">
        <v>4.04</v>
      </c>
      <c r="E15" s="50">
        <v>87</v>
      </c>
      <c r="F15" s="50">
        <v>5.48</v>
      </c>
      <c r="G15" s="50">
        <v>5.44</v>
      </c>
      <c r="H15" s="53">
        <v>4.66</v>
      </c>
      <c r="I15" s="53">
        <v>3.84</v>
      </c>
      <c r="J15" s="50">
        <v>1.6</v>
      </c>
      <c r="K15" s="50">
        <f>J15/G15</f>
        <v>0.29411764705882354</v>
      </c>
      <c r="L15" s="53">
        <v>0.69</v>
      </c>
      <c r="M15" s="53">
        <v>0.78</v>
      </c>
      <c r="N15" s="50">
        <f>M15/G15</f>
        <v>0.14338235294117646</v>
      </c>
      <c r="O15" s="53">
        <v>2.4500000000000002</v>
      </c>
      <c r="P15" s="53">
        <v>1.72</v>
      </c>
      <c r="Q15" s="53">
        <v>0.23799999999999999</v>
      </c>
      <c r="S15" s="54">
        <v>4.12</v>
      </c>
      <c r="T15" s="54">
        <v>3.96</v>
      </c>
      <c r="U15" s="16">
        <v>100</v>
      </c>
      <c r="V15" s="16">
        <v>100.67567567567568</v>
      </c>
      <c r="W15" s="16">
        <v>97.297297297297291</v>
      </c>
      <c r="X15" s="16">
        <v>99.324324324324323</v>
      </c>
      <c r="Y15" s="16">
        <v>100</v>
      </c>
      <c r="Z15" s="16">
        <v>97.635135135135144</v>
      </c>
      <c r="AA15" s="16">
        <v>91.891891891891902</v>
      </c>
      <c r="AB15" s="16">
        <v>97.635135135135144</v>
      </c>
      <c r="AC15" s="16">
        <v>103.04054054054052</v>
      </c>
      <c r="AD15" s="16"/>
      <c r="AE15" s="77" t="s">
        <v>61</v>
      </c>
      <c r="AF15" s="77" t="s">
        <v>61</v>
      </c>
      <c r="AG15" s="77" t="s">
        <v>61</v>
      </c>
      <c r="AH15" s="77" t="s">
        <v>61</v>
      </c>
      <c r="AI15" s="77" t="s">
        <v>61</v>
      </c>
      <c r="AJ15" s="77" t="s">
        <v>61</v>
      </c>
      <c r="AK15" s="77" t="s">
        <v>61</v>
      </c>
      <c r="AL15" s="77" t="s">
        <v>61</v>
      </c>
      <c r="AM15" s="77" t="s">
        <v>61</v>
      </c>
      <c r="AN15" s="77" t="s">
        <v>61</v>
      </c>
      <c r="AO15" s="77" t="s">
        <v>61</v>
      </c>
      <c r="AP15" s="77" t="s">
        <v>61</v>
      </c>
      <c r="AQ15" s="77" t="s">
        <v>61</v>
      </c>
      <c r="AR15" s="77" t="s">
        <v>61</v>
      </c>
      <c r="AS15" s="77" t="s">
        <v>61</v>
      </c>
      <c r="AT15" s="77" t="s">
        <v>61</v>
      </c>
      <c r="AU15" s="77" t="s">
        <v>61</v>
      </c>
      <c r="AW15" s="101" t="s">
        <v>61</v>
      </c>
      <c r="AX15" s="101" t="s">
        <v>61</v>
      </c>
      <c r="AY15" s="101" t="s">
        <v>61</v>
      </c>
      <c r="AZ15" s="101" t="s">
        <v>61</v>
      </c>
      <c r="BA15" s="101" t="s">
        <v>61</v>
      </c>
      <c r="BB15" s="101" t="s">
        <v>61</v>
      </c>
      <c r="BC15" s="101" t="s">
        <v>61</v>
      </c>
    </row>
    <row r="16" spans="1:55">
      <c r="A16" s="7" t="s">
        <v>118</v>
      </c>
      <c r="B16" s="7">
        <v>0</v>
      </c>
      <c r="C16" s="50">
        <v>4.1399999999999997</v>
      </c>
      <c r="D16" s="50">
        <v>3.42</v>
      </c>
      <c r="E16" s="50">
        <v>83</v>
      </c>
      <c r="F16" s="50">
        <v>3.55</v>
      </c>
      <c r="G16" s="53">
        <v>6.05</v>
      </c>
      <c r="H16" s="53">
        <v>4.29</v>
      </c>
      <c r="I16" s="50">
        <v>4.09</v>
      </c>
      <c r="J16" s="53">
        <v>1.96</v>
      </c>
      <c r="K16" s="50">
        <f>J16/G16</f>
        <v>0.32396694214876032</v>
      </c>
      <c r="L16" s="53">
        <v>0.91</v>
      </c>
      <c r="M16" s="53">
        <v>1.76</v>
      </c>
      <c r="N16" s="50">
        <f>M16/G16</f>
        <v>0.29090909090909089</v>
      </c>
      <c r="O16" s="53">
        <v>3.3</v>
      </c>
      <c r="P16" s="53">
        <v>1.77</v>
      </c>
      <c r="Q16" s="53">
        <v>0.17100000000000001</v>
      </c>
      <c r="S16" s="54">
        <v>3.36</v>
      </c>
      <c r="T16" s="54">
        <v>3.42</v>
      </c>
      <c r="U16" s="16">
        <v>97.38372093023257</v>
      </c>
      <c r="V16" s="16">
        <v>98.837209302325576</v>
      </c>
      <c r="W16" s="16">
        <v>97.38372093023257</v>
      </c>
      <c r="X16" s="16">
        <v>96.511627906976742</v>
      </c>
      <c r="Y16" s="16">
        <v>98.54651162790698</v>
      </c>
      <c r="Z16" s="16">
        <v>96.220930232558146</v>
      </c>
      <c r="AA16" s="16">
        <v>93.023255813953497</v>
      </c>
      <c r="AB16" s="16">
        <v>94.476744186046517</v>
      </c>
      <c r="AC16" s="16">
        <v>99.418604651162795</v>
      </c>
      <c r="AD16" s="16"/>
      <c r="AE16" s="23">
        <v>1220000</v>
      </c>
      <c r="AF16" s="11">
        <v>202</v>
      </c>
      <c r="AG16" s="11">
        <v>261</v>
      </c>
      <c r="AH16" s="11">
        <v>0</v>
      </c>
      <c r="AI16" s="11">
        <v>11</v>
      </c>
      <c r="AJ16" s="11">
        <v>0</v>
      </c>
      <c r="AK16" s="11">
        <v>5</v>
      </c>
      <c r="AL16" s="11">
        <v>22</v>
      </c>
      <c r="AM16" s="11">
        <v>501</v>
      </c>
      <c r="AN16" s="11">
        <v>479</v>
      </c>
      <c r="AO16" s="17">
        <f>AF16/AM16</f>
        <v>0.40319361277445109</v>
      </c>
      <c r="AP16" s="17">
        <f>AG16/AM16</f>
        <v>0.52095808383233533</v>
      </c>
      <c r="AQ16" s="17">
        <f>AH16/AM16</f>
        <v>0</v>
      </c>
      <c r="AR16" s="17">
        <f>AI16/AM16</f>
        <v>2.1956087824351298E-2</v>
      </c>
      <c r="AS16" s="17">
        <f>AJ16/AM16</f>
        <v>0</v>
      </c>
      <c r="AT16" s="17">
        <f>AK16/AM16</f>
        <v>9.9800399201596807E-3</v>
      </c>
      <c r="AU16" s="17">
        <f>AL16/AM16</f>
        <v>4.3912175648702596E-2</v>
      </c>
      <c r="AW16" s="6">
        <v>16.368905895263921</v>
      </c>
      <c r="AX16" s="6">
        <v>29.759404642496001</v>
      </c>
      <c r="AY16" s="6">
        <v>2162.7560143817118</v>
      </c>
      <c r="AZ16" s="6">
        <v>0.31048195637275122</v>
      </c>
      <c r="BA16" s="6">
        <v>4.9511552406725601</v>
      </c>
      <c r="BB16" s="6">
        <v>5.6691869464078399</v>
      </c>
      <c r="BC16" s="6">
        <v>183.74482969186721</v>
      </c>
    </row>
    <row r="17" spans="1:55">
      <c r="A17" s="19" t="s">
        <v>121</v>
      </c>
      <c r="B17" s="19">
        <v>0</v>
      </c>
      <c r="C17" s="54">
        <v>3.84</v>
      </c>
      <c r="D17" s="54">
        <v>3.35</v>
      </c>
      <c r="E17" s="54">
        <v>87</v>
      </c>
      <c r="F17" s="54">
        <v>4.2</v>
      </c>
      <c r="G17" s="54">
        <v>4.7699999999999996</v>
      </c>
      <c r="H17" s="54">
        <v>3.84</v>
      </c>
      <c r="I17" s="54">
        <v>2.66</v>
      </c>
      <c r="J17" s="54">
        <v>2.11</v>
      </c>
      <c r="K17" s="50">
        <f>J17/G17</f>
        <v>0.44234800838574423</v>
      </c>
      <c r="L17" s="54">
        <v>1.05</v>
      </c>
      <c r="M17" s="54">
        <v>0.94</v>
      </c>
      <c r="N17" s="50">
        <f>M17/G17</f>
        <v>0.1970649895178197</v>
      </c>
      <c r="O17" s="54">
        <v>2.44</v>
      </c>
      <c r="P17" s="54">
        <v>2.3199999999999998</v>
      </c>
      <c r="Q17" s="54">
        <v>0.17699999999999999</v>
      </c>
      <c r="R17" s="54"/>
      <c r="S17" s="53">
        <v>3.3</v>
      </c>
      <c r="T17" s="53">
        <v>3.42</v>
      </c>
      <c r="U17" s="31">
        <v>97.560975609756113</v>
      </c>
      <c r="V17" s="31">
        <v>101.21951219512195</v>
      </c>
      <c r="W17" s="31">
        <v>98.170731707317088</v>
      </c>
      <c r="X17" s="31">
        <v>99.695121951219519</v>
      </c>
      <c r="Y17" s="31">
        <v>99.390243902439025</v>
      </c>
      <c r="Z17" s="31">
        <v>99.085365853658544</v>
      </c>
      <c r="AA17" s="31">
        <v>96.646341463414643</v>
      </c>
      <c r="AB17" s="31">
        <v>95.426829268292693</v>
      </c>
      <c r="AC17" s="31">
        <v>104.26829268292683</v>
      </c>
      <c r="AE17" s="27">
        <v>310000</v>
      </c>
      <c r="AF17" s="12">
        <v>13</v>
      </c>
      <c r="AG17" s="12">
        <v>178</v>
      </c>
      <c r="AH17" s="12">
        <v>0</v>
      </c>
      <c r="AI17" s="12">
        <v>0</v>
      </c>
      <c r="AJ17" s="12">
        <v>0</v>
      </c>
      <c r="AK17" s="12">
        <v>4</v>
      </c>
      <c r="AL17" s="12">
        <v>305</v>
      </c>
      <c r="AM17" s="24">
        <f>SUM(AF17:AL17)</f>
        <v>500</v>
      </c>
      <c r="AN17" s="25">
        <f>SUM(AF17:AK17)</f>
        <v>195</v>
      </c>
      <c r="AO17" s="26">
        <v>2.5999999999999999E-2</v>
      </c>
      <c r="AP17" s="26">
        <v>0.35599999999999998</v>
      </c>
      <c r="AQ17" s="26">
        <v>0</v>
      </c>
      <c r="AR17" s="26">
        <v>0</v>
      </c>
      <c r="AS17" s="26">
        <v>0</v>
      </c>
      <c r="AT17" s="26">
        <v>8.0000000000000002E-3</v>
      </c>
      <c r="AU17" s="26">
        <v>0.61</v>
      </c>
      <c r="AW17">
        <v>8.4892373250159192</v>
      </c>
      <c r="AX17">
        <v>6.1090027791136716</v>
      </c>
      <c r="AY17">
        <v>160.30293921726241</v>
      </c>
      <c r="AZ17">
        <v>0.1075363179370112</v>
      </c>
      <c r="BA17">
        <v>4.3590418890204798</v>
      </c>
      <c r="BB17">
        <v>0.1074226956379552</v>
      </c>
      <c r="BC17">
        <v>0</v>
      </c>
    </row>
    <row r="18" spans="1:55">
      <c r="A18" s="19" t="s">
        <v>122</v>
      </c>
      <c r="B18" s="19">
        <v>0</v>
      </c>
      <c r="C18" s="54">
        <v>4.17</v>
      </c>
      <c r="D18" s="54">
        <v>3.47</v>
      </c>
      <c r="E18" s="54">
        <v>83</v>
      </c>
      <c r="F18" s="54">
        <v>3.84</v>
      </c>
      <c r="G18" s="54">
        <v>5.33</v>
      </c>
      <c r="H18" s="54">
        <v>4.17</v>
      </c>
      <c r="I18" s="54">
        <v>3.38</v>
      </c>
      <c r="J18" s="54">
        <v>1.95</v>
      </c>
      <c r="K18" s="50">
        <f>J18/G18</f>
        <v>0.36585365853658536</v>
      </c>
      <c r="L18" s="54">
        <v>0.95</v>
      </c>
      <c r="M18" s="54">
        <v>1.1499999999999999</v>
      </c>
      <c r="N18" s="50">
        <f>M18/G18</f>
        <v>0.21575984990619135</v>
      </c>
      <c r="O18" s="54">
        <v>2.5299999999999998</v>
      </c>
      <c r="P18" s="54">
        <v>1.38</v>
      </c>
      <c r="Q18" s="54">
        <v>0.28699999999999998</v>
      </c>
      <c r="R18" s="54"/>
      <c r="S18" s="54">
        <v>3.41</v>
      </c>
      <c r="T18" s="54">
        <v>3.44</v>
      </c>
      <c r="U18" s="16">
        <v>97.971014492753611</v>
      </c>
      <c r="V18" s="16">
        <v>97.391304347826079</v>
      </c>
      <c r="W18" s="16">
        <v>98.840579710144922</v>
      </c>
      <c r="X18" s="16">
        <v>97.971014492753611</v>
      </c>
      <c r="Y18" s="16">
        <v>97.971014492753611</v>
      </c>
      <c r="Z18" s="16">
        <v>95.65217391304347</v>
      </c>
      <c r="AA18" s="16">
        <v>94.492753623188392</v>
      </c>
      <c r="AB18" s="16">
        <v>90.144927536231876</v>
      </c>
      <c r="AC18" s="16">
        <v>99.71014492753622</v>
      </c>
      <c r="AD18" s="16"/>
      <c r="AE18" s="27">
        <v>2510000</v>
      </c>
      <c r="AF18" s="12">
        <v>235</v>
      </c>
      <c r="AG18" s="12">
        <v>198</v>
      </c>
      <c r="AH18" s="12">
        <v>5</v>
      </c>
      <c r="AI18" s="12">
        <v>3</v>
      </c>
      <c r="AJ18" s="12">
        <v>0</v>
      </c>
      <c r="AK18" s="12">
        <v>2</v>
      </c>
      <c r="AL18" s="12">
        <v>58</v>
      </c>
      <c r="AM18" s="24">
        <f>SUM(AF18:AL18)</f>
        <v>501</v>
      </c>
      <c r="AN18" s="25">
        <f>SUM(AF18:AK18)</f>
        <v>443</v>
      </c>
      <c r="AO18" s="26">
        <v>0.46906187624750501</v>
      </c>
      <c r="AP18" s="26">
        <v>0.39520958083832336</v>
      </c>
      <c r="AQ18" s="26">
        <v>9.9800399201596807E-3</v>
      </c>
      <c r="AR18" s="26">
        <v>5.9880239520958087E-3</v>
      </c>
      <c r="AS18" s="26">
        <v>0</v>
      </c>
      <c r="AT18" s="26">
        <v>3.9920159680638719E-3</v>
      </c>
      <c r="AU18" s="26">
        <v>0.1157684630738523</v>
      </c>
      <c r="AW18">
        <v>84.087321906404796</v>
      </c>
      <c r="AX18">
        <v>11.43693362610064</v>
      </c>
      <c r="AY18">
        <v>1488.8501509561679</v>
      </c>
      <c r="AZ18">
        <v>1.995670147765368</v>
      </c>
      <c r="BA18">
        <v>11.262874651071041</v>
      </c>
      <c r="BB18">
        <v>0.60401186140227436</v>
      </c>
      <c r="BC18">
        <v>0</v>
      </c>
    </row>
    <row r="19" spans="1:55">
      <c r="A19" s="19" t="s">
        <v>123</v>
      </c>
      <c r="B19" s="19">
        <v>0</v>
      </c>
      <c r="C19" s="53">
        <v>4</v>
      </c>
      <c r="D19" s="53">
        <v>2.87</v>
      </c>
      <c r="E19" s="53">
        <v>72</v>
      </c>
      <c r="F19" s="53">
        <v>2.12</v>
      </c>
      <c r="G19" s="53">
        <v>5.05</v>
      </c>
      <c r="H19" s="53">
        <v>4</v>
      </c>
      <c r="I19" s="53">
        <v>2.1</v>
      </c>
      <c r="J19" s="53">
        <v>2.95</v>
      </c>
      <c r="K19" s="50">
        <f>J19/G19</f>
        <v>0.58415841584158423</v>
      </c>
      <c r="L19" s="53">
        <v>1.31</v>
      </c>
      <c r="M19" s="53">
        <v>1.05</v>
      </c>
      <c r="N19" s="50">
        <f>M19/G19</f>
        <v>0.20792079207920794</v>
      </c>
      <c r="O19" s="53">
        <v>3.76</v>
      </c>
      <c r="P19" s="53">
        <v>2.82</v>
      </c>
      <c r="Q19" s="53">
        <v>9.4E-2</v>
      </c>
      <c r="S19" s="53">
        <v>2.85</v>
      </c>
      <c r="T19" s="53">
        <v>2.88</v>
      </c>
      <c r="U19" s="39">
        <v>98.6111111111111</v>
      </c>
      <c r="V19" s="39">
        <v>96.180555555555557</v>
      </c>
      <c r="W19" s="39">
        <v>94.097222222222214</v>
      </c>
      <c r="X19" s="39">
        <v>92.013888888888886</v>
      </c>
      <c r="Y19" s="39">
        <v>87.5</v>
      </c>
      <c r="Z19" s="39">
        <v>65.972222222222214</v>
      </c>
      <c r="AA19" s="37" t="s">
        <v>61</v>
      </c>
      <c r="AB19" s="37" t="s">
        <v>61</v>
      </c>
      <c r="AC19" s="39">
        <v>100</v>
      </c>
      <c r="AE19" s="23">
        <v>230000</v>
      </c>
      <c r="AF19" s="23">
        <v>14</v>
      </c>
      <c r="AG19" s="23">
        <v>346</v>
      </c>
      <c r="AH19" s="23">
        <v>3</v>
      </c>
      <c r="AI19" s="23">
        <v>2</v>
      </c>
      <c r="AJ19" s="23">
        <v>0</v>
      </c>
      <c r="AK19" s="23">
        <v>8</v>
      </c>
      <c r="AL19" s="23">
        <v>127</v>
      </c>
      <c r="AM19" s="23">
        <v>500</v>
      </c>
      <c r="AN19" s="23">
        <v>373</v>
      </c>
      <c r="AO19" s="17">
        <v>2.8000000000000001E-2</v>
      </c>
      <c r="AP19" s="17">
        <v>0.69199999999999995</v>
      </c>
      <c r="AQ19" s="17">
        <v>6.0000000000000001E-3</v>
      </c>
      <c r="AR19" s="17">
        <v>4.0000000000000001E-3</v>
      </c>
      <c r="AS19" s="17">
        <v>0</v>
      </c>
      <c r="AT19" s="17">
        <v>1.6E-2</v>
      </c>
      <c r="AU19" s="17">
        <v>0.254</v>
      </c>
      <c r="AW19">
        <v>10.873070296363119</v>
      </c>
      <c r="AX19">
        <v>6.5827734518676957</v>
      </c>
      <c r="AY19">
        <v>360.79783366988562</v>
      </c>
      <c r="AZ19">
        <v>7.1611477188012154E-2</v>
      </c>
      <c r="BA19">
        <v>6.4531986989835524</v>
      </c>
      <c r="BB19">
        <v>0</v>
      </c>
      <c r="BC19">
        <v>641.04928069099037</v>
      </c>
    </row>
    <row r="20" spans="1:55">
      <c r="A20" s="19" t="s">
        <v>131</v>
      </c>
      <c r="B20" s="19">
        <v>0</v>
      </c>
      <c r="C20" s="53">
        <v>3.81</v>
      </c>
      <c r="D20" s="53">
        <v>2.98</v>
      </c>
      <c r="E20" s="53">
        <v>78</v>
      </c>
      <c r="F20" s="53">
        <v>2.59</v>
      </c>
      <c r="G20" s="53">
        <v>4.95</v>
      </c>
      <c r="H20" s="53">
        <v>3.81</v>
      </c>
      <c r="I20" s="53">
        <v>2.44</v>
      </c>
      <c r="J20" s="53">
        <v>2.52</v>
      </c>
      <c r="K20" s="50">
        <f>J20/G20</f>
        <v>0.50909090909090904</v>
      </c>
      <c r="L20" s="53">
        <v>1.23</v>
      </c>
      <c r="M20" s="53">
        <v>1.1499999999999999</v>
      </c>
      <c r="N20" s="50">
        <f>M20/G20</f>
        <v>0.23232323232323229</v>
      </c>
      <c r="O20" s="53">
        <v>3.19</v>
      </c>
      <c r="P20" s="53">
        <v>1.94</v>
      </c>
      <c r="Q20" s="53">
        <v>0.16200000000000001</v>
      </c>
      <c r="S20" s="53">
        <v>3.15</v>
      </c>
      <c r="T20" s="53">
        <v>3.04</v>
      </c>
      <c r="U20" s="31">
        <v>96.141479099678463</v>
      </c>
      <c r="V20" s="31">
        <v>98.070739549839232</v>
      </c>
      <c r="W20" s="31">
        <v>96.463022508038591</v>
      </c>
      <c r="X20" s="31">
        <v>97.106109324758847</v>
      </c>
      <c r="Y20" s="31">
        <v>96.784565916398719</v>
      </c>
      <c r="Z20" s="31">
        <v>94.855305466237951</v>
      </c>
      <c r="AA20" s="31">
        <v>87.459807073955005</v>
      </c>
      <c r="AB20" s="31">
        <v>89.710610932475888</v>
      </c>
      <c r="AC20" s="31">
        <v>97.749196141479104</v>
      </c>
      <c r="AE20" s="77" t="s">
        <v>61</v>
      </c>
      <c r="AF20" s="77" t="s">
        <v>61</v>
      </c>
      <c r="AG20" s="77" t="s">
        <v>61</v>
      </c>
      <c r="AH20" s="77" t="s">
        <v>61</v>
      </c>
      <c r="AI20" s="77" t="s">
        <v>61</v>
      </c>
      <c r="AJ20" s="77" t="s">
        <v>61</v>
      </c>
      <c r="AK20" s="77" t="s">
        <v>61</v>
      </c>
      <c r="AL20" s="77" t="s">
        <v>61</v>
      </c>
      <c r="AM20" s="77" t="s">
        <v>61</v>
      </c>
      <c r="AN20" s="77" t="s">
        <v>61</v>
      </c>
      <c r="AO20" s="77" t="s">
        <v>61</v>
      </c>
      <c r="AP20" s="77" t="s">
        <v>61</v>
      </c>
      <c r="AQ20" s="77" t="s">
        <v>61</v>
      </c>
      <c r="AR20" s="77" t="s">
        <v>61</v>
      </c>
      <c r="AS20" s="77" t="s">
        <v>61</v>
      </c>
      <c r="AT20" s="77" t="s">
        <v>61</v>
      </c>
      <c r="AU20" s="77" t="s">
        <v>61</v>
      </c>
      <c r="AW20" s="101" t="s">
        <v>61</v>
      </c>
      <c r="AX20" s="101" t="s">
        <v>61</v>
      </c>
      <c r="AY20" s="101" t="s">
        <v>61</v>
      </c>
      <c r="AZ20" s="101" t="s">
        <v>61</v>
      </c>
      <c r="BA20" s="101" t="s">
        <v>61</v>
      </c>
      <c r="BB20" s="101" t="s">
        <v>61</v>
      </c>
      <c r="BC20" s="101" t="s">
        <v>61</v>
      </c>
    </row>
    <row r="21" spans="1:55" s="6" customFormat="1">
      <c r="A21" s="19" t="s">
        <v>132</v>
      </c>
      <c r="B21" s="19">
        <v>0</v>
      </c>
      <c r="C21" s="53">
        <v>4.9000000000000004</v>
      </c>
      <c r="D21" s="53">
        <v>4</v>
      </c>
      <c r="E21" s="53">
        <v>82</v>
      </c>
      <c r="F21" s="53">
        <v>4.1900000000000004</v>
      </c>
      <c r="G21" s="53">
        <v>6.07</v>
      </c>
      <c r="H21" s="53">
        <v>4.9000000000000004</v>
      </c>
      <c r="I21" s="53">
        <v>3.32</v>
      </c>
      <c r="J21" s="53">
        <v>2.75</v>
      </c>
      <c r="K21" s="50">
        <f>J21/G21</f>
        <v>0.45304777594728168</v>
      </c>
      <c r="L21" s="53">
        <v>1.21</v>
      </c>
      <c r="M21" s="53">
        <v>1.17</v>
      </c>
      <c r="N21" s="50">
        <f>M21/G21</f>
        <v>0.19275123558484347</v>
      </c>
      <c r="O21" s="53">
        <v>3.4</v>
      </c>
      <c r="P21" s="53">
        <v>1.43</v>
      </c>
      <c r="Q21" s="53">
        <v>0.20599999999999999</v>
      </c>
      <c r="R21" s="53"/>
      <c r="S21" s="54">
        <v>4</v>
      </c>
      <c r="T21" s="54">
        <v>3.97</v>
      </c>
      <c r="U21" s="39">
        <v>100.25641025641025</v>
      </c>
      <c r="V21" s="39">
        <v>99.230769230769226</v>
      </c>
      <c r="W21" s="39">
        <v>96.92307692307692</v>
      </c>
      <c r="X21" s="39">
        <v>97.948717948717942</v>
      </c>
      <c r="Y21" s="39">
        <v>100.51282051282051</v>
      </c>
      <c r="Z21" s="39">
        <v>97.179487179487182</v>
      </c>
      <c r="AA21" s="39">
        <v>93.846153846153854</v>
      </c>
      <c r="AB21" s="39">
        <v>91.794871794871796</v>
      </c>
      <c r="AC21" s="39">
        <v>101.79487179487181</v>
      </c>
      <c r="AD21" s="31"/>
      <c r="AE21" s="77" t="s">
        <v>61</v>
      </c>
      <c r="AF21" s="77" t="s">
        <v>61</v>
      </c>
      <c r="AG21" s="77" t="s">
        <v>61</v>
      </c>
      <c r="AH21" s="77" t="s">
        <v>61</v>
      </c>
      <c r="AI21" s="77" t="s">
        <v>61</v>
      </c>
      <c r="AJ21" s="77" t="s">
        <v>61</v>
      </c>
      <c r="AK21" s="77" t="s">
        <v>61</v>
      </c>
      <c r="AL21" s="77" t="s">
        <v>61</v>
      </c>
      <c r="AM21" s="77" t="s">
        <v>61</v>
      </c>
      <c r="AN21" s="77" t="s">
        <v>61</v>
      </c>
      <c r="AO21" s="77" t="s">
        <v>61</v>
      </c>
      <c r="AP21" s="77" t="s">
        <v>61</v>
      </c>
      <c r="AQ21" s="77" t="s">
        <v>61</v>
      </c>
      <c r="AR21" s="77" t="s">
        <v>61</v>
      </c>
      <c r="AS21" s="77" t="s">
        <v>61</v>
      </c>
      <c r="AT21" s="77" t="s">
        <v>61</v>
      </c>
      <c r="AU21" s="77" t="s">
        <v>61</v>
      </c>
      <c r="AW21" s="101" t="s">
        <v>61</v>
      </c>
      <c r="AX21" s="101" t="s">
        <v>61</v>
      </c>
      <c r="AY21" s="101" t="s">
        <v>61</v>
      </c>
      <c r="AZ21" s="101" t="s">
        <v>61</v>
      </c>
      <c r="BA21" s="101" t="s">
        <v>61</v>
      </c>
      <c r="BB21" s="101" t="s">
        <v>61</v>
      </c>
      <c r="BC21" s="101" t="s">
        <v>61</v>
      </c>
    </row>
    <row r="22" spans="1:55"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 s="6"/>
      <c r="S22"/>
      <c r="T22"/>
      <c r="U22"/>
      <c r="V22"/>
      <c r="W22"/>
      <c r="X22"/>
      <c r="Y22"/>
      <c r="Z22"/>
      <c r="AA22"/>
      <c r="AB22"/>
      <c r="AC22"/>
      <c r="AD22" s="6"/>
    </row>
    <row r="23" spans="1:55"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 s="6"/>
      <c r="S23"/>
      <c r="T23"/>
      <c r="U23"/>
      <c r="V23"/>
      <c r="W23"/>
      <c r="X23"/>
      <c r="Y23"/>
      <c r="Z23"/>
      <c r="AA23"/>
      <c r="AB23"/>
      <c r="AC23"/>
      <c r="AD23" s="6"/>
    </row>
    <row r="24" spans="1:55">
      <c r="A24" s="6"/>
      <c r="B24" s="6"/>
      <c r="K24" s="6"/>
      <c r="N24" s="50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</row>
    <row r="25" spans="1:55">
      <c r="A25" s="7" t="s">
        <v>42</v>
      </c>
      <c r="B25" s="7">
        <v>0</v>
      </c>
      <c r="C25" s="50">
        <v>4.42</v>
      </c>
      <c r="D25" s="50">
        <v>4.25</v>
      </c>
      <c r="E25" s="50">
        <v>96.15</v>
      </c>
      <c r="F25" s="50">
        <v>5.52</v>
      </c>
      <c r="G25" s="50">
        <v>6.04</v>
      </c>
      <c r="H25" s="50">
        <v>4.54</v>
      </c>
      <c r="I25" s="50">
        <v>2.57</v>
      </c>
      <c r="J25" s="50">
        <v>3.47</v>
      </c>
      <c r="K25" s="50">
        <f>J25/G25</f>
        <v>0.57450331125827814</v>
      </c>
      <c r="L25" s="50">
        <v>1.75</v>
      </c>
      <c r="M25" s="50">
        <v>1.5</v>
      </c>
      <c r="N25" s="50">
        <f>M25/G25</f>
        <v>0.24834437086092714</v>
      </c>
      <c r="O25" s="50">
        <v>3.85</v>
      </c>
      <c r="P25" s="50">
        <v>0.74</v>
      </c>
      <c r="Q25" s="83">
        <f>1/(O25*P25)</f>
        <v>0.35100035100035099</v>
      </c>
      <c r="R25" s="83"/>
      <c r="S25" s="54">
        <v>4.25</v>
      </c>
      <c r="T25" s="54">
        <v>4.47</v>
      </c>
      <c r="U25" s="16">
        <v>99.071925754060317</v>
      </c>
      <c r="V25" s="16">
        <v>101.85614849187937</v>
      </c>
      <c r="W25" s="16">
        <v>104.40835266821347</v>
      </c>
      <c r="X25" s="16">
        <v>101.85614849187937</v>
      </c>
      <c r="Y25" s="16">
        <v>98.143851508120676</v>
      </c>
      <c r="Z25" s="16">
        <v>100</v>
      </c>
      <c r="AA25" s="16">
        <v>100.69605568445476</v>
      </c>
      <c r="AB25" s="16">
        <v>100</v>
      </c>
      <c r="AC25" s="16">
        <v>104.68384074941453</v>
      </c>
      <c r="AD25" s="16"/>
      <c r="AE25" s="20">
        <v>1850000</v>
      </c>
      <c r="AF25" s="7">
        <v>51</v>
      </c>
      <c r="AG25" s="7">
        <v>177</v>
      </c>
      <c r="AH25" s="7">
        <v>0</v>
      </c>
      <c r="AI25" s="7">
        <v>2</v>
      </c>
      <c r="AJ25" s="7">
        <v>0</v>
      </c>
      <c r="AK25" s="7">
        <v>16</v>
      </c>
      <c r="AL25" s="7">
        <v>254</v>
      </c>
      <c r="AM25" s="7">
        <v>500</v>
      </c>
      <c r="AN25" s="7">
        <v>246</v>
      </c>
      <c r="AO25" s="17">
        <f>AF25/AM25</f>
        <v>0.10199999999999999</v>
      </c>
      <c r="AP25" s="17">
        <f>AG25/AM25</f>
        <v>0.35399999999999998</v>
      </c>
      <c r="AQ25" s="17">
        <f>AH25/AM25</f>
        <v>0</v>
      </c>
      <c r="AR25" s="17">
        <f>AI25/AM25</f>
        <v>4.0000000000000001E-3</v>
      </c>
      <c r="AS25" s="17">
        <f>AJ25/AM25</f>
        <v>0</v>
      </c>
      <c r="AT25" s="17">
        <f>AK25/AM25</f>
        <v>3.2000000000000001E-2</v>
      </c>
      <c r="AU25" s="17">
        <f>AL25/AM25</f>
        <v>0.50800000000000001</v>
      </c>
      <c r="AW25">
        <v>34.625118221295679</v>
      </c>
      <c r="AX25">
        <v>10.667336563231521</v>
      </c>
      <c r="AY25">
        <v>400.44788403236481</v>
      </c>
      <c r="AZ25">
        <v>0.13306167965958529</v>
      </c>
      <c r="BA25">
        <v>19.628419528860238</v>
      </c>
      <c r="BB25">
        <v>1.660661761243544E-2</v>
      </c>
      <c r="BC25">
        <v>0</v>
      </c>
    </row>
    <row r="26" spans="1:55">
      <c r="A26" s="7" t="s">
        <v>49</v>
      </c>
      <c r="B26" s="7">
        <v>0</v>
      </c>
      <c r="C26" s="50">
        <v>4.6900000000000004</v>
      </c>
      <c r="D26" s="50">
        <v>4.17</v>
      </c>
      <c r="E26" s="50">
        <v>89</v>
      </c>
      <c r="F26" s="50">
        <v>5.63</v>
      </c>
      <c r="G26" s="50">
        <v>5.25</v>
      </c>
      <c r="H26" s="50">
        <v>4.6900000000000004</v>
      </c>
      <c r="I26" s="50">
        <v>2.42</v>
      </c>
      <c r="J26" s="50">
        <v>2.83</v>
      </c>
      <c r="K26" s="50">
        <f>J26/G26</f>
        <v>0.53904761904761911</v>
      </c>
      <c r="L26" s="50">
        <v>1.41</v>
      </c>
      <c r="M26" s="50">
        <v>0.56000000000000005</v>
      </c>
      <c r="N26" s="50">
        <f>M26/G26</f>
        <v>0.10666666666666667</v>
      </c>
      <c r="O26" s="50">
        <v>3.63</v>
      </c>
      <c r="P26" s="50">
        <v>2.2799999999999998</v>
      </c>
      <c r="Q26" s="50">
        <v>0.12</v>
      </c>
      <c r="R26" s="50"/>
      <c r="S26" s="54">
        <v>4.17</v>
      </c>
      <c r="T26" s="54">
        <v>4.16</v>
      </c>
      <c r="U26" s="16">
        <v>99.514563106796103</v>
      </c>
      <c r="V26" s="16">
        <v>100.24271844660193</v>
      </c>
      <c r="W26" s="16">
        <v>100.72815533980584</v>
      </c>
      <c r="X26" s="16">
        <v>101.21359223300969</v>
      </c>
      <c r="Y26" s="16">
        <v>100.48543689320388</v>
      </c>
      <c r="Z26" s="16">
        <v>100.24271844660193</v>
      </c>
      <c r="AA26" s="16">
        <v>99.271844660194162</v>
      </c>
      <c r="AB26" s="16">
        <v>100.48543689320388</v>
      </c>
      <c r="AC26" s="16">
        <v>100.97087378640776</v>
      </c>
      <c r="AD26" s="16"/>
      <c r="AE26" s="20">
        <v>900000</v>
      </c>
      <c r="AF26" s="7">
        <v>58</v>
      </c>
      <c r="AG26" s="7">
        <v>384</v>
      </c>
      <c r="AH26" s="7">
        <v>0</v>
      </c>
      <c r="AI26" s="7">
        <v>7</v>
      </c>
      <c r="AJ26" s="7">
        <v>0</v>
      </c>
      <c r="AK26" s="7">
        <v>6</v>
      </c>
      <c r="AL26" s="7">
        <v>44</v>
      </c>
      <c r="AM26" s="7">
        <v>499</v>
      </c>
      <c r="AN26" s="7">
        <v>455</v>
      </c>
      <c r="AO26" s="17">
        <f>AF26/AM26</f>
        <v>0.11623246492985972</v>
      </c>
      <c r="AP26" s="17">
        <f>AG26/AM26</f>
        <v>0.76953907815631262</v>
      </c>
      <c r="AQ26" s="17">
        <f>AH26/AM26</f>
        <v>0</v>
      </c>
      <c r="AR26" s="17">
        <f>AI26/AM26</f>
        <v>1.4028056112224449E-2</v>
      </c>
      <c r="AS26" s="17">
        <f>AJ26/AM26</f>
        <v>0</v>
      </c>
      <c r="AT26" s="17">
        <f>AK26/AM26</f>
        <v>1.2024048096192385E-2</v>
      </c>
      <c r="AU26" s="17">
        <f>AL26/AM26</f>
        <v>8.8176352705410826E-2</v>
      </c>
      <c r="AW26">
        <v>29.118278865521024</v>
      </c>
      <c r="AX26">
        <v>11.215912411004192</v>
      </c>
      <c r="AY26">
        <v>418.13932775010238</v>
      </c>
      <c r="AZ26">
        <v>0.39896098850759998</v>
      </c>
      <c r="BA26">
        <v>0.97443451123245595</v>
      </c>
      <c r="BB26">
        <v>0</v>
      </c>
      <c r="BC26">
        <v>69.453670111999045</v>
      </c>
    </row>
    <row r="27" spans="1:55">
      <c r="A27" s="7" t="s">
        <v>50</v>
      </c>
      <c r="B27" s="7">
        <v>0</v>
      </c>
      <c r="C27" s="50">
        <v>3.14</v>
      </c>
      <c r="D27" s="50">
        <v>2.8</v>
      </c>
      <c r="E27" s="50">
        <v>89</v>
      </c>
      <c r="F27" s="50">
        <v>3.52</v>
      </c>
      <c r="G27" s="50">
        <v>3.93</v>
      </c>
      <c r="H27" s="50">
        <v>3.14</v>
      </c>
      <c r="I27" s="50">
        <v>1.98</v>
      </c>
      <c r="J27" s="50">
        <v>1.95</v>
      </c>
      <c r="K27" s="50">
        <f>J27/G27</f>
        <v>0.49618320610687022</v>
      </c>
      <c r="L27" s="50">
        <v>0.99</v>
      </c>
      <c r="M27" s="50">
        <v>0.79</v>
      </c>
      <c r="N27" s="50">
        <f>M27/G27</f>
        <v>0.2010178117048346</v>
      </c>
      <c r="O27" s="50">
        <v>2.35</v>
      </c>
      <c r="P27" s="50">
        <v>1.72</v>
      </c>
      <c r="Q27" s="50">
        <v>0.25</v>
      </c>
      <c r="R27" s="50"/>
      <c r="S27" s="54">
        <v>2.78</v>
      </c>
      <c r="T27" s="54">
        <v>2.87</v>
      </c>
      <c r="U27" s="16">
        <v>99.644128113878992</v>
      </c>
      <c r="V27" s="16">
        <v>101.42348754448398</v>
      </c>
      <c r="W27" s="16">
        <v>104.98220640569396</v>
      </c>
      <c r="X27" s="16">
        <v>102.13523131672598</v>
      </c>
      <c r="Y27" s="16">
        <v>104.62633451957295</v>
      </c>
      <c r="Z27" s="16">
        <v>102.13523131672598</v>
      </c>
      <c r="AA27" s="16">
        <v>100.71174377224199</v>
      </c>
      <c r="AB27" s="16">
        <v>97.508896797153028</v>
      </c>
      <c r="AC27" s="16">
        <v>102.13523131672598</v>
      </c>
      <c r="AD27" s="16"/>
      <c r="AE27" s="20">
        <v>3480000</v>
      </c>
      <c r="AF27" s="7">
        <v>59</v>
      </c>
      <c r="AG27" s="7">
        <v>381</v>
      </c>
      <c r="AH27" s="7">
        <v>1</v>
      </c>
      <c r="AI27" s="7">
        <v>12</v>
      </c>
      <c r="AJ27" s="7">
        <v>0</v>
      </c>
      <c r="AK27" s="7">
        <v>0</v>
      </c>
      <c r="AL27" s="7">
        <v>47</v>
      </c>
      <c r="AM27" s="7">
        <v>500</v>
      </c>
      <c r="AN27" s="7">
        <v>453</v>
      </c>
      <c r="AO27" s="17">
        <f>AF27/AM27</f>
        <v>0.11799999999999999</v>
      </c>
      <c r="AP27" s="17">
        <f>AG27/AM27</f>
        <v>0.76200000000000001</v>
      </c>
      <c r="AQ27" s="17">
        <f>AH27/AM27</f>
        <v>2E-3</v>
      </c>
      <c r="AR27" s="17">
        <f>AI27/AM27</f>
        <v>2.4E-2</v>
      </c>
      <c r="AS27" s="17">
        <f>AJ27/AM27</f>
        <v>0</v>
      </c>
      <c r="AT27" s="17">
        <f>AK27/AM27</f>
        <v>0</v>
      </c>
      <c r="AU27" s="17">
        <f>AL27/AM27</f>
        <v>9.4E-2</v>
      </c>
      <c r="AW27">
        <v>100.41390290537696</v>
      </c>
      <c r="AX27">
        <v>20.505825043679938</v>
      </c>
      <c r="AY27">
        <v>1446.8975323005664</v>
      </c>
      <c r="AZ27">
        <v>4.3947955584253124</v>
      </c>
      <c r="BA27">
        <v>18.36561594861384</v>
      </c>
      <c r="BB27">
        <v>3.0984548913444401E-2</v>
      </c>
      <c r="BC27">
        <v>107.62438917982496</v>
      </c>
    </row>
    <row r="28" spans="1:55">
      <c r="A28" s="7" t="s">
        <v>52</v>
      </c>
      <c r="B28" s="7">
        <v>0</v>
      </c>
      <c r="C28" s="50">
        <v>4.2699999999999996</v>
      </c>
      <c r="D28" s="50">
        <v>3.69</v>
      </c>
      <c r="E28" s="50">
        <v>86</v>
      </c>
      <c r="F28" s="50">
        <v>4.18</v>
      </c>
      <c r="G28" s="50">
        <v>4.9400000000000004</v>
      </c>
      <c r="H28" s="50">
        <v>4.2699999999999996</v>
      </c>
      <c r="I28" s="50">
        <v>2.5099999999999998</v>
      </c>
      <c r="J28" s="50">
        <v>2.4300000000000002</v>
      </c>
      <c r="K28" s="50">
        <f>J28/G28</f>
        <v>0.49190283400809715</v>
      </c>
      <c r="L28" s="50">
        <v>1.31</v>
      </c>
      <c r="M28" s="50">
        <v>0.67</v>
      </c>
      <c r="N28" s="50">
        <f>M28/G28</f>
        <v>0.13562753036437247</v>
      </c>
      <c r="O28" s="50">
        <v>3.36</v>
      </c>
      <c r="P28" s="50">
        <v>1.43</v>
      </c>
      <c r="Q28" s="50">
        <v>0.21</v>
      </c>
      <c r="R28" s="50"/>
      <c r="S28" s="54">
        <v>3.63</v>
      </c>
      <c r="T28" s="54">
        <v>3.81</v>
      </c>
      <c r="U28" s="16">
        <v>101.09289617486338</v>
      </c>
      <c r="V28" s="16">
        <v>97.540983606557376</v>
      </c>
      <c r="W28" s="16">
        <v>100.27322404371584</v>
      </c>
      <c r="X28" s="16">
        <v>96.448087431693992</v>
      </c>
      <c r="Y28" s="16">
        <v>93.715846994535525</v>
      </c>
      <c r="Z28" s="16">
        <v>102.73224043715845</v>
      </c>
      <c r="AA28" s="16">
        <v>100.5464480874317</v>
      </c>
      <c r="AB28" s="16">
        <v>99.180327868852444</v>
      </c>
      <c r="AC28" s="16">
        <v>104.09836065573769</v>
      </c>
      <c r="AD28" s="16"/>
      <c r="AE28" s="20">
        <v>8080000</v>
      </c>
      <c r="AF28" s="7">
        <v>53</v>
      </c>
      <c r="AG28" s="7">
        <v>42</v>
      </c>
      <c r="AH28" s="7">
        <v>0</v>
      </c>
      <c r="AI28" s="7">
        <v>2</v>
      </c>
      <c r="AJ28" s="7">
        <v>0</v>
      </c>
      <c r="AK28" s="7">
        <v>0</v>
      </c>
      <c r="AL28" s="7">
        <v>4</v>
      </c>
      <c r="AM28" s="7">
        <v>101</v>
      </c>
      <c r="AN28" s="7">
        <v>97</v>
      </c>
      <c r="AO28" s="17">
        <f>AF28/AM28</f>
        <v>0.52475247524752477</v>
      </c>
      <c r="AP28" s="17">
        <f>AG28/AM28</f>
        <v>0.41584158415841582</v>
      </c>
      <c r="AQ28" s="17">
        <f>AH28/AM28</f>
        <v>0</v>
      </c>
      <c r="AR28" s="17">
        <f>AI28/AM28</f>
        <v>1.9801980198019802E-2</v>
      </c>
      <c r="AS28" s="17">
        <f>AJ28/AM28</f>
        <v>0</v>
      </c>
      <c r="AT28" s="17">
        <f>AK28/AM28</f>
        <v>0</v>
      </c>
      <c r="AU28" s="17">
        <f>AL28/AM28</f>
        <v>3.9603960396039604E-2</v>
      </c>
      <c r="AW28" s="6">
        <v>109.4397247386992</v>
      </c>
      <c r="AX28" s="6">
        <v>96.579256728109442</v>
      </c>
      <c r="AY28" s="6">
        <v>3718.455123207104</v>
      </c>
      <c r="AZ28" s="6">
        <v>3.6538447396307201</v>
      </c>
      <c r="BA28" s="6">
        <v>21.53426286043592</v>
      </c>
      <c r="BB28" s="6">
        <v>0.23212333663236401</v>
      </c>
      <c r="BC28" s="6">
        <v>0</v>
      </c>
    </row>
    <row r="29" spans="1:55">
      <c r="A29" s="8" t="s">
        <v>53</v>
      </c>
      <c r="B29" s="8">
        <v>0</v>
      </c>
      <c r="C29" s="52">
        <v>4.04</v>
      </c>
      <c r="D29" s="52">
        <v>3.67</v>
      </c>
      <c r="E29" s="52">
        <v>91</v>
      </c>
      <c r="F29" s="52">
        <v>4.07</v>
      </c>
      <c r="G29" s="52">
        <v>5.0599999999999996</v>
      </c>
      <c r="H29" s="52">
        <v>3.18</v>
      </c>
      <c r="I29" s="52">
        <v>2.16</v>
      </c>
      <c r="J29" s="52">
        <v>2.91</v>
      </c>
      <c r="K29" s="50">
        <f>J29/G29</f>
        <v>0.57509881422924913</v>
      </c>
      <c r="L29" s="52">
        <v>0.83</v>
      </c>
      <c r="M29" s="52">
        <v>1.88</v>
      </c>
      <c r="N29" s="50">
        <f>M29/G29</f>
        <v>0.3715415019762846</v>
      </c>
      <c r="O29" s="52">
        <v>4.1900000000000004</v>
      </c>
      <c r="P29" s="52">
        <v>2.46</v>
      </c>
      <c r="Q29" s="52">
        <v>0.1</v>
      </c>
      <c r="R29" s="52"/>
      <c r="S29" s="54">
        <v>2.77</v>
      </c>
      <c r="T29" s="54">
        <v>3.79</v>
      </c>
      <c r="U29" s="16">
        <v>97.877984084880637</v>
      </c>
      <c r="V29" s="16">
        <v>97.08222811671088</v>
      </c>
      <c r="W29" s="16">
        <v>97.877984084880637</v>
      </c>
      <c r="X29" s="16">
        <v>97.612732095490713</v>
      </c>
      <c r="Y29" s="16">
        <v>96.286472148541108</v>
      </c>
      <c r="Z29" s="16">
        <v>97.612732095490713</v>
      </c>
      <c r="AA29" s="16">
        <v>96.021220159151198</v>
      </c>
      <c r="AB29" s="16">
        <v>92.572944297082245</v>
      </c>
      <c r="AC29" s="16">
        <v>100.53050397877985</v>
      </c>
      <c r="AD29" s="16"/>
      <c r="AE29" s="21">
        <v>500000</v>
      </c>
      <c r="AF29" s="8">
        <v>10</v>
      </c>
      <c r="AG29" s="8">
        <v>10</v>
      </c>
      <c r="AH29" s="8">
        <v>0</v>
      </c>
      <c r="AI29" s="8">
        <v>0</v>
      </c>
      <c r="AJ29" s="8">
        <v>0</v>
      </c>
      <c r="AK29" s="8">
        <v>1</v>
      </c>
      <c r="AL29" s="8">
        <v>79</v>
      </c>
      <c r="AM29" s="8">
        <v>100</v>
      </c>
      <c r="AN29" s="8">
        <v>21</v>
      </c>
      <c r="AO29" s="17">
        <f>AF29/AM29</f>
        <v>0.1</v>
      </c>
      <c r="AP29" s="17">
        <f>AG29/AM29</f>
        <v>0.1</v>
      </c>
      <c r="AQ29" s="17">
        <f>AH29/AM29</f>
        <v>0</v>
      </c>
      <c r="AR29" s="17">
        <f>AI29/AM29</f>
        <v>0</v>
      </c>
      <c r="AS29" s="17">
        <f>AJ29/AM29</f>
        <v>0</v>
      </c>
      <c r="AT29" s="17">
        <f>AK29/AM29</f>
        <v>0.01</v>
      </c>
      <c r="AU29" s="17">
        <f>AL29/AM29</f>
        <v>0.79</v>
      </c>
      <c r="AW29">
        <v>18.318731181102464</v>
      </c>
      <c r="AX29">
        <v>1.5257958567081504</v>
      </c>
      <c r="AY29">
        <v>206.34099181761729</v>
      </c>
      <c r="AZ29">
        <v>0</v>
      </c>
      <c r="BA29">
        <v>2.3873054622220882</v>
      </c>
      <c r="BB29">
        <v>1.3869345053314001E-2</v>
      </c>
      <c r="BC29">
        <v>0</v>
      </c>
    </row>
    <row r="30" spans="1:55">
      <c r="A30" s="8" t="s">
        <v>54</v>
      </c>
      <c r="B30" s="8">
        <v>0</v>
      </c>
      <c r="C30" s="52">
        <v>4.5</v>
      </c>
      <c r="D30" s="52">
        <v>3.87</v>
      </c>
      <c r="E30" s="52">
        <v>86</v>
      </c>
      <c r="F30" s="52">
        <v>3.68</v>
      </c>
      <c r="G30" s="52">
        <v>5.77</v>
      </c>
      <c r="H30" s="52">
        <v>4.5</v>
      </c>
      <c r="I30" s="52">
        <v>2.4300000000000002</v>
      </c>
      <c r="J30" s="52">
        <v>3.34</v>
      </c>
      <c r="K30" s="50">
        <f>J30/G30</f>
        <v>0.57885615251299827</v>
      </c>
      <c r="L30" s="52">
        <v>1.36</v>
      </c>
      <c r="M30" s="52">
        <v>1.26</v>
      </c>
      <c r="N30" s="50">
        <f>M30/G30</f>
        <v>0.21837088388214906</v>
      </c>
      <c r="O30" s="52">
        <v>4.17</v>
      </c>
      <c r="P30" s="52">
        <v>1.55</v>
      </c>
      <c r="Q30" s="52">
        <v>0.16</v>
      </c>
      <c r="R30" s="52"/>
      <c r="S30" s="54">
        <v>3.88</v>
      </c>
      <c r="T30" s="54">
        <v>4.1900000000000004</v>
      </c>
      <c r="U30" s="16">
        <v>98.963730569948183</v>
      </c>
      <c r="V30" s="16">
        <v>100.51813471502591</v>
      </c>
      <c r="W30" s="16">
        <v>95.85492227979276</v>
      </c>
      <c r="X30" s="16">
        <v>93.782383419689126</v>
      </c>
      <c r="Y30" s="16">
        <v>98.704663212435236</v>
      </c>
      <c r="Z30" s="16">
        <v>100</v>
      </c>
      <c r="AA30" s="16">
        <v>93.005181347150256</v>
      </c>
      <c r="AB30" s="16">
        <v>100.51813471502591</v>
      </c>
      <c r="AC30" s="16">
        <v>108.54922279792747</v>
      </c>
      <c r="AD30" s="16"/>
      <c r="AE30" s="21">
        <v>1040000</v>
      </c>
      <c r="AF30" s="8">
        <v>89</v>
      </c>
      <c r="AG30" s="8">
        <v>242</v>
      </c>
      <c r="AH30" s="8">
        <v>5</v>
      </c>
      <c r="AI30" s="8">
        <v>1</v>
      </c>
      <c r="AJ30" s="8">
        <v>0</v>
      </c>
      <c r="AK30" s="8">
        <v>11</v>
      </c>
      <c r="AL30" s="8">
        <v>152</v>
      </c>
      <c r="AM30" s="8">
        <v>500</v>
      </c>
      <c r="AN30" s="8">
        <v>348</v>
      </c>
      <c r="AO30" s="17">
        <f>AF30/AM30</f>
        <v>0.17799999999999999</v>
      </c>
      <c r="AP30" s="17">
        <f>AG30/AM30</f>
        <v>0.48399999999999999</v>
      </c>
      <c r="AQ30" s="17">
        <f>AH30/AM30</f>
        <v>0.01</v>
      </c>
      <c r="AR30" s="17">
        <f>AI30/AM30</f>
        <v>2E-3</v>
      </c>
      <c r="AS30" s="17">
        <f>AJ30/AM30</f>
        <v>0</v>
      </c>
      <c r="AT30" s="17">
        <f>AK30/AM30</f>
        <v>2.1999999999999999E-2</v>
      </c>
      <c r="AU30" s="17">
        <f>AL30/AM30</f>
        <v>0.30399999999999999</v>
      </c>
      <c r="AW30" s="6">
        <v>64.430182536504958</v>
      </c>
      <c r="AX30" s="6">
        <v>5.7092050187604162</v>
      </c>
      <c r="AY30" s="6">
        <v>498.48707208812158</v>
      </c>
      <c r="AZ30" s="6">
        <v>0</v>
      </c>
      <c r="BA30" s="6">
        <v>9.4888614129675997</v>
      </c>
      <c r="BB30" s="6">
        <v>0</v>
      </c>
      <c r="BC30" s="6">
        <v>0</v>
      </c>
    </row>
    <row r="31" spans="1:55">
      <c r="A31" s="7" t="s">
        <v>55</v>
      </c>
      <c r="B31" s="7">
        <v>0</v>
      </c>
      <c r="C31" s="50">
        <v>3.3</v>
      </c>
      <c r="D31" s="50">
        <v>2.78</v>
      </c>
      <c r="E31" s="50">
        <v>84</v>
      </c>
      <c r="F31" s="50">
        <v>2.96</v>
      </c>
      <c r="G31" s="50">
        <v>3.95</v>
      </c>
      <c r="H31" s="50">
        <v>3.3</v>
      </c>
      <c r="I31" s="50">
        <v>1.93</v>
      </c>
      <c r="J31" s="50">
        <v>2.02</v>
      </c>
      <c r="K31" s="50">
        <f>J31/G31</f>
        <v>0.51139240506329109</v>
      </c>
      <c r="L31" s="50">
        <v>0.94</v>
      </c>
      <c r="M31" s="50">
        <v>0.65</v>
      </c>
      <c r="N31" s="50">
        <f>M31/G31</f>
        <v>0.16455696202531644</v>
      </c>
      <c r="O31" s="50">
        <v>2.5499999999999998</v>
      </c>
      <c r="P31" s="50">
        <v>1.94</v>
      </c>
      <c r="Q31" s="50">
        <v>0.2</v>
      </c>
      <c r="R31" s="50"/>
      <c r="S31" s="54">
        <v>2.8</v>
      </c>
      <c r="T31" s="54">
        <v>2.81</v>
      </c>
      <c r="U31" s="16">
        <v>94.565217391304344</v>
      </c>
      <c r="V31" s="16">
        <v>96.739130434782624</v>
      </c>
      <c r="W31" s="16">
        <v>97.101449275362327</v>
      </c>
      <c r="X31" s="16">
        <v>97.101449275362327</v>
      </c>
      <c r="Y31" s="16">
        <v>98.188405797101453</v>
      </c>
      <c r="Z31" s="16">
        <v>95.652173913043498</v>
      </c>
      <c r="AA31" s="16">
        <v>101.08695652173914</v>
      </c>
      <c r="AB31" s="16">
        <v>100.72463768115942</v>
      </c>
      <c r="AC31" s="16">
        <v>101.81159420289856</v>
      </c>
      <c r="AD31" s="16"/>
      <c r="AE31" s="20">
        <v>560000</v>
      </c>
      <c r="AF31" s="7">
        <v>14</v>
      </c>
      <c r="AG31" s="7">
        <v>44</v>
      </c>
      <c r="AH31" s="7">
        <v>0</v>
      </c>
      <c r="AI31" s="7">
        <v>0</v>
      </c>
      <c r="AJ31" s="7">
        <v>0</v>
      </c>
      <c r="AK31" s="7">
        <v>1</v>
      </c>
      <c r="AL31" s="7">
        <v>41</v>
      </c>
      <c r="AM31" s="7">
        <v>100</v>
      </c>
      <c r="AN31" s="7">
        <v>59</v>
      </c>
      <c r="AO31" s="17">
        <f>AF31/AM31</f>
        <v>0.14000000000000001</v>
      </c>
      <c r="AP31" s="17">
        <f>AG31/AM31</f>
        <v>0.44</v>
      </c>
      <c r="AQ31" s="17">
        <f>AH31/AM31</f>
        <v>0</v>
      </c>
      <c r="AR31" s="17">
        <f>AI31/AM31</f>
        <v>0</v>
      </c>
      <c r="AS31" s="17">
        <f>AJ31/AM31</f>
        <v>0</v>
      </c>
      <c r="AT31" s="17">
        <f>AK31/AM31</f>
        <v>0.01</v>
      </c>
      <c r="AU31" s="17">
        <f>AL31/AM31</f>
        <v>0.41</v>
      </c>
      <c r="AW31">
        <v>28.761333930310016</v>
      </c>
      <c r="AX31">
        <v>0.94920547838223035</v>
      </c>
      <c r="AY31">
        <v>188.61667263374017</v>
      </c>
      <c r="AZ31">
        <v>0</v>
      </c>
      <c r="BA31">
        <v>0.94022140525548803</v>
      </c>
      <c r="BB31">
        <v>0</v>
      </c>
      <c r="BC31">
        <v>27.734284585671713</v>
      </c>
    </row>
    <row r="32" spans="1:55">
      <c r="A32" s="8" t="s">
        <v>57</v>
      </c>
      <c r="B32" s="8">
        <v>0</v>
      </c>
      <c r="C32" s="52">
        <v>4.32</v>
      </c>
      <c r="D32" s="52">
        <v>2.69</v>
      </c>
      <c r="E32" s="52">
        <v>85</v>
      </c>
      <c r="F32" s="52">
        <v>4.04</v>
      </c>
      <c r="G32" s="52">
        <v>4.72</v>
      </c>
      <c r="H32" s="52">
        <v>4.32</v>
      </c>
      <c r="I32" s="52">
        <v>2.4</v>
      </c>
      <c r="J32" s="52">
        <v>2.33</v>
      </c>
      <c r="K32" s="50">
        <f>J32/G32</f>
        <v>0.49364406779661019</v>
      </c>
      <c r="L32" s="52">
        <v>1.25</v>
      </c>
      <c r="M32" s="52">
        <v>0.4</v>
      </c>
      <c r="N32" s="50">
        <f>M32/G32</f>
        <v>8.4745762711864417E-2</v>
      </c>
      <c r="O32" s="52">
        <v>3.21</v>
      </c>
      <c r="P32" s="52">
        <v>1.77</v>
      </c>
      <c r="Q32" s="52">
        <v>0.18</v>
      </c>
      <c r="R32" s="52"/>
      <c r="S32" s="54">
        <v>3.64</v>
      </c>
      <c r="T32" s="54">
        <v>3.82</v>
      </c>
      <c r="U32" s="16">
        <v>96.457765667574932</v>
      </c>
      <c r="V32" s="16">
        <v>96.457765667574932</v>
      </c>
      <c r="W32" s="16">
        <v>93.460490463215265</v>
      </c>
      <c r="X32" s="16">
        <v>97.547683923705733</v>
      </c>
      <c r="Y32" s="16">
        <v>93.732970027247958</v>
      </c>
      <c r="Z32" s="16">
        <v>100.27247956403271</v>
      </c>
      <c r="AA32" s="16">
        <v>92.643051771117172</v>
      </c>
      <c r="AB32" s="16">
        <v>97.820163487738427</v>
      </c>
      <c r="AC32" s="16">
        <v>104.08719346049047</v>
      </c>
      <c r="AD32" s="16"/>
      <c r="AE32" s="21">
        <v>280000</v>
      </c>
      <c r="AF32" s="8">
        <v>3</v>
      </c>
      <c r="AG32" s="8">
        <v>15</v>
      </c>
      <c r="AH32" s="8">
        <v>0</v>
      </c>
      <c r="AI32" s="8">
        <v>0</v>
      </c>
      <c r="AJ32" s="8">
        <v>0</v>
      </c>
      <c r="AK32" s="8">
        <v>0</v>
      </c>
      <c r="AL32" s="8">
        <v>81</v>
      </c>
      <c r="AM32" s="8">
        <v>99</v>
      </c>
      <c r="AN32" s="8">
        <v>18</v>
      </c>
      <c r="AO32" s="17">
        <f>AF32/AM32</f>
        <v>3.0303030303030304E-2</v>
      </c>
      <c r="AP32" s="17">
        <f>AG32/AM32</f>
        <v>0.15151515151515152</v>
      </c>
      <c r="AQ32" s="17">
        <f>AH32/AM32</f>
        <v>0</v>
      </c>
      <c r="AR32" s="17">
        <f>AI32/AM32</f>
        <v>0</v>
      </c>
      <c r="AS32" s="17">
        <f>AJ32/AM32</f>
        <v>0</v>
      </c>
      <c r="AT32" s="17">
        <f>AK32/AM32</f>
        <v>0</v>
      </c>
      <c r="AU32" s="17">
        <f>AL32/AM32</f>
        <v>0.81818181818181823</v>
      </c>
      <c r="AW32" s="6">
        <v>59.387141277851519</v>
      </c>
      <c r="AX32" s="6">
        <v>2.3710891335599649</v>
      </c>
      <c r="AY32" s="6">
        <v>257.29207308707231</v>
      </c>
      <c r="AZ32" s="6">
        <v>0</v>
      </c>
      <c r="BA32" s="6">
        <v>9.5712422491550395</v>
      </c>
      <c r="BB32" s="6">
        <v>0</v>
      </c>
      <c r="BC32" s="6">
        <v>178.90667416227967</v>
      </c>
    </row>
    <row r="33" spans="1:55">
      <c r="A33" s="19" t="s">
        <v>120</v>
      </c>
      <c r="B33" s="19">
        <v>0</v>
      </c>
      <c r="C33" s="54">
        <v>4.3899999999999997</v>
      </c>
      <c r="D33" s="54">
        <v>3.4</v>
      </c>
      <c r="E33" s="54">
        <v>77</v>
      </c>
      <c r="F33" s="54">
        <v>2.94</v>
      </c>
      <c r="G33" s="54">
        <v>5.44</v>
      </c>
      <c r="H33" s="54">
        <v>4.3899999999999997</v>
      </c>
      <c r="I33" s="54">
        <v>2.65</v>
      </c>
      <c r="J33" s="54">
        <v>2.79</v>
      </c>
      <c r="K33" s="50">
        <f>J33/G33</f>
        <v>0.51286764705882348</v>
      </c>
      <c r="L33" s="54">
        <v>1.4</v>
      </c>
      <c r="M33" s="54">
        <v>1.05</v>
      </c>
      <c r="N33" s="50">
        <f>M33/G33</f>
        <v>0.19301470588235295</v>
      </c>
      <c r="O33" s="54">
        <v>2.89</v>
      </c>
      <c r="P33" s="54">
        <v>2.86</v>
      </c>
      <c r="Q33" s="54">
        <v>0.121</v>
      </c>
      <c r="R33" s="54"/>
      <c r="S33" s="54">
        <v>3.5</v>
      </c>
      <c r="T33" s="54">
        <v>3.66</v>
      </c>
      <c r="U33" s="31">
        <v>96.306818181818187</v>
      </c>
      <c r="V33" s="31">
        <v>95.73863636363636</v>
      </c>
      <c r="W33" s="31">
        <v>97.727272727272734</v>
      </c>
      <c r="X33" s="31">
        <v>91.76136363636364</v>
      </c>
      <c r="Y33" s="31">
        <v>92.045454545454547</v>
      </c>
      <c r="Z33" s="31">
        <v>88.35227272727272</v>
      </c>
      <c r="AA33" s="31">
        <v>89.48863636363636</v>
      </c>
      <c r="AB33" s="31">
        <v>87.215909090909079</v>
      </c>
      <c r="AC33" s="31">
        <v>103.97727272727273</v>
      </c>
      <c r="AE33" s="27">
        <v>3200000</v>
      </c>
      <c r="AF33" s="12">
        <v>27</v>
      </c>
      <c r="AG33" s="12">
        <v>420</v>
      </c>
      <c r="AH33" s="12">
        <v>1</v>
      </c>
      <c r="AI33" s="12">
        <v>0</v>
      </c>
      <c r="AJ33" s="12">
        <v>0</v>
      </c>
      <c r="AK33" s="12">
        <v>10</v>
      </c>
      <c r="AL33" s="12">
        <v>42</v>
      </c>
      <c r="AM33" s="24">
        <f>SUM(AF33:AL33)</f>
        <v>500</v>
      </c>
      <c r="AN33" s="25">
        <f>SUM(AF33:AK33)</f>
        <v>458</v>
      </c>
      <c r="AO33" s="26">
        <v>5.3999999999999999E-2</v>
      </c>
      <c r="AP33" s="26">
        <v>0.84</v>
      </c>
      <c r="AQ33" s="26">
        <v>2E-3</v>
      </c>
      <c r="AR33" s="26">
        <v>0</v>
      </c>
      <c r="AS33" s="26">
        <v>0</v>
      </c>
      <c r="AT33" s="26">
        <v>0.02</v>
      </c>
      <c r="AU33" s="26">
        <v>8.4000000000000005E-2</v>
      </c>
      <c r="AW33">
        <v>20.11401381788237</v>
      </c>
      <c r="AX33">
        <v>25.656833529890079</v>
      </c>
      <c r="AY33">
        <v>557.98961867619198</v>
      </c>
      <c r="AZ33">
        <v>0.20080955710491136</v>
      </c>
      <c r="BA33">
        <v>9.7555729355163994</v>
      </c>
      <c r="BB33">
        <v>4.4090940997590878E-3</v>
      </c>
      <c r="BC33">
        <v>0</v>
      </c>
    </row>
    <row r="34" spans="1:55" s="6" customFormat="1">
      <c r="A34" s="8" t="s">
        <v>59</v>
      </c>
      <c r="B34" s="8">
        <v>0</v>
      </c>
      <c r="C34" s="52">
        <v>3.95</v>
      </c>
      <c r="D34" s="52">
        <v>3.39</v>
      </c>
      <c r="E34" s="52">
        <v>86</v>
      </c>
      <c r="F34" s="52">
        <v>3.97</v>
      </c>
      <c r="G34" s="52">
        <v>5.07</v>
      </c>
      <c r="H34" s="52">
        <v>3.95</v>
      </c>
      <c r="I34" s="52">
        <v>2.59</v>
      </c>
      <c r="J34" s="52">
        <v>2.4900000000000002</v>
      </c>
      <c r="K34" s="50">
        <f>J34/G34</f>
        <v>0.4911242603550296</v>
      </c>
      <c r="L34" s="52">
        <v>1.27</v>
      </c>
      <c r="M34" s="52">
        <v>1.1200000000000001</v>
      </c>
      <c r="N34" s="50">
        <f>M34/G34</f>
        <v>0.22090729783037477</v>
      </c>
      <c r="O34" s="52">
        <v>3.41</v>
      </c>
      <c r="P34" s="52">
        <v>1.76</v>
      </c>
      <c r="Q34" s="52">
        <v>0.17</v>
      </c>
      <c r="R34" s="52"/>
      <c r="S34" s="54">
        <v>3.43</v>
      </c>
      <c r="T34" s="54">
        <v>3.53</v>
      </c>
      <c r="U34" s="16">
        <v>95.043731778425638</v>
      </c>
      <c r="V34" s="16">
        <v>99.416909620991262</v>
      </c>
      <c r="W34" s="16">
        <v>99.125364431486872</v>
      </c>
      <c r="X34" s="16">
        <v>95.918367346938766</v>
      </c>
      <c r="Y34" s="16">
        <v>98.250728862973759</v>
      </c>
      <c r="Z34" s="16">
        <v>99.416909620991262</v>
      </c>
      <c r="AA34" s="16">
        <v>98.833819241982496</v>
      </c>
      <c r="AB34" s="16">
        <v>99.416909620991262</v>
      </c>
      <c r="AC34" s="16">
        <v>102.91545189504372</v>
      </c>
      <c r="AD34" s="16"/>
      <c r="AE34" s="21">
        <v>740000</v>
      </c>
      <c r="AF34" s="8">
        <v>146</v>
      </c>
      <c r="AG34" s="8">
        <v>221</v>
      </c>
      <c r="AH34" s="8">
        <v>6</v>
      </c>
      <c r="AI34" s="8">
        <v>4</v>
      </c>
      <c r="AJ34" s="8">
        <v>0</v>
      </c>
      <c r="AK34" s="8">
        <v>4</v>
      </c>
      <c r="AL34" s="8">
        <v>120</v>
      </c>
      <c r="AM34" s="8">
        <v>501</v>
      </c>
      <c r="AN34" s="8">
        <v>381</v>
      </c>
      <c r="AO34" s="17">
        <f>AF34/AM34</f>
        <v>0.29141716566866266</v>
      </c>
      <c r="AP34" s="17">
        <f>AG34/AM34</f>
        <v>0.44111776447105788</v>
      </c>
      <c r="AQ34" s="17">
        <f>AH34/AM34</f>
        <v>1.1976047904191617E-2</v>
      </c>
      <c r="AR34" s="17">
        <f>AI34/AM34</f>
        <v>7.9840319361277438E-3</v>
      </c>
      <c r="AS34" s="17">
        <f>AJ34/AM34</f>
        <v>0</v>
      </c>
      <c r="AT34" s="17">
        <f>AK34/AM34</f>
        <v>7.9840319361277438E-3</v>
      </c>
      <c r="AU34" s="17">
        <f>AL34/AM34</f>
        <v>0.23952095808383234</v>
      </c>
      <c r="AW34" s="6">
        <v>19.071420731992561</v>
      </c>
      <c r="AX34" s="6">
        <v>3.0362533336134558</v>
      </c>
      <c r="AY34" s="6">
        <v>423.98090731410718</v>
      </c>
      <c r="AZ34" s="6">
        <v>0</v>
      </c>
      <c r="BA34" s="6">
        <v>0.67793350917991679</v>
      </c>
      <c r="BB34" s="6">
        <v>1.09815946611508E-2</v>
      </c>
      <c r="BC34" s="6">
        <v>0</v>
      </c>
    </row>
    <row r="35" spans="1:55">
      <c r="A35" s="7" t="s">
        <v>63</v>
      </c>
      <c r="B35" s="7">
        <v>0</v>
      </c>
      <c r="C35" s="50">
        <v>3.15</v>
      </c>
      <c r="D35" s="50">
        <v>2.52</v>
      </c>
      <c r="E35" s="50">
        <v>80</v>
      </c>
      <c r="F35" s="50">
        <v>2.13</v>
      </c>
      <c r="G35" s="50">
        <v>3.88</v>
      </c>
      <c r="H35" s="50">
        <v>3.15</v>
      </c>
      <c r="I35" s="50">
        <v>1.73</v>
      </c>
      <c r="J35" s="50">
        <v>2.15</v>
      </c>
      <c r="K35" s="50">
        <f>J35/G35</f>
        <v>0.55412371134020622</v>
      </c>
      <c r="L35" s="50">
        <v>0.94</v>
      </c>
      <c r="M35" s="50">
        <v>0.74</v>
      </c>
      <c r="N35" s="50">
        <f>M35/G35</f>
        <v>0.1907216494845361</v>
      </c>
      <c r="O35" s="50">
        <v>2.62</v>
      </c>
      <c r="P35" s="50">
        <v>2.25</v>
      </c>
      <c r="Q35" s="50">
        <v>0.17</v>
      </c>
      <c r="R35" s="50"/>
      <c r="S35" s="54">
        <v>2.52</v>
      </c>
      <c r="T35" s="54">
        <v>2.58</v>
      </c>
      <c r="U35" s="16">
        <v>100.79365079365078</v>
      </c>
      <c r="V35" s="16">
        <v>99.603174603174594</v>
      </c>
      <c r="W35" s="16">
        <v>98.80952380952381</v>
      </c>
      <c r="X35" s="16">
        <v>100.79365079365078</v>
      </c>
      <c r="Y35" s="16">
        <v>100</v>
      </c>
      <c r="Z35" s="16">
        <v>97.222222222222229</v>
      </c>
      <c r="AA35" s="16">
        <v>96.825396825396822</v>
      </c>
      <c r="AB35" s="16">
        <v>96.031746031746025</v>
      </c>
      <c r="AC35" s="16">
        <v>102.38095238095238</v>
      </c>
      <c r="AD35" s="16"/>
      <c r="AE35" s="20">
        <v>980000</v>
      </c>
      <c r="AF35" s="7">
        <v>78</v>
      </c>
      <c r="AG35" s="7">
        <v>382</v>
      </c>
      <c r="AH35" s="7">
        <v>4</v>
      </c>
      <c r="AI35" s="7">
        <v>1</v>
      </c>
      <c r="AJ35" s="7">
        <v>0</v>
      </c>
      <c r="AK35" s="7">
        <v>11</v>
      </c>
      <c r="AL35" s="7">
        <v>24</v>
      </c>
      <c r="AM35" s="7">
        <v>500</v>
      </c>
      <c r="AN35" s="7">
        <v>476</v>
      </c>
      <c r="AO35" s="17">
        <f>AF35/AM35</f>
        <v>0.156</v>
      </c>
      <c r="AP35" s="17">
        <f>AG35/AM35</f>
        <v>0.76400000000000001</v>
      </c>
      <c r="AQ35" s="17">
        <f>AH35/AM35</f>
        <v>8.0000000000000002E-3</v>
      </c>
      <c r="AR35" s="17">
        <f>AI35/AM35</f>
        <v>2E-3</v>
      </c>
      <c r="AS35" s="17">
        <f>AJ35/AM35</f>
        <v>0</v>
      </c>
      <c r="AT35" s="17">
        <f>AK35/AM35</f>
        <v>2.1999999999999999E-2</v>
      </c>
      <c r="AU35" s="17">
        <f>AL35/AM35</f>
        <v>4.8000000000000001E-2</v>
      </c>
      <c r="AW35">
        <v>7.984093733022064</v>
      </c>
      <c r="AX35">
        <v>2.0569032384368322</v>
      </c>
      <c r="AY35">
        <v>391.1103201932832</v>
      </c>
      <c r="AZ35">
        <v>0</v>
      </c>
      <c r="BA35">
        <v>0.46512170869954478</v>
      </c>
      <c r="BB35">
        <v>5.190046051644296E-2</v>
      </c>
      <c r="BC35">
        <v>0</v>
      </c>
    </row>
    <row r="36" spans="1:55">
      <c r="A36" s="7" t="s">
        <v>72</v>
      </c>
      <c r="B36" s="7">
        <v>0</v>
      </c>
      <c r="C36" s="50">
        <v>3.76</v>
      </c>
      <c r="D36" s="50">
        <v>2.68</v>
      </c>
      <c r="E36" s="50">
        <v>71</v>
      </c>
      <c r="F36" s="50">
        <v>2.02</v>
      </c>
      <c r="G36" s="50">
        <v>4.5</v>
      </c>
      <c r="H36" s="50">
        <v>3.76</v>
      </c>
      <c r="I36" s="50">
        <v>2.1</v>
      </c>
      <c r="J36" s="50">
        <v>2.39</v>
      </c>
      <c r="K36" s="50">
        <f>J36/G36</f>
        <v>0.53111111111111109</v>
      </c>
      <c r="L36" s="50">
        <v>1.54</v>
      </c>
      <c r="M36" s="50">
        <v>0.73</v>
      </c>
      <c r="N36" s="50">
        <f>M36/G36</f>
        <v>0.16222222222222221</v>
      </c>
      <c r="O36" s="50">
        <v>2.5099999999999998</v>
      </c>
      <c r="P36" s="50">
        <v>3.42</v>
      </c>
      <c r="Q36" s="83">
        <f>1/(O36*P36)</f>
        <v>0.1164930919596468</v>
      </c>
      <c r="R36" s="83"/>
      <c r="S36" s="54">
        <v>2.62</v>
      </c>
      <c r="T36" s="54">
        <v>2.66</v>
      </c>
      <c r="U36" s="16">
        <v>98.484848484848484</v>
      </c>
      <c r="V36" s="16">
        <v>100.75757575757575</v>
      </c>
      <c r="W36" s="16">
        <v>98.86363636363636</v>
      </c>
      <c r="X36" s="16">
        <v>94.318181818181827</v>
      </c>
      <c r="Y36" s="16">
        <v>92.803030303030312</v>
      </c>
      <c r="Z36" s="16">
        <v>91.287878787878782</v>
      </c>
      <c r="AA36" s="16">
        <v>84.848484848484844</v>
      </c>
      <c r="AB36" s="16">
        <v>73.48484848484847</v>
      </c>
      <c r="AC36" s="16">
        <v>100.75757575757575</v>
      </c>
      <c r="AD36" s="16"/>
      <c r="AE36" s="20">
        <v>1590000</v>
      </c>
      <c r="AF36" s="7">
        <v>18</v>
      </c>
      <c r="AG36" s="7">
        <v>486</v>
      </c>
      <c r="AH36" s="7">
        <v>1</v>
      </c>
      <c r="AI36" s="7">
        <v>1</v>
      </c>
      <c r="AJ36" s="7">
        <v>0</v>
      </c>
      <c r="AK36" s="7">
        <v>0</v>
      </c>
      <c r="AL36" s="7">
        <v>13</v>
      </c>
      <c r="AM36" s="7">
        <v>519</v>
      </c>
      <c r="AN36" s="7">
        <v>506</v>
      </c>
      <c r="AO36" s="17">
        <f>AF36/AM36</f>
        <v>3.4682080924855488E-2</v>
      </c>
      <c r="AP36" s="17">
        <f>AG36/AM36</f>
        <v>0.93641618497109824</v>
      </c>
      <c r="AQ36" s="17">
        <f>AH36/AM36</f>
        <v>1.9267822736030828E-3</v>
      </c>
      <c r="AR36" s="17">
        <f>AI36/AM36</f>
        <v>1.9267822736030828E-3</v>
      </c>
      <c r="AS36" s="17">
        <f>AJ36/AM36</f>
        <v>0</v>
      </c>
      <c r="AT36" s="17">
        <f>AK36/AM36</f>
        <v>0</v>
      </c>
      <c r="AU36" s="17">
        <f>AL36/AM36</f>
        <v>2.5048169556840076E-2</v>
      </c>
      <c r="AW36" s="6">
        <v>3.1087274661994639</v>
      </c>
      <c r="AX36" s="6">
        <v>1.177149617419424</v>
      </c>
      <c r="AY36" s="6">
        <v>302.50124356446082</v>
      </c>
      <c r="AZ36" s="6">
        <v>0</v>
      </c>
      <c r="BA36" s="6">
        <v>0.38816028766937921</v>
      </c>
      <c r="BB36" s="6">
        <v>6.0280417968493039E-2</v>
      </c>
      <c r="BC36" s="6">
        <v>0</v>
      </c>
    </row>
    <row r="37" spans="1:55">
      <c r="A37" s="7" t="s">
        <v>78</v>
      </c>
      <c r="B37" s="7">
        <v>0</v>
      </c>
      <c r="C37" s="50">
        <v>3.28</v>
      </c>
      <c r="D37" s="50">
        <v>2.67</v>
      </c>
      <c r="E37" s="50">
        <v>81</v>
      </c>
      <c r="F37" s="50">
        <v>2.64</v>
      </c>
      <c r="G37" s="50">
        <v>4.53</v>
      </c>
      <c r="H37" s="50">
        <v>3.28</v>
      </c>
      <c r="I37" s="50">
        <v>2.37</v>
      </c>
      <c r="J37" s="50">
        <v>2.17</v>
      </c>
      <c r="K37" s="50">
        <f>J37/G37</f>
        <v>0.47902869757174388</v>
      </c>
      <c r="L37" s="50">
        <v>0.81</v>
      </c>
      <c r="M37" s="50">
        <v>1.25</v>
      </c>
      <c r="N37" s="50">
        <f>M37/G37</f>
        <v>0.27593818984547458</v>
      </c>
      <c r="O37" s="50">
        <v>2.72</v>
      </c>
      <c r="P37" s="50">
        <v>1.95</v>
      </c>
      <c r="Q37" s="84">
        <v>0.188</v>
      </c>
      <c r="R37" s="84"/>
      <c r="S37" s="54">
        <v>2.72</v>
      </c>
      <c r="T37" s="54">
        <v>2.82</v>
      </c>
      <c r="U37" s="16">
        <v>97.500000000000014</v>
      </c>
      <c r="V37" s="16">
        <v>98.571428571428569</v>
      </c>
      <c r="W37" s="16">
        <v>98.928571428571431</v>
      </c>
      <c r="X37" s="16">
        <v>97.500000000000014</v>
      </c>
      <c r="Y37" s="16">
        <v>95</v>
      </c>
      <c r="Z37" s="16">
        <v>94.285714285714292</v>
      </c>
      <c r="AA37" s="16">
        <v>95.357142857142861</v>
      </c>
      <c r="AB37" s="16">
        <v>92.857142857142875</v>
      </c>
      <c r="AC37" s="16">
        <v>100.71428571428571</v>
      </c>
      <c r="AD37" s="16"/>
      <c r="AE37" s="23">
        <v>540000</v>
      </c>
      <c r="AF37" s="77" t="s">
        <v>61</v>
      </c>
      <c r="AG37" s="77" t="s">
        <v>61</v>
      </c>
      <c r="AH37" s="77" t="s">
        <v>61</v>
      </c>
      <c r="AI37" s="77" t="s">
        <v>61</v>
      </c>
      <c r="AJ37" s="77" t="s">
        <v>61</v>
      </c>
      <c r="AK37" s="77" t="s">
        <v>61</v>
      </c>
      <c r="AL37" s="77" t="s">
        <v>61</v>
      </c>
      <c r="AM37" s="77" t="s">
        <v>61</v>
      </c>
      <c r="AN37" s="77" t="s">
        <v>61</v>
      </c>
      <c r="AO37" s="77" t="s">
        <v>61</v>
      </c>
      <c r="AP37" s="77" t="s">
        <v>61</v>
      </c>
      <c r="AQ37" s="77" t="s">
        <v>61</v>
      </c>
      <c r="AR37" s="77" t="s">
        <v>61</v>
      </c>
      <c r="AS37" s="77" t="s">
        <v>61</v>
      </c>
      <c r="AT37" s="77" t="s">
        <v>61</v>
      </c>
      <c r="AU37" s="77" t="s">
        <v>61</v>
      </c>
      <c r="AW37" s="101" t="s">
        <v>61</v>
      </c>
      <c r="AX37" s="101" t="s">
        <v>61</v>
      </c>
      <c r="AY37" s="101" t="s">
        <v>61</v>
      </c>
      <c r="AZ37" s="101" t="s">
        <v>61</v>
      </c>
      <c r="BA37" s="101" t="s">
        <v>61</v>
      </c>
      <c r="BB37" s="101" t="s">
        <v>61</v>
      </c>
      <c r="BC37" s="101" t="s">
        <v>61</v>
      </c>
    </row>
    <row r="38" spans="1:55">
      <c r="A38" s="7" t="s">
        <v>81</v>
      </c>
      <c r="B38" s="7">
        <v>0</v>
      </c>
      <c r="C38" s="50">
        <v>2.87</v>
      </c>
      <c r="D38" s="50">
        <v>2.35</v>
      </c>
      <c r="E38" s="50">
        <v>82</v>
      </c>
      <c r="F38" s="50">
        <v>2.44</v>
      </c>
      <c r="G38" s="33">
        <v>3.7</v>
      </c>
      <c r="H38" s="33">
        <v>2.36</v>
      </c>
      <c r="I38" s="33">
        <v>1.44</v>
      </c>
      <c r="J38" s="33">
        <v>2.2599999999999998</v>
      </c>
      <c r="K38" s="52">
        <f>J38/G38</f>
        <v>0.61081081081081068</v>
      </c>
      <c r="L38" s="33">
        <v>0.92</v>
      </c>
      <c r="M38" s="33">
        <v>1.34</v>
      </c>
      <c r="N38" s="33">
        <f>M38/H38</f>
        <v>0.56779661016949157</v>
      </c>
      <c r="O38" s="33">
        <v>2.15</v>
      </c>
      <c r="P38" s="33">
        <v>2.96</v>
      </c>
      <c r="Q38" s="83">
        <f>1/(O38*P38)</f>
        <v>0.15713387806411064</v>
      </c>
      <c r="R38" s="83"/>
      <c r="S38" s="54">
        <v>2.2999999999999998</v>
      </c>
      <c r="T38" s="54">
        <v>2.36</v>
      </c>
      <c r="U38" s="16">
        <v>100.85836909871244</v>
      </c>
      <c r="V38" s="16">
        <v>96.995708154506417</v>
      </c>
      <c r="W38" s="16">
        <v>94.420600858369113</v>
      </c>
      <c r="X38" s="16">
        <v>97.854077253218875</v>
      </c>
      <c r="Y38" s="16">
        <v>97.854077253218875</v>
      </c>
      <c r="Z38" s="16">
        <v>95.278969957081543</v>
      </c>
      <c r="AA38" s="16">
        <v>86.695278969957073</v>
      </c>
      <c r="AB38" s="16">
        <v>80.68669527896995</v>
      </c>
      <c r="AC38" s="16">
        <v>101.28755364806865</v>
      </c>
      <c r="AD38" s="16"/>
      <c r="AE38" s="20">
        <v>122000</v>
      </c>
      <c r="AF38" s="13">
        <v>4</v>
      </c>
      <c r="AG38" s="13">
        <v>0</v>
      </c>
      <c r="AH38" s="13">
        <v>0</v>
      </c>
      <c r="AI38" s="13">
        <v>0</v>
      </c>
      <c r="AJ38" s="13">
        <v>0</v>
      </c>
      <c r="AK38" s="13">
        <v>0</v>
      </c>
      <c r="AL38" s="13">
        <v>96</v>
      </c>
      <c r="AM38" s="7">
        <v>100</v>
      </c>
      <c r="AN38" s="7">
        <v>4</v>
      </c>
      <c r="AO38" s="17">
        <f>AF38/AM38</f>
        <v>0.04</v>
      </c>
      <c r="AP38" s="17">
        <f>AG38/AM38</f>
        <v>0</v>
      </c>
      <c r="AQ38" s="17">
        <f>AH38/AM38</f>
        <v>0</v>
      </c>
      <c r="AR38" s="17">
        <f>AI38/AM38</f>
        <v>0</v>
      </c>
      <c r="AS38" s="17">
        <f>AJ38/AM38</f>
        <v>0</v>
      </c>
      <c r="AT38" s="17">
        <f>AK38/AM38</f>
        <v>0</v>
      </c>
      <c r="AU38" s="17">
        <f>AL38/AM38</f>
        <v>0.96</v>
      </c>
      <c r="AW38" s="6">
        <v>24.634411506934718</v>
      </c>
      <c r="AX38" s="6">
        <v>1.7032144565062319</v>
      </c>
      <c r="AY38" s="6">
        <v>252.66394564075679</v>
      </c>
      <c r="AZ38" s="6">
        <v>0</v>
      </c>
      <c r="BA38" s="6">
        <v>7.5345684948731684</v>
      </c>
      <c r="BB38" s="6">
        <v>1.217135034216464E-2</v>
      </c>
      <c r="BC38" s="6">
        <v>0</v>
      </c>
    </row>
    <row r="39" spans="1:55">
      <c r="A39" s="7" t="s">
        <v>87</v>
      </c>
      <c r="B39" s="7">
        <v>0</v>
      </c>
      <c r="C39" s="50">
        <v>4.01</v>
      </c>
      <c r="D39" s="50">
        <v>3.46</v>
      </c>
      <c r="E39" s="50">
        <v>86</v>
      </c>
      <c r="F39" s="50">
        <v>3.84</v>
      </c>
      <c r="G39" s="50">
        <v>5.4</v>
      </c>
      <c r="H39" s="50">
        <v>4.01</v>
      </c>
      <c r="I39" s="50">
        <v>2.96</v>
      </c>
      <c r="J39" s="50">
        <v>2.44</v>
      </c>
      <c r="K39" s="50">
        <f>J39/G39</f>
        <v>0.45185185185185184</v>
      </c>
      <c r="L39" s="50">
        <v>0.66</v>
      </c>
      <c r="M39" s="50">
        <v>1.39</v>
      </c>
      <c r="N39" s="50">
        <f>M39/G39</f>
        <v>0.25740740740740736</v>
      </c>
      <c r="O39" s="50">
        <v>2.86</v>
      </c>
      <c r="P39" s="50">
        <v>1.98</v>
      </c>
      <c r="Q39" s="83">
        <v>0.18</v>
      </c>
      <c r="R39" s="83"/>
      <c r="S39" s="54">
        <v>3.36</v>
      </c>
      <c r="T39" s="54">
        <v>3.42</v>
      </c>
      <c r="U39" s="16">
        <v>98.484848484848484</v>
      </c>
      <c r="V39" s="16">
        <v>97.87878787878789</v>
      </c>
      <c r="W39" s="16">
        <v>98.484848484848484</v>
      </c>
      <c r="X39" s="16">
        <v>98.787878787878796</v>
      </c>
      <c r="Y39" s="16">
        <v>98.787878787878796</v>
      </c>
      <c r="Z39" s="16">
        <v>97.87878787878789</v>
      </c>
      <c r="AA39" s="16">
        <v>97.575757575757578</v>
      </c>
      <c r="AB39" s="16">
        <v>97.87878787878789</v>
      </c>
      <c r="AC39" s="16">
        <v>103.63636363636364</v>
      </c>
      <c r="AD39" s="16"/>
      <c r="AE39" s="23">
        <v>17500</v>
      </c>
      <c r="AF39" s="77" t="s">
        <v>61</v>
      </c>
      <c r="AG39" s="77" t="s">
        <v>61</v>
      </c>
      <c r="AH39" s="77" t="s">
        <v>61</v>
      </c>
      <c r="AI39" s="77" t="s">
        <v>61</v>
      </c>
      <c r="AJ39" s="77" t="s">
        <v>61</v>
      </c>
      <c r="AK39" s="77" t="s">
        <v>61</v>
      </c>
      <c r="AL39" s="77" t="s">
        <v>61</v>
      </c>
      <c r="AM39" s="77" t="s">
        <v>61</v>
      </c>
      <c r="AN39" s="77" t="s">
        <v>61</v>
      </c>
      <c r="AO39" s="77" t="s">
        <v>61</v>
      </c>
      <c r="AP39" s="77" t="s">
        <v>61</v>
      </c>
      <c r="AQ39" s="77" t="s">
        <v>61</v>
      </c>
      <c r="AR39" s="77" t="s">
        <v>61</v>
      </c>
      <c r="AS39" s="77" t="s">
        <v>61</v>
      </c>
      <c r="AT39" s="77" t="s">
        <v>61</v>
      </c>
      <c r="AU39" s="77" t="s">
        <v>61</v>
      </c>
      <c r="AW39" s="101" t="s">
        <v>61</v>
      </c>
      <c r="AX39" s="101" t="s">
        <v>61</v>
      </c>
      <c r="AY39" s="101" t="s">
        <v>61</v>
      </c>
      <c r="AZ39" s="101" t="s">
        <v>61</v>
      </c>
      <c r="BA39" s="101" t="s">
        <v>61</v>
      </c>
      <c r="BB39" s="101" t="s">
        <v>61</v>
      </c>
      <c r="BC39" s="101" t="s">
        <v>61</v>
      </c>
    </row>
    <row r="40" spans="1:55">
      <c r="A40" s="7" t="s">
        <v>90</v>
      </c>
      <c r="B40" s="7">
        <v>0</v>
      </c>
      <c r="C40" s="50">
        <v>3.88</v>
      </c>
      <c r="D40" s="50">
        <v>3.39</v>
      </c>
      <c r="E40" s="50">
        <v>87</v>
      </c>
      <c r="F40" s="50">
        <v>3.89</v>
      </c>
      <c r="G40" s="50">
        <v>4.68</v>
      </c>
      <c r="H40" s="50">
        <v>3.88</v>
      </c>
      <c r="I40" s="50">
        <v>2.37</v>
      </c>
      <c r="J40" s="50">
        <v>2.31</v>
      </c>
      <c r="K40" s="50">
        <f>J40/G40</f>
        <v>0.49358974358974361</v>
      </c>
      <c r="L40" s="50">
        <v>1.21</v>
      </c>
      <c r="M40" s="50">
        <v>0.8</v>
      </c>
      <c r="N40" s="50">
        <f>M40/G40</f>
        <v>0.17094017094017097</v>
      </c>
      <c r="O40" s="50">
        <v>3.06</v>
      </c>
      <c r="P40" s="50">
        <v>1.79</v>
      </c>
      <c r="Q40" s="83">
        <v>0.18</v>
      </c>
      <c r="R40" s="83"/>
      <c r="S40" s="54">
        <v>3.48</v>
      </c>
      <c r="T40" s="54">
        <v>3.28</v>
      </c>
      <c r="U40" s="16">
        <v>97.297297297297305</v>
      </c>
      <c r="V40" s="16">
        <v>100.60060060060061</v>
      </c>
      <c r="W40" s="16">
        <v>99.699699699699693</v>
      </c>
      <c r="X40" s="16">
        <v>97.597597597597598</v>
      </c>
      <c r="Y40" s="16">
        <v>97.897897897897892</v>
      </c>
      <c r="Z40" s="16">
        <v>98.798798798798799</v>
      </c>
      <c r="AA40" s="16">
        <v>95.495495495495504</v>
      </c>
      <c r="AB40" s="16">
        <v>96.996996996996998</v>
      </c>
      <c r="AC40" s="16">
        <v>98.498498498498492</v>
      </c>
      <c r="AD40" s="16"/>
      <c r="AE40" s="20">
        <v>75000</v>
      </c>
      <c r="AF40" s="7">
        <v>465</v>
      </c>
      <c r="AG40" s="7">
        <v>31</v>
      </c>
      <c r="AH40" s="7">
        <v>2</v>
      </c>
      <c r="AI40" s="7">
        <v>1</v>
      </c>
      <c r="AJ40" s="7">
        <v>0</v>
      </c>
      <c r="AK40" s="7">
        <v>0</v>
      </c>
      <c r="AL40" s="7">
        <v>0</v>
      </c>
      <c r="AM40" s="7">
        <v>499</v>
      </c>
      <c r="AN40" s="7">
        <v>499</v>
      </c>
      <c r="AO40" s="17">
        <f>AF40/AM40</f>
        <v>0.93186372745490986</v>
      </c>
      <c r="AP40" s="17">
        <f>AG40/AM40</f>
        <v>6.2124248496993988E-2</v>
      </c>
      <c r="AQ40" s="17">
        <f>AH40/AM40</f>
        <v>4.0080160320641279E-3</v>
      </c>
      <c r="AR40" s="17">
        <f>AI40/AM40</f>
        <v>2.004008016032064E-3</v>
      </c>
      <c r="AS40" s="17">
        <f>AJ40/AM40</f>
        <v>0</v>
      </c>
      <c r="AT40" s="17">
        <f>AK40/AM40</f>
        <v>0</v>
      </c>
      <c r="AU40" s="17">
        <f>AL40/AM40</f>
        <v>0</v>
      </c>
      <c r="AW40" s="6">
        <v>7.595107587584712</v>
      </c>
      <c r="AX40" s="6">
        <v>0.24077808645230159</v>
      </c>
      <c r="AY40" s="6">
        <v>63.92394315670424</v>
      </c>
      <c r="AZ40" s="6">
        <v>0</v>
      </c>
      <c r="BA40" s="6">
        <v>0.31511404543555921</v>
      </c>
      <c r="BB40" s="6">
        <v>1.7299644989746961E-2</v>
      </c>
      <c r="BC40" s="6">
        <v>3.6857233389974562</v>
      </c>
    </row>
    <row r="41" spans="1:55">
      <c r="A41" s="7" t="s">
        <v>117</v>
      </c>
      <c r="B41" s="7">
        <v>0</v>
      </c>
      <c r="C41" s="55">
        <v>2.98</v>
      </c>
      <c r="D41" s="55">
        <v>2.57</v>
      </c>
      <c r="E41" s="55">
        <v>86</v>
      </c>
      <c r="F41" s="55">
        <v>3.03</v>
      </c>
      <c r="G41" s="55">
        <v>4.03</v>
      </c>
      <c r="H41" s="55">
        <v>2.98</v>
      </c>
      <c r="I41" s="55">
        <v>1.47</v>
      </c>
      <c r="J41" s="55">
        <v>2.5499999999999998</v>
      </c>
      <c r="K41" s="50">
        <f>J41/G41</f>
        <v>0.63275434243176165</v>
      </c>
      <c r="L41" s="55">
        <v>1.01</v>
      </c>
      <c r="M41" s="55">
        <v>1.05</v>
      </c>
      <c r="N41" s="50">
        <f>M41/G41</f>
        <v>0.26054590570719605</v>
      </c>
      <c r="O41" s="55">
        <v>2.48</v>
      </c>
      <c r="P41" s="55">
        <v>1.94</v>
      </c>
      <c r="Q41" s="85">
        <v>0.20799999999999999</v>
      </c>
      <c r="R41" s="85"/>
      <c r="S41" s="54">
        <v>2.4700000000000002</v>
      </c>
      <c r="T41" s="54">
        <v>2.56</v>
      </c>
      <c r="U41" s="16">
        <v>100.8032128514056</v>
      </c>
      <c r="V41" s="16">
        <v>99.196787148594382</v>
      </c>
      <c r="W41" s="16">
        <v>100.40160642570279</v>
      </c>
      <c r="X41" s="16">
        <v>99.598393574297177</v>
      </c>
      <c r="Y41" s="16">
        <v>97.991967871485926</v>
      </c>
      <c r="Z41" s="16">
        <v>97.188755020080308</v>
      </c>
      <c r="AA41" s="16">
        <v>95.582329317269071</v>
      </c>
      <c r="AB41" s="16">
        <v>92.36947791164657</v>
      </c>
      <c r="AC41" s="16">
        <v>102.81124497991966</v>
      </c>
      <c r="AD41" s="16"/>
      <c r="AE41" s="77" t="s">
        <v>61</v>
      </c>
      <c r="AF41" s="77" t="s">
        <v>61</v>
      </c>
      <c r="AG41" s="77" t="s">
        <v>61</v>
      </c>
      <c r="AH41" s="77" t="s">
        <v>61</v>
      </c>
      <c r="AI41" s="77" t="s">
        <v>61</v>
      </c>
      <c r="AJ41" s="77" t="s">
        <v>61</v>
      </c>
      <c r="AK41" s="77" t="s">
        <v>61</v>
      </c>
      <c r="AL41" s="77" t="s">
        <v>61</v>
      </c>
      <c r="AM41" s="77" t="s">
        <v>61</v>
      </c>
      <c r="AN41" s="77" t="s">
        <v>61</v>
      </c>
      <c r="AO41" s="77" t="s">
        <v>61</v>
      </c>
      <c r="AP41" s="77" t="s">
        <v>61</v>
      </c>
      <c r="AQ41" s="77" t="s">
        <v>61</v>
      </c>
      <c r="AR41" s="77" t="s">
        <v>61</v>
      </c>
      <c r="AS41" s="77" t="s">
        <v>61</v>
      </c>
      <c r="AT41" s="77" t="s">
        <v>61</v>
      </c>
      <c r="AU41" s="77" t="s">
        <v>61</v>
      </c>
      <c r="AW41" s="101" t="s">
        <v>61</v>
      </c>
      <c r="AX41" s="101" t="s">
        <v>61</v>
      </c>
      <c r="AY41" s="101" t="s">
        <v>61</v>
      </c>
      <c r="AZ41" s="101" t="s">
        <v>61</v>
      </c>
      <c r="BA41" s="101" t="s">
        <v>61</v>
      </c>
      <c r="BB41" s="101" t="s">
        <v>61</v>
      </c>
      <c r="BC41" s="101" t="s">
        <v>61</v>
      </c>
    </row>
    <row r="42" spans="1:55">
      <c r="A42" s="6" t="s">
        <v>119</v>
      </c>
      <c r="B42" s="6">
        <v>0</v>
      </c>
      <c r="C42" s="53">
        <v>3.55</v>
      </c>
      <c r="D42" s="53">
        <v>3.01</v>
      </c>
      <c r="E42" s="53">
        <v>85</v>
      </c>
      <c r="F42" s="53">
        <v>3.28</v>
      </c>
      <c r="G42" s="53">
        <v>4.2699999999999996</v>
      </c>
      <c r="H42" s="53">
        <v>3.55</v>
      </c>
      <c r="I42" s="53">
        <v>1.89</v>
      </c>
      <c r="J42" s="53">
        <v>2.38</v>
      </c>
      <c r="K42" s="50">
        <f>J42/G42</f>
        <v>0.55737704918032793</v>
      </c>
      <c r="L42" s="53">
        <v>1.24</v>
      </c>
      <c r="M42" s="53">
        <v>0.72</v>
      </c>
      <c r="N42" s="50">
        <f>M42/G42</f>
        <v>0.16861826697892274</v>
      </c>
      <c r="O42" s="53">
        <v>2.63</v>
      </c>
      <c r="P42" s="53">
        <v>1.53</v>
      </c>
      <c r="Q42" s="84">
        <v>0.249</v>
      </c>
      <c r="R42" s="84"/>
      <c r="S42" s="54">
        <v>3.05</v>
      </c>
      <c r="T42" s="54">
        <v>3.04</v>
      </c>
      <c r="U42" s="31">
        <v>98.338870431893696</v>
      </c>
      <c r="V42" s="31">
        <v>98.006644518272438</v>
      </c>
      <c r="W42" s="31">
        <v>97.342192691029922</v>
      </c>
      <c r="X42" s="31">
        <v>96.013289036544862</v>
      </c>
      <c r="Y42" s="31">
        <v>94.684385382059816</v>
      </c>
      <c r="Z42" s="31">
        <v>97.674418604651166</v>
      </c>
      <c r="AA42" s="31">
        <v>90.365448504983405</v>
      </c>
      <c r="AB42" s="31">
        <v>88.039867109634557</v>
      </c>
      <c r="AC42" s="31">
        <v>100.9966777408638</v>
      </c>
      <c r="AE42" s="23">
        <v>302000</v>
      </c>
      <c r="AF42" s="11">
        <v>7</v>
      </c>
      <c r="AG42" s="11">
        <v>7</v>
      </c>
      <c r="AH42" s="11">
        <v>0</v>
      </c>
      <c r="AI42" s="11">
        <v>0</v>
      </c>
      <c r="AJ42" s="11">
        <v>0</v>
      </c>
      <c r="AK42" s="11">
        <v>0</v>
      </c>
      <c r="AL42" s="11">
        <v>86</v>
      </c>
      <c r="AM42" s="11">
        <f>SUM(AF42:AL42)</f>
        <v>100</v>
      </c>
      <c r="AN42" s="11">
        <f>SUM(AF42:AK42)</f>
        <v>14</v>
      </c>
      <c r="AO42" s="17">
        <f>AF42/AM42</f>
        <v>7.0000000000000007E-2</v>
      </c>
      <c r="AP42" s="17">
        <f>AG42/AM42</f>
        <v>7.0000000000000007E-2</v>
      </c>
      <c r="AQ42" s="17">
        <f>AH42/AM42</f>
        <v>0</v>
      </c>
      <c r="AR42" s="17">
        <f>AI42/AM42</f>
        <v>0</v>
      </c>
      <c r="AS42" s="17">
        <f>AJ42/AM42</f>
        <v>0</v>
      </c>
      <c r="AT42" s="17">
        <f>AK42/AM42</f>
        <v>0</v>
      </c>
      <c r="AU42" s="17">
        <f>AL42/AM42</f>
        <v>0.86</v>
      </c>
      <c r="AW42">
        <v>2.329766847611328</v>
      </c>
      <c r="AX42">
        <v>0.32079846006013918</v>
      </c>
      <c r="AY42">
        <v>40.89854877198664</v>
      </c>
      <c r="AZ42">
        <v>0</v>
      </c>
      <c r="BA42">
        <v>0.42966264724548242</v>
      </c>
      <c r="BB42">
        <v>1.334723225535832E-2</v>
      </c>
      <c r="BC42">
        <v>406.52983953193279</v>
      </c>
    </row>
    <row r="43" spans="1:55">
      <c r="A43" s="19" t="s">
        <v>130</v>
      </c>
      <c r="B43" s="19">
        <v>0</v>
      </c>
      <c r="C43" s="53">
        <v>4.04</v>
      </c>
      <c r="D43" s="53">
        <v>3.48</v>
      </c>
      <c r="E43" s="53">
        <v>86</v>
      </c>
      <c r="F43" s="53">
        <v>4.28</v>
      </c>
      <c r="G43" s="53">
        <v>5.28</v>
      </c>
      <c r="H43" s="53">
        <v>4.42</v>
      </c>
      <c r="I43" s="53">
        <v>3.22</v>
      </c>
      <c r="J43" s="53">
        <v>2.06</v>
      </c>
      <c r="K43" s="50">
        <f>J43/G43</f>
        <v>0.39015151515151514</v>
      </c>
      <c r="L43" s="53">
        <v>1.19</v>
      </c>
      <c r="M43" s="53">
        <v>0.87</v>
      </c>
      <c r="N43" s="50">
        <f>M43/G43</f>
        <v>0.16477272727272727</v>
      </c>
      <c r="O43" s="53">
        <v>2.8</v>
      </c>
      <c r="P43" s="53">
        <v>1.07</v>
      </c>
      <c r="Q43" s="84">
        <v>0.33500000000000002</v>
      </c>
      <c r="R43" s="84"/>
      <c r="S43" s="53">
        <v>3.59</v>
      </c>
      <c r="T43" s="53">
        <v>3.59</v>
      </c>
      <c r="U43" s="31">
        <v>99.415204678362571</v>
      </c>
      <c r="V43" s="31">
        <v>99.415204678362571</v>
      </c>
      <c r="W43" s="31">
        <v>98.830409356725141</v>
      </c>
      <c r="X43" s="31">
        <v>99.707602339181292</v>
      </c>
      <c r="Y43" s="31">
        <v>99.415204678362571</v>
      </c>
      <c r="Z43" s="31">
        <v>99.122807017543863</v>
      </c>
      <c r="AA43" s="31">
        <v>99.707602339181292</v>
      </c>
      <c r="AB43" s="31">
        <v>96.78362573099416</v>
      </c>
      <c r="AC43" s="31">
        <v>104.97076023391814</v>
      </c>
      <c r="AE43" s="23">
        <v>500000</v>
      </c>
      <c r="AF43" s="23">
        <v>2</v>
      </c>
      <c r="AG43" s="23">
        <v>9</v>
      </c>
      <c r="AH43" s="23">
        <v>0</v>
      </c>
      <c r="AI43" s="23">
        <v>0</v>
      </c>
      <c r="AJ43" s="23">
        <v>0</v>
      </c>
      <c r="AK43" s="23">
        <v>1</v>
      </c>
      <c r="AL43" s="23">
        <v>88</v>
      </c>
      <c r="AM43" s="23">
        <v>100</v>
      </c>
      <c r="AN43" s="23">
        <v>12</v>
      </c>
      <c r="AO43" s="17">
        <v>0.02</v>
      </c>
      <c r="AP43" s="17">
        <v>0.09</v>
      </c>
      <c r="AQ43" s="17">
        <v>0</v>
      </c>
      <c r="AR43" s="17">
        <v>0</v>
      </c>
      <c r="AS43" s="17">
        <v>0</v>
      </c>
      <c r="AT43" s="17">
        <v>0.01</v>
      </c>
      <c r="AU43" s="17">
        <v>0.88</v>
      </c>
      <c r="AW43">
        <v>8.5823825838136791</v>
      </c>
      <c r="AX43">
        <v>0.24804531484359921</v>
      </c>
      <c r="AY43">
        <v>122.5335898389216</v>
      </c>
      <c r="AZ43">
        <v>2.712516304438584E-2</v>
      </c>
      <c r="BA43">
        <v>0.27063103322055843</v>
      </c>
      <c r="BB43">
        <v>5.7020213453709438E-2</v>
      </c>
      <c r="BC43">
        <v>102.4850757229344</v>
      </c>
    </row>
    <row r="44" spans="1:55"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 s="6"/>
      <c r="S44"/>
      <c r="T44"/>
      <c r="U44"/>
      <c r="V44"/>
      <c r="W44"/>
      <c r="X44"/>
      <c r="Y44"/>
      <c r="Z44"/>
      <c r="AA44"/>
      <c r="AB44"/>
      <c r="AC44"/>
      <c r="AD44" s="6"/>
    </row>
    <row r="45" spans="1:55"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 s="6"/>
      <c r="S45"/>
      <c r="T45"/>
      <c r="U45"/>
      <c r="V45"/>
      <c r="W45"/>
      <c r="X45"/>
      <c r="Y45"/>
      <c r="Z45"/>
      <c r="AA45"/>
      <c r="AB45"/>
      <c r="AC45"/>
      <c r="AD45" s="6"/>
    </row>
    <row r="46" spans="1:55"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 s="6"/>
      <c r="S46"/>
      <c r="T46"/>
      <c r="U46"/>
      <c r="V46"/>
      <c r="W46"/>
      <c r="X46"/>
      <c r="Y46"/>
      <c r="Z46"/>
      <c r="AA46"/>
      <c r="AB46"/>
      <c r="AC46"/>
      <c r="AD46" s="6"/>
    </row>
    <row r="49" spans="1:1">
      <c r="A49" s="37" t="s">
        <v>133</v>
      </c>
    </row>
    <row r="51" spans="1:1">
      <c r="A51" s="81" t="s">
        <v>137</v>
      </c>
    </row>
  </sheetData>
  <sortState ref="A25:BC43">
    <sortCondition ref="A25:A43"/>
  </sortState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A49"/>
  <sheetViews>
    <sheetView topLeftCell="CR1" workbookViewId="0">
      <selection activeCell="DC25" sqref="DC25:DC44"/>
    </sheetView>
  </sheetViews>
  <sheetFormatPr baseColWidth="10" defaultColWidth="8.83203125" defaultRowHeight="14" x14ac:dyDescent="0"/>
  <cols>
    <col min="3" max="10" width="8.83203125" style="31"/>
    <col min="11" max="11" width="8.83203125" style="53"/>
    <col min="12" max="32" width="8.83203125" style="31"/>
    <col min="33" max="33" width="17.5" style="31" customWidth="1"/>
    <col min="34" max="34" width="19.5" customWidth="1"/>
    <col min="35" max="35" width="18.5" style="31" customWidth="1"/>
    <col min="36" max="36" width="18" style="31" customWidth="1"/>
    <col min="37" max="37" width="19" style="31" customWidth="1"/>
    <col min="38" max="38" width="18.33203125" style="31" customWidth="1"/>
    <col min="39" max="39" width="20.5" style="31" customWidth="1"/>
    <col min="40" max="40" width="19.83203125" style="31" customWidth="1"/>
    <col min="41" max="41" width="21" style="31" customWidth="1"/>
    <col min="42" max="42" width="19.83203125" style="31" customWidth="1"/>
    <col min="43" max="44" width="25.33203125" style="31" customWidth="1"/>
    <col min="45" max="45" width="23.33203125" style="30" customWidth="1"/>
    <col min="46" max="46" width="22.1640625" style="30" customWidth="1"/>
    <col min="47" max="47" width="22.6640625" customWidth="1"/>
    <col min="48" max="48" width="22.33203125" customWidth="1"/>
    <col min="49" max="49" width="19.6640625" customWidth="1"/>
    <col min="50" max="50" width="16.6640625" customWidth="1"/>
    <col min="51" max="51" width="16.6640625" style="6" customWidth="1"/>
    <col min="52" max="52" width="25.5" style="31" customWidth="1"/>
    <col min="53" max="53" width="23.5" style="31" customWidth="1"/>
    <col min="54" max="54" width="24.33203125" style="31" customWidth="1"/>
    <col min="55" max="55" width="22.5" style="31" customWidth="1"/>
    <col min="56" max="56" width="16.6640625" style="31" customWidth="1"/>
    <col min="57" max="57" width="12.6640625" customWidth="1"/>
    <col min="58" max="58" width="13.5" style="34" customWidth="1"/>
    <col min="59" max="59" width="23.6640625" customWidth="1"/>
    <col min="64" max="64" width="16.83203125" customWidth="1"/>
    <col min="65" max="65" width="18.1640625" customWidth="1"/>
    <col min="66" max="66" width="8.83203125" customWidth="1"/>
    <col min="73" max="73" width="24.83203125" customWidth="1"/>
    <col min="89" max="89" width="19.1640625" customWidth="1"/>
    <col min="97" max="97" width="17.83203125" customWidth="1"/>
    <col min="105" max="105" width="21" customWidth="1"/>
  </cols>
  <sheetData>
    <row r="1" spans="1:105" s="6" customFormat="1">
      <c r="C1" s="31" t="s">
        <v>143</v>
      </c>
      <c r="D1" s="31"/>
      <c r="E1" s="31"/>
      <c r="F1" s="31"/>
      <c r="G1" s="31"/>
      <c r="H1" s="31"/>
      <c r="I1" s="31"/>
      <c r="J1" s="31"/>
      <c r="K1" s="53"/>
      <c r="L1" s="31"/>
      <c r="M1" s="31"/>
      <c r="N1" s="31"/>
      <c r="O1" s="31"/>
      <c r="P1" s="31"/>
      <c r="Q1" s="31"/>
      <c r="R1" s="31" t="s">
        <v>144</v>
      </c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53" t="s">
        <v>139</v>
      </c>
      <c r="AH1" s="6" t="s">
        <v>145</v>
      </c>
      <c r="AI1" s="31" t="s">
        <v>146</v>
      </c>
      <c r="AJ1" s="31"/>
      <c r="AK1" s="31"/>
      <c r="AL1" s="31"/>
      <c r="AM1" s="31"/>
      <c r="AN1" s="31"/>
      <c r="AO1" s="31"/>
      <c r="AP1" s="31"/>
      <c r="AQ1" s="31"/>
      <c r="AR1" s="31"/>
      <c r="AS1" s="30" t="s">
        <v>147</v>
      </c>
      <c r="AT1" s="30"/>
      <c r="AZ1" s="31"/>
      <c r="BA1" s="31"/>
      <c r="BB1" s="31"/>
      <c r="BC1" s="31"/>
      <c r="BD1" s="31"/>
      <c r="BE1" s="6" t="s">
        <v>155</v>
      </c>
      <c r="BF1" s="34"/>
      <c r="BW1" s="6" t="s">
        <v>163</v>
      </c>
      <c r="CE1" s="6" t="s">
        <v>171</v>
      </c>
      <c r="CM1" s="6" t="s">
        <v>172</v>
      </c>
      <c r="CU1" s="6" t="s">
        <v>180</v>
      </c>
    </row>
    <row r="2" spans="1:105" s="6" customFormat="1">
      <c r="A2" s="7" t="s">
        <v>0</v>
      </c>
      <c r="B2" s="7" t="s">
        <v>1</v>
      </c>
      <c r="C2" s="32" t="s">
        <v>7</v>
      </c>
      <c r="D2" s="32" t="s">
        <v>8</v>
      </c>
      <c r="E2" s="32" t="s">
        <v>9</v>
      </c>
      <c r="F2" s="32" t="s">
        <v>10</v>
      </c>
      <c r="G2" s="32" t="s">
        <v>11</v>
      </c>
      <c r="H2" s="32" t="s">
        <v>12</v>
      </c>
      <c r="I2" s="32" t="s">
        <v>13</v>
      </c>
      <c r="J2" s="32" t="s">
        <v>14</v>
      </c>
      <c r="K2" s="50" t="s">
        <v>15</v>
      </c>
      <c r="L2" s="32" t="s">
        <v>16</v>
      </c>
      <c r="M2" s="32" t="s">
        <v>17</v>
      </c>
      <c r="N2" s="32" t="s">
        <v>18</v>
      </c>
      <c r="O2" s="32" t="s">
        <v>19</v>
      </c>
      <c r="P2" s="32" t="s">
        <v>20</v>
      </c>
      <c r="Q2" s="32"/>
      <c r="R2" s="32" t="s">
        <v>21</v>
      </c>
      <c r="S2" s="32" t="s">
        <v>22</v>
      </c>
      <c r="T2" s="32" t="s">
        <v>23</v>
      </c>
      <c r="U2" s="32" t="s">
        <v>24</v>
      </c>
      <c r="V2" s="32" t="s">
        <v>25</v>
      </c>
      <c r="W2" s="32" t="s">
        <v>26</v>
      </c>
      <c r="X2" s="32" t="s">
        <v>27</v>
      </c>
      <c r="Y2" s="32" t="s">
        <v>28</v>
      </c>
      <c r="Z2" s="32" t="s">
        <v>29</v>
      </c>
      <c r="AA2" s="32" t="s">
        <v>30</v>
      </c>
      <c r="AB2" s="32" t="s">
        <v>31</v>
      </c>
      <c r="AC2" s="32" t="s">
        <v>32</v>
      </c>
      <c r="AD2" s="32" t="s">
        <v>33</v>
      </c>
      <c r="AE2" s="32" t="s">
        <v>34</v>
      </c>
      <c r="AF2" s="32"/>
      <c r="AG2" s="94" t="s">
        <v>97</v>
      </c>
      <c r="AH2" s="4" t="s">
        <v>98</v>
      </c>
      <c r="AI2" s="86" t="s">
        <v>99</v>
      </c>
      <c r="AJ2" s="86" t="s">
        <v>100</v>
      </c>
      <c r="AK2" s="86" t="s">
        <v>101</v>
      </c>
      <c r="AL2" s="86" t="s">
        <v>102</v>
      </c>
      <c r="AM2" s="86" t="s">
        <v>103</v>
      </c>
      <c r="AN2" s="86" t="s">
        <v>104</v>
      </c>
      <c r="AO2" s="86" t="s">
        <v>105</v>
      </c>
      <c r="AP2" s="86" t="s">
        <v>106</v>
      </c>
      <c r="AQ2" s="86" t="s">
        <v>141</v>
      </c>
      <c r="AR2" s="86"/>
      <c r="AS2" s="96" t="s">
        <v>152</v>
      </c>
      <c r="AT2" s="96" t="s">
        <v>153</v>
      </c>
      <c r="AU2" s="6" t="s">
        <v>93</v>
      </c>
      <c r="AV2" s="6" t="s">
        <v>94</v>
      </c>
      <c r="AW2" s="78" t="s">
        <v>95</v>
      </c>
      <c r="AX2" s="78" t="s">
        <v>96</v>
      </c>
      <c r="AY2" s="78" t="s">
        <v>136</v>
      </c>
      <c r="AZ2" s="31" t="s">
        <v>148</v>
      </c>
      <c r="BA2" s="31" t="s">
        <v>149</v>
      </c>
      <c r="BB2" s="86" t="s">
        <v>150</v>
      </c>
      <c r="BC2" s="86" t="s">
        <v>151</v>
      </c>
      <c r="BD2" s="86"/>
      <c r="BE2" s="20" t="s">
        <v>127</v>
      </c>
      <c r="BF2" s="42" t="s">
        <v>40</v>
      </c>
      <c r="BG2" s="42" t="s">
        <v>39</v>
      </c>
      <c r="BH2" s="42" t="s">
        <v>37</v>
      </c>
      <c r="BI2" s="42" t="s">
        <v>38</v>
      </c>
      <c r="BJ2" s="42" t="s">
        <v>35</v>
      </c>
      <c r="BK2" s="42" t="s">
        <v>36</v>
      </c>
      <c r="BL2" s="42" t="s">
        <v>41</v>
      </c>
      <c r="BM2" s="42" t="s">
        <v>128</v>
      </c>
      <c r="BN2" s="42" t="s">
        <v>110</v>
      </c>
      <c r="BO2" s="87" t="s">
        <v>114</v>
      </c>
      <c r="BP2" s="87" t="s">
        <v>113</v>
      </c>
      <c r="BQ2" s="87" t="s">
        <v>111</v>
      </c>
      <c r="BR2" s="87" t="s">
        <v>112</v>
      </c>
      <c r="BS2" s="87" t="s">
        <v>108</v>
      </c>
      <c r="BT2" s="87" t="s">
        <v>109</v>
      </c>
      <c r="BU2" s="87" t="s">
        <v>115</v>
      </c>
      <c r="BW2" s="6" t="s">
        <v>156</v>
      </c>
      <c r="BX2" s="6" t="s">
        <v>157</v>
      </c>
      <c r="BY2" s="6" t="s">
        <v>158</v>
      </c>
      <c r="BZ2" s="6" t="s">
        <v>159</v>
      </c>
      <c r="CA2" s="6" t="s">
        <v>160</v>
      </c>
      <c r="CB2" s="6" t="s">
        <v>161</v>
      </c>
      <c r="CC2" s="6" t="s">
        <v>162</v>
      </c>
      <c r="CE2" s="6" t="s">
        <v>164</v>
      </c>
      <c r="CF2" s="6" t="s">
        <v>165</v>
      </c>
      <c r="CG2" s="6" t="s">
        <v>166</v>
      </c>
      <c r="CH2" s="6" t="s">
        <v>167</v>
      </c>
      <c r="CI2" s="6" t="s">
        <v>168</v>
      </c>
      <c r="CJ2" s="6" t="s">
        <v>169</v>
      </c>
      <c r="CK2" s="6" t="s">
        <v>170</v>
      </c>
      <c r="CM2" s="6" t="s">
        <v>173</v>
      </c>
      <c r="CN2" s="6" t="s">
        <v>174</v>
      </c>
      <c r="CO2" s="6" t="s">
        <v>175</v>
      </c>
      <c r="CP2" s="6" t="s">
        <v>176</v>
      </c>
      <c r="CQ2" s="6" t="s">
        <v>177</v>
      </c>
      <c r="CR2" s="6" t="s">
        <v>178</v>
      </c>
      <c r="CS2" s="6" t="s">
        <v>179</v>
      </c>
      <c r="CU2" s="6" t="s">
        <v>181</v>
      </c>
      <c r="CV2" s="6" t="s">
        <v>182</v>
      </c>
      <c r="CW2" s="6" t="s">
        <v>183</v>
      </c>
      <c r="CX2" s="6" t="s">
        <v>184</v>
      </c>
      <c r="CY2" s="6" t="s">
        <v>185</v>
      </c>
      <c r="CZ2" s="6" t="s">
        <v>186</v>
      </c>
      <c r="DA2" s="6" t="s">
        <v>187</v>
      </c>
    </row>
    <row r="3" spans="1:105" s="6" customFormat="1">
      <c r="A3" s="7" t="s">
        <v>45</v>
      </c>
      <c r="B3" s="7">
        <v>1</v>
      </c>
      <c r="C3" s="32">
        <v>4.26</v>
      </c>
      <c r="D3" s="32">
        <v>3.62</v>
      </c>
      <c r="E3" s="32">
        <v>85</v>
      </c>
      <c r="F3" s="32">
        <v>4</v>
      </c>
      <c r="G3" s="32">
        <v>4.78</v>
      </c>
      <c r="H3" s="32">
        <v>4.26</v>
      </c>
      <c r="I3" s="32">
        <v>2.81</v>
      </c>
      <c r="J3" s="32">
        <v>1.97</v>
      </c>
      <c r="K3" s="50">
        <v>1.04</v>
      </c>
      <c r="L3" s="32">
        <v>0.52</v>
      </c>
      <c r="M3" s="32">
        <f>L3/G3</f>
        <v>0.10878661087866108</v>
      </c>
      <c r="N3" s="32">
        <v>3.64</v>
      </c>
      <c r="O3" s="32">
        <v>2.1800000000000002</v>
      </c>
      <c r="P3" s="32">
        <v>0.126</v>
      </c>
      <c r="Q3" s="32"/>
      <c r="R3" s="32">
        <v>4.18</v>
      </c>
      <c r="S3" s="32">
        <v>3.64</v>
      </c>
      <c r="T3" s="32">
        <v>87</v>
      </c>
      <c r="U3" s="32">
        <v>4.38</v>
      </c>
      <c r="V3" s="32">
        <v>4.5</v>
      </c>
      <c r="W3" s="32">
        <v>4.18</v>
      </c>
      <c r="X3" s="32">
        <v>2.75</v>
      </c>
      <c r="Y3" s="32">
        <v>1.75</v>
      </c>
      <c r="Z3" s="32">
        <v>0.74</v>
      </c>
      <c r="AA3" s="32">
        <v>0.32</v>
      </c>
      <c r="AB3" s="32">
        <f>AA3/V3</f>
        <v>7.1111111111111111E-2</v>
      </c>
      <c r="AC3" s="32">
        <v>3.44</v>
      </c>
      <c r="AD3" s="32">
        <v>1.86</v>
      </c>
      <c r="AE3" s="32">
        <v>0.156</v>
      </c>
      <c r="AF3" s="32"/>
      <c r="AG3" s="16">
        <v>3.59</v>
      </c>
      <c r="AH3" s="15">
        <v>3.72</v>
      </c>
      <c r="AI3" s="16">
        <v>100.55865921787711</v>
      </c>
      <c r="AJ3" s="16">
        <v>99.441340782122893</v>
      </c>
      <c r="AK3" s="16">
        <v>98.603351955307247</v>
      </c>
      <c r="AL3" s="16">
        <v>98.044692737430168</v>
      </c>
      <c r="AM3" s="16">
        <v>101.1173184357542</v>
      </c>
      <c r="AN3" s="16">
        <v>99.720670391061446</v>
      </c>
      <c r="AO3" s="16">
        <v>99.720670391061446</v>
      </c>
      <c r="AP3" s="16">
        <v>100.83798882681563</v>
      </c>
      <c r="AQ3" s="16">
        <v>103.91061452513968</v>
      </c>
      <c r="AR3" s="16"/>
      <c r="AS3" s="30">
        <v>36.122500000000002</v>
      </c>
      <c r="AT3" s="30">
        <v>21.79</v>
      </c>
      <c r="AU3" s="6">
        <v>16</v>
      </c>
      <c r="AV3" s="6">
        <v>18</v>
      </c>
      <c r="AW3" s="6">
        <v>2</v>
      </c>
      <c r="AX3" s="6">
        <v>7</v>
      </c>
      <c r="AY3" s="6">
        <f>AW3+AX3</f>
        <v>9</v>
      </c>
      <c r="AZ3" s="31">
        <v>872.88944680001794</v>
      </c>
      <c r="BA3" s="31">
        <v>332.64959472971702</v>
      </c>
      <c r="BB3" s="31">
        <v>28.781270849770593</v>
      </c>
      <c r="BC3" s="31">
        <v>7.264217794201083</v>
      </c>
      <c r="BD3" s="31"/>
      <c r="BE3" s="20">
        <v>565000</v>
      </c>
      <c r="BF3" s="42">
        <v>89</v>
      </c>
      <c r="BG3" s="42">
        <v>232</v>
      </c>
      <c r="BH3" s="42">
        <v>70</v>
      </c>
      <c r="BI3" s="42">
        <v>0</v>
      </c>
      <c r="BJ3" s="42">
        <v>2</v>
      </c>
      <c r="BK3" s="42">
        <v>10</v>
      </c>
      <c r="BL3" s="42">
        <v>97</v>
      </c>
      <c r="BM3" s="42">
        <v>500</v>
      </c>
      <c r="BN3" s="42">
        <v>403</v>
      </c>
      <c r="BO3" s="17">
        <f>BF3/BM3</f>
        <v>0.17799999999999999</v>
      </c>
      <c r="BP3" s="17">
        <f>BG3/BM3</f>
        <v>0.46400000000000002</v>
      </c>
      <c r="BQ3" s="17">
        <f>BH3/BM3</f>
        <v>0.14000000000000001</v>
      </c>
      <c r="BR3" s="17">
        <f>BI3/BM3</f>
        <v>0</v>
      </c>
      <c r="BS3" s="17">
        <f>BJ3/BM3</f>
        <v>4.0000000000000001E-3</v>
      </c>
      <c r="BT3" s="17">
        <f>BK3/BM3</f>
        <v>0.02</v>
      </c>
      <c r="BU3" s="17">
        <f>BL3/BM3</f>
        <v>0.19400000000000001</v>
      </c>
      <c r="BW3" s="6">
        <v>21.364503110053537</v>
      </c>
      <c r="BX3" s="6">
        <v>7.6292388357107841</v>
      </c>
      <c r="BY3" s="6">
        <v>374.27105500400319</v>
      </c>
      <c r="BZ3" s="6">
        <v>0.15500199369950241</v>
      </c>
      <c r="CA3" s="6">
        <v>53.806922419546318</v>
      </c>
      <c r="CB3" s="6">
        <v>0.68822010635523601</v>
      </c>
      <c r="CC3" s="6">
        <v>69.453670111999045</v>
      </c>
      <c r="CE3" s="6">
        <v>4.1824755248573098E-2</v>
      </c>
      <c r="CF3" s="6">
        <v>0.81618473827752502</v>
      </c>
      <c r="CG3" s="6">
        <v>0.535543384740369</v>
      </c>
      <c r="CH3" s="6">
        <v>1.2455957113706699</v>
      </c>
      <c r="CI3" s="6">
        <v>110728.027773875</v>
      </c>
      <c r="CJ3" s="6">
        <v>16647.725417246202</v>
      </c>
      <c r="CK3" s="6">
        <v>17267.503654179702</v>
      </c>
      <c r="CM3" s="6">
        <v>3.4092344433932401E-2</v>
      </c>
      <c r="CN3" s="6">
        <v>0.43614986855717802</v>
      </c>
      <c r="CO3" s="6">
        <v>0.59365653627844805</v>
      </c>
      <c r="CP3" s="6">
        <v>1.16315073018515</v>
      </c>
      <c r="CQ3" s="6">
        <v>90788.107855398703</v>
      </c>
      <c r="CR3" s="6">
        <v>14867.563358360399</v>
      </c>
      <c r="CS3" s="6">
        <v>18461.963010736301</v>
      </c>
      <c r="CU3" s="6">
        <v>3.7953479324959599E-2</v>
      </c>
      <c r="CV3" s="6">
        <v>0.59998946961940902</v>
      </c>
      <c r="CW3" s="6">
        <v>1.0665781432672501</v>
      </c>
      <c r="CX3" s="6">
        <v>1.0062244377559699</v>
      </c>
      <c r="CY3" s="6">
        <v>83465.865085769605</v>
      </c>
      <c r="CZ3" s="6">
        <v>18379.011102723602</v>
      </c>
      <c r="DA3" s="6">
        <v>22314.986207265702</v>
      </c>
    </row>
    <row r="4" spans="1:105" s="6" customFormat="1">
      <c r="A4" s="7" t="s">
        <v>47</v>
      </c>
      <c r="B4" s="7">
        <v>2</v>
      </c>
      <c r="C4" s="32">
        <v>4.4800000000000004</v>
      </c>
      <c r="D4" s="32">
        <v>3.6</v>
      </c>
      <c r="E4" s="32">
        <v>80</v>
      </c>
      <c r="F4" s="32">
        <v>3.38</v>
      </c>
      <c r="G4" s="32">
        <v>4.9800000000000004</v>
      </c>
      <c r="H4" s="32">
        <v>4.4800000000000004</v>
      </c>
      <c r="I4" s="32">
        <v>2.88</v>
      </c>
      <c r="J4" s="32">
        <v>2.1</v>
      </c>
      <c r="K4" s="50">
        <v>0.46</v>
      </c>
      <c r="L4" s="32">
        <v>0.5</v>
      </c>
      <c r="M4" s="32">
        <f>L4/G4</f>
        <v>0.1004016064257028</v>
      </c>
      <c r="N4" s="32">
        <v>2.88</v>
      </c>
      <c r="O4" s="32">
        <v>1.19</v>
      </c>
      <c r="P4" s="32">
        <v>0.29299999999999998</v>
      </c>
      <c r="Q4" s="32"/>
      <c r="R4" s="32">
        <v>4.43</v>
      </c>
      <c r="S4" s="32">
        <v>3.64</v>
      </c>
      <c r="T4" s="32">
        <v>82</v>
      </c>
      <c r="U4" s="32">
        <v>3.68</v>
      </c>
      <c r="V4" s="32">
        <v>5.04</v>
      </c>
      <c r="W4" s="32">
        <v>4.43</v>
      </c>
      <c r="X4" s="32">
        <v>2.97</v>
      </c>
      <c r="Y4" s="32">
        <v>2.0699999999999998</v>
      </c>
      <c r="Z4" s="32">
        <v>0.24</v>
      </c>
      <c r="AA4" s="32">
        <v>0.61</v>
      </c>
      <c r="AB4" s="32">
        <f>AA4/V4</f>
        <v>0.12103174603174603</v>
      </c>
      <c r="AC4" s="32">
        <v>3.1</v>
      </c>
      <c r="AD4" s="32">
        <v>1.1299999999999999</v>
      </c>
      <c r="AE4" s="32">
        <v>0.28399999999999997</v>
      </c>
      <c r="AF4" s="32"/>
      <c r="AG4" s="16">
        <v>3.72</v>
      </c>
      <c r="AH4" s="14">
        <v>3.83</v>
      </c>
      <c r="AI4" s="16">
        <v>98.930481283422452</v>
      </c>
      <c r="AJ4" s="16">
        <v>99.197860962566835</v>
      </c>
      <c r="AK4" s="16">
        <v>99.197860962566835</v>
      </c>
      <c r="AL4" s="16">
        <v>98.663101604278069</v>
      </c>
      <c r="AM4" s="16">
        <v>97.860962566844918</v>
      </c>
      <c r="AN4" s="16">
        <v>95.98930481283422</v>
      </c>
      <c r="AO4" s="16">
        <v>98.395721925133685</v>
      </c>
      <c r="AP4" s="16">
        <v>100</v>
      </c>
      <c r="AQ4" s="16">
        <v>102.40641711229945</v>
      </c>
      <c r="AR4" s="16"/>
      <c r="AS4" s="30">
        <v>31.659999999999997</v>
      </c>
      <c r="AT4" s="30">
        <v>18.7425</v>
      </c>
      <c r="AU4" s="6">
        <v>43</v>
      </c>
      <c r="AV4" s="6">
        <v>22</v>
      </c>
      <c r="AW4" s="6">
        <v>0</v>
      </c>
      <c r="AX4" s="6">
        <v>0</v>
      </c>
      <c r="AY4" s="6">
        <f>AW4+AX4</f>
        <v>0</v>
      </c>
      <c r="AZ4" s="31">
        <v>816.29443526847808</v>
      </c>
      <c r="BA4" s="31">
        <v>500.63121910762919</v>
      </c>
      <c r="BB4" s="31">
        <v>23.873757939879695</v>
      </c>
      <c r="BC4" s="31">
        <v>9.1403330329601573</v>
      </c>
      <c r="BD4" s="31"/>
      <c r="BE4" s="20">
        <v>1700000</v>
      </c>
      <c r="BF4" s="42">
        <v>224</v>
      </c>
      <c r="BG4" s="42">
        <v>251</v>
      </c>
      <c r="BH4" s="42">
        <v>0</v>
      </c>
      <c r="BI4" s="42">
        <v>3</v>
      </c>
      <c r="BJ4" s="42">
        <v>0</v>
      </c>
      <c r="BK4" s="42">
        <v>5</v>
      </c>
      <c r="BL4" s="42">
        <v>17</v>
      </c>
      <c r="BM4" s="42">
        <v>500</v>
      </c>
      <c r="BN4" s="42">
        <v>483</v>
      </c>
      <c r="BO4" s="17">
        <f>BF4/BM4</f>
        <v>0.44800000000000001</v>
      </c>
      <c r="BP4" s="17">
        <f>BG4/BM4</f>
        <v>0.502</v>
      </c>
      <c r="BQ4" s="17">
        <f>BH4/BM4</f>
        <v>0</v>
      </c>
      <c r="BR4" s="17">
        <f>BI4/BM4</f>
        <v>6.0000000000000001E-3</v>
      </c>
      <c r="BS4" s="17">
        <f>BJ4/BM4</f>
        <v>0</v>
      </c>
      <c r="BT4" s="17">
        <f>BK4/BM4</f>
        <v>0.01</v>
      </c>
      <c r="BU4" s="17">
        <f>BL4/BM4</f>
        <v>3.4000000000000002E-2</v>
      </c>
      <c r="BW4" s="6">
        <v>174.37709173845025</v>
      </c>
      <c r="BX4" s="6">
        <v>30.283139589728258</v>
      </c>
      <c r="BY4" s="6">
        <v>1853.3582967426912</v>
      </c>
      <c r="BZ4" s="6">
        <v>5.1618878047273604</v>
      </c>
      <c r="CA4" s="6">
        <v>10.17845759468584</v>
      </c>
      <c r="CB4" s="6">
        <v>0</v>
      </c>
      <c r="CC4" s="6">
        <v>0</v>
      </c>
      <c r="CE4" s="6">
        <v>6.5223898423148893E-2</v>
      </c>
      <c r="CF4" s="6">
        <v>0.57675589058503596</v>
      </c>
      <c r="CG4" s="6">
        <v>0.82899538703171105</v>
      </c>
      <c r="CH4" s="6">
        <v>0.85199083102599105</v>
      </c>
      <c r="CI4" s="6">
        <v>72537.5372738203</v>
      </c>
      <c r="CJ4" s="6">
        <v>1973.9544273737099</v>
      </c>
      <c r="CK4" s="6">
        <v>13402.005045236499</v>
      </c>
      <c r="CM4" s="6">
        <v>3.6021581372631402E-2</v>
      </c>
      <c r="CN4" s="6">
        <v>0.98567850227813003</v>
      </c>
      <c r="CO4" s="6">
        <v>0.60144558635476197</v>
      </c>
      <c r="CP4" s="6">
        <v>0.75567413307364395</v>
      </c>
      <c r="CQ4" s="6">
        <v>64942.655394392699</v>
      </c>
      <c r="CR4" s="6">
        <v>1991.96918858968</v>
      </c>
      <c r="CS4" s="6">
        <v>13118.139363995</v>
      </c>
      <c r="CU4" s="6">
        <v>6.1306425234862003E-2</v>
      </c>
      <c r="CV4" s="6">
        <v>0.40403003641303697</v>
      </c>
      <c r="CW4" s="6">
        <v>1.30913822884384</v>
      </c>
      <c r="CX4" s="6">
        <v>0.80221214905735005</v>
      </c>
      <c r="CY4" s="6">
        <v>69778.357878677896</v>
      </c>
      <c r="CZ4" s="6">
        <v>1946.9654160033999</v>
      </c>
      <c r="DA4" s="6">
        <v>21372.195857079001</v>
      </c>
    </row>
    <row r="5" spans="1:105" s="6" customFormat="1">
      <c r="A5" s="7" t="s">
        <v>48</v>
      </c>
      <c r="B5" s="7">
        <v>1</v>
      </c>
      <c r="C5" s="32">
        <v>3.73</v>
      </c>
      <c r="D5" s="32">
        <v>3.04</v>
      </c>
      <c r="E5" s="32">
        <v>82</v>
      </c>
      <c r="F5" s="32">
        <v>3</v>
      </c>
      <c r="G5" s="32">
        <v>4.54</v>
      </c>
      <c r="H5" s="32">
        <v>3.73</v>
      </c>
      <c r="I5" s="32">
        <v>2.66</v>
      </c>
      <c r="J5" s="32">
        <v>1.88</v>
      </c>
      <c r="K5" s="50">
        <v>0.67</v>
      </c>
      <c r="L5" s="32">
        <v>0.81</v>
      </c>
      <c r="M5" s="32">
        <f>L5/G5</f>
        <v>0.17841409691629956</v>
      </c>
      <c r="N5" s="32">
        <v>2.62</v>
      </c>
      <c r="O5" s="32">
        <v>2.91</v>
      </c>
      <c r="P5" s="32">
        <v>0.13</v>
      </c>
      <c r="Q5" s="32"/>
      <c r="R5" s="32">
        <v>3.81</v>
      </c>
      <c r="S5" s="32">
        <v>3.13</v>
      </c>
      <c r="T5" s="32">
        <v>82</v>
      </c>
      <c r="U5" s="32">
        <v>3.09</v>
      </c>
      <c r="V5" s="32">
        <v>4.76</v>
      </c>
      <c r="W5" s="32">
        <v>3.81</v>
      </c>
      <c r="X5" s="32">
        <v>2.99</v>
      </c>
      <c r="Y5" s="32">
        <v>1.77</v>
      </c>
      <c r="Z5" s="32">
        <v>0.5</v>
      </c>
      <c r="AA5" s="32">
        <v>0.96</v>
      </c>
      <c r="AB5" s="32">
        <f>AA5/V5</f>
        <v>0.20168067226890757</v>
      </c>
      <c r="AC5" s="32">
        <v>2.63</v>
      </c>
      <c r="AD5" s="32">
        <v>2.34</v>
      </c>
      <c r="AE5" s="32">
        <v>0.16</v>
      </c>
      <c r="AF5" s="32"/>
      <c r="AG5" s="16">
        <v>3.21</v>
      </c>
      <c r="AH5" s="15">
        <v>3.33</v>
      </c>
      <c r="AI5" s="16">
        <v>99.689440993788807</v>
      </c>
      <c r="AJ5" s="16">
        <v>97.826086956521735</v>
      </c>
      <c r="AK5" s="16">
        <v>96.273291925465827</v>
      </c>
      <c r="AL5" s="16">
        <v>93.788819875776397</v>
      </c>
      <c r="AM5" s="16">
        <v>100.31055900621118</v>
      </c>
      <c r="AN5" s="16">
        <v>97.515527950310556</v>
      </c>
      <c r="AO5" s="16">
        <v>100.62111801242236</v>
      </c>
      <c r="AP5" s="16">
        <v>95.031055900621112</v>
      </c>
      <c r="AQ5" s="16">
        <v>103.41614906832297</v>
      </c>
      <c r="AR5" s="16"/>
      <c r="AS5" s="30">
        <v>47.870000000000005</v>
      </c>
      <c r="AT5" s="30">
        <v>22.852276119402987</v>
      </c>
      <c r="AU5" s="6">
        <v>5</v>
      </c>
      <c r="AV5" s="6">
        <v>18</v>
      </c>
      <c r="AW5" s="6">
        <v>0</v>
      </c>
      <c r="AX5" s="6">
        <v>1</v>
      </c>
      <c r="AY5" s="6">
        <f>AW5+AX5</f>
        <v>1</v>
      </c>
      <c r="AZ5" s="31">
        <v>515.58954331297855</v>
      </c>
      <c r="BA5" s="31">
        <v>350.31212922604715</v>
      </c>
      <c r="BB5" s="31">
        <v>22.544818688092434</v>
      </c>
      <c r="BC5" s="31">
        <v>7.7937821198590758</v>
      </c>
      <c r="BD5" s="31"/>
      <c r="BE5" s="20">
        <v>40000</v>
      </c>
      <c r="BF5" s="35"/>
      <c r="BG5" s="35"/>
      <c r="BH5" s="35"/>
      <c r="BI5" s="35"/>
      <c r="BJ5" s="35"/>
      <c r="BK5" s="35"/>
      <c r="BL5" s="35"/>
      <c r="BM5" s="35"/>
      <c r="BN5" s="35"/>
      <c r="BO5" s="75"/>
      <c r="BP5" s="75"/>
      <c r="BQ5" s="75"/>
      <c r="BR5" s="75"/>
      <c r="BS5" s="75"/>
      <c r="BT5" s="75"/>
      <c r="BU5" s="75"/>
      <c r="BW5" s="101" t="s">
        <v>61</v>
      </c>
      <c r="BX5" s="101" t="s">
        <v>61</v>
      </c>
      <c r="BY5" s="101" t="s">
        <v>61</v>
      </c>
      <c r="BZ5" s="101" t="s">
        <v>61</v>
      </c>
      <c r="CA5" s="101" t="s">
        <v>61</v>
      </c>
      <c r="CB5" s="101" t="s">
        <v>61</v>
      </c>
      <c r="CC5" s="101" t="s">
        <v>61</v>
      </c>
      <c r="CE5" s="6">
        <v>2.0676720025145399E-2</v>
      </c>
      <c r="CF5" s="6">
        <v>0.21719549638544799</v>
      </c>
      <c r="CG5" s="6">
        <v>3.2552512396113702</v>
      </c>
      <c r="CH5" s="6">
        <v>0.58412369016226595</v>
      </c>
      <c r="CI5" s="6">
        <v>94490.508194330803</v>
      </c>
      <c r="CJ5" s="6">
        <v>5172.8299592506301</v>
      </c>
      <c r="CK5" s="6">
        <v>18733.066150922499</v>
      </c>
      <c r="CM5" s="6">
        <v>1.49893266825133E-2</v>
      </c>
      <c r="CN5" s="6">
        <v>1.6197184462429699</v>
      </c>
      <c r="CO5" s="6">
        <v>1.30077252467268</v>
      </c>
      <c r="CP5" s="6">
        <v>0.442580033568852</v>
      </c>
      <c r="CQ5" s="6">
        <v>94775.318670008506</v>
      </c>
      <c r="CR5" s="6">
        <v>5559.86398735496</v>
      </c>
      <c r="CS5" s="6">
        <v>24645.482712138499</v>
      </c>
      <c r="CU5" s="6">
        <v>2.8322112713419799E-2</v>
      </c>
      <c r="CV5" s="6">
        <v>0.54043046348912904</v>
      </c>
      <c r="CW5" s="6">
        <v>1.1118351179172801</v>
      </c>
      <c r="CX5" s="6">
        <v>0.57005895685666497</v>
      </c>
      <c r="CY5" s="6">
        <v>135456.22617063901</v>
      </c>
      <c r="CZ5" s="6">
        <v>6527.2755287795298</v>
      </c>
      <c r="DA5" s="6">
        <v>23663.214157062299</v>
      </c>
    </row>
    <row r="6" spans="1:105" s="6" customFormat="1">
      <c r="A6" s="7" t="s">
        <v>58</v>
      </c>
      <c r="B6" s="7">
        <v>1</v>
      </c>
      <c r="C6" s="32">
        <v>3.3</v>
      </c>
      <c r="D6" s="32">
        <v>2.73</v>
      </c>
      <c r="E6" s="32">
        <v>83</v>
      </c>
      <c r="F6" s="32">
        <v>2.88</v>
      </c>
      <c r="G6" s="32">
        <v>4.33</v>
      </c>
      <c r="H6" s="32">
        <v>3.3</v>
      </c>
      <c r="I6" s="32">
        <v>2.27</v>
      </c>
      <c r="J6" s="32">
        <v>2.0499999999999998</v>
      </c>
      <c r="K6" s="50">
        <v>0.64</v>
      </c>
      <c r="L6" s="32">
        <v>1.03</v>
      </c>
      <c r="M6" s="32">
        <f>L6/G6</f>
        <v>0.23787528868360278</v>
      </c>
      <c r="N6" s="32">
        <v>1.95</v>
      </c>
      <c r="O6" s="32">
        <v>3.14</v>
      </c>
      <c r="P6" s="32">
        <v>0.16300000000000001</v>
      </c>
      <c r="Q6" s="32"/>
      <c r="R6" s="32">
        <v>3.32</v>
      </c>
      <c r="S6" s="32">
        <v>2.76</v>
      </c>
      <c r="T6" s="32">
        <v>83</v>
      </c>
      <c r="U6" s="32">
        <v>2.6</v>
      </c>
      <c r="V6" s="32">
        <v>4.3899999999999997</v>
      </c>
      <c r="W6" s="32">
        <v>3.32</v>
      </c>
      <c r="X6" s="32">
        <v>2.08</v>
      </c>
      <c r="Y6" s="32">
        <v>2.31</v>
      </c>
      <c r="Z6" s="32">
        <v>0.57999999999999996</v>
      </c>
      <c r="AA6" s="32">
        <v>1.07</v>
      </c>
      <c r="AB6" s="32">
        <f>AA6/V6</f>
        <v>0.24373576309794992</v>
      </c>
      <c r="AC6" s="32">
        <v>2.17</v>
      </c>
      <c r="AD6" s="32">
        <v>3.15</v>
      </c>
      <c r="AE6" s="32">
        <v>0.14599999999999999</v>
      </c>
      <c r="AF6" s="32"/>
      <c r="AG6" s="16">
        <v>2.54</v>
      </c>
      <c r="AH6" s="15">
        <v>2.65</v>
      </c>
      <c r="AI6" s="16">
        <v>97.338403041825103</v>
      </c>
      <c r="AJ6" s="16">
        <v>96.197718631178702</v>
      </c>
      <c r="AK6" s="16">
        <v>97.718631178707227</v>
      </c>
      <c r="AL6" s="16">
        <v>100.38022813688214</v>
      </c>
      <c r="AM6" s="16">
        <v>88.593155893536121</v>
      </c>
      <c r="AN6" s="16">
        <v>83.650190114068451</v>
      </c>
      <c r="AO6" s="91">
        <v>67.680000000000007</v>
      </c>
      <c r="AP6" s="93" t="s">
        <v>61</v>
      </c>
      <c r="AQ6" s="16">
        <v>100.76045627376426</v>
      </c>
      <c r="AR6" s="16"/>
      <c r="AS6" s="30">
        <v>32.782499999999999</v>
      </c>
      <c r="AT6" s="30">
        <v>18.46</v>
      </c>
      <c r="AU6" s="6">
        <v>4</v>
      </c>
      <c r="AV6" s="6">
        <v>5</v>
      </c>
      <c r="AW6" s="6">
        <v>0</v>
      </c>
      <c r="AX6" s="6">
        <v>0</v>
      </c>
      <c r="AY6" s="6">
        <f>AW6+AX6</f>
        <v>0</v>
      </c>
      <c r="AZ6" s="31">
        <v>702.43234651717535</v>
      </c>
      <c r="BA6" s="31">
        <v>463.14908053874041</v>
      </c>
      <c r="BB6" s="31">
        <v>21.541730589325226</v>
      </c>
      <c r="BC6" s="31">
        <v>8.5084404509915235</v>
      </c>
      <c r="BD6" s="31"/>
      <c r="BE6" s="2">
        <v>790000</v>
      </c>
      <c r="BF6" s="42">
        <v>21</v>
      </c>
      <c r="BG6" s="42">
        <v>9</v>
      </c>
      <c r="BH6" s="42">
        <v>0</v>
      </c>
      <c r="BI6" s="42">
        <v>0</v>
      </c>
      <c r="BJ6" s="42">
        <v>0</v>
      </c>
      <c r="BK6" s="42">
        <v>0</v>
      </c>
      <c r="BL6" s="42">
        <v>70</v>
      </c>
      <c r="BM6" s="42">
        <v>100</v>
      </c>
      <c r="BN6" s="42">
        <v>30</v>
      </c>
      <c r="BO6" s="17">
        <f>BF6/BM6</f>
        <v>0.21</v>
      </c>
      <c r="BP6" s="17">
        <f>BG6/BM6</f>
        <v>0.09</v>
      </c>
      <c r="BQ6" s="17">
        <f>BH6/BM6</f>
        <v>0</v>
      </c>
      <c r="BR6" s="17">
        <f>BI6/BM6</f>
        <v>0</v>
      </c>
      <c r="BS6" s="17">
        <f>BJ6/BM6</f>
        <v>0</v>
      </c>
      <c r="BT6" s="17">
        <f>BK6/BM6</f>
        <v>0</v>
      </c>
      <c r="BU6" s="17">
        <f>BL6/BM6</f>
        <v>0.7</v>
      </c>
      <c r="BW6" s="6">
        <v>19.9901585345592</v>
      </c>
      <c r="BX6" s="6">
        <v>0.71294332399135996</v>
      </c>
      <c r="BY6" s="6">
        <v>371.5945281462528</v>
      </c>
      <c r="BZ6" s="6">
        <v>6.3023924860116085E-2</v>
      </c>
      <c r="CA6" s="6">
        <v>1.7709353307906559</v>
      </c>
      <c r="CB6" s="6">
        <v>1.7012218078642082E-2</v>
      </c>
      <c r="CC6" s="6">
        <v>0</v>
      </c>
      <c r="CE6" s="6">
        <v>6.9147433210227205E-2</v>
      </c>
      <c r="CF6" s="6">
        <v>0.43614986855717802</v>
      </c>
      <c r="CG6" s="6">
        <v>1.9338263538237801</v>
      </c>
      <c r="CH6" s="6">
        <v>0.69220638499652098</v>
      </c>
      <c r="CI6" s="6">
        <v>149815.932345209</v>
      </c>
      <c r="CJ6" s="6">
        <v>0</v>
      </c>
      <c r="CK6" s="6">
        <v>18557.521056671299</v>
      </c>
      <c r="CM6" s="6">
        <v>0.19476771716042801</v>
      </c>
      <c r="CN6" s="6">
        <v>0.331119069733886</v>
      </c>
      <c r="CO6" s="6">
        <v>1.4225439067639001</v>
      </c>
      <c r="CP6" s="6">
        <v>0.67786997583339403</v>
      </c>
      <c r="CQ6" s="6">
        <v>112340.93848641</v>
      </c>
      <c r="CR6" s="6">
        <v>0.10681782653309101</v>
      </c>
      <c r="CS6" s="6">
        <v>18089.099226108101</v>
      </c>
      <c r="CU6" s="6">
        <v>0.118599920858664</v>
      </c>
      <c r="CV6" s="6">
        <v>0.19919615792609399</v>
      </c>
      <c r="CW6" s="6">
        <v>0.466567219629758</v>
      </c>
      <c r="CX6" s="6">
        <v>0.27730749866170701</v>
      </c>
      <c r="CY6" s="6">
        <v>143609.50068669501</v>
      </c>
      <c r="CZ6" s="6">
        <v>317.52704956825801</v>
      </c>
      <c r="DA6" s="6">
        <v>13720.2408379683</v>
      </c>
    </row>
    <row r="7" spans="1:105" s="6" customFormat="1">
      <c r="A7" s="8" t="s">
        <v>60</v>
      </c>
      <c r="B7" s="8">
        <v>1</v>
      </c>
      <c r="C7" s="33">
        <v>3.26</v>
      </c>
      <c r="D7" s="33">
        <v>2.58</v>
      </c>
      <c r="E7" s="33">
        <v>79</v>
      </c>
      <c r="F7" s="33">
        <v>2.36</v>
      </c>
      <c r="G7" s="33">
        <v>4.38</v>
      </c>
      <c r="H7" s="33">
        <v>3.26</v>
      </c>
      <c r="I7" s="33">
        <v>3.4</v>
      </c>
      <c r="J7" s="33">
        <v>0.98</v>
      </c>
      <c r="K7" s="74" t="s">
        <v>61</v>
      </c>
      <c r="L7" s="33">
        <v>1.1200000000000001</v>
      </c>
      <c r="M7" s="32">
        <f>L7/G7</f>
        <v>0.25570776255707767</v>
      </c>
      <c r="N7" s="33">
        <v>2.5</v>
      </c>
      <c r="O7" s="33">
        <v>3.8</v>
      </c>
      <c r="P7" s="39">
        <v>0.105</v>
      </c>
      <c r="Q7" s="39"/>
      <c r="R7" s="33">
        <v>3.22</v>
      </c>
      <c r="S7" s="33">
        <v>2.58</v>
      </c>
      <c r="T7" s="33">
        <v>80</v>
      </c>
      <c r="U7" s="33">
        <v>2.5</v>
      </c>
      <c r="V7" s="33">
        <v>4</v>
      </c>
      <c r="W7" s="33">
        <v>3.22</v>
      </c>
      <c r="X7" s="33">
        <v>2.86</v>
      </c>
      <c r="Y7" s="33">
        <v>1.1399999999999999</v>
      </c>
      <c r="Z7" s="33">
        <v>0.5</v>
      </c>
      <c r="AA7" s="33">
        <v>0.78</v>
      </c>
      <c r="AB7" s="32">
        <f>AA7/V7</f>
        <v>0.19500000000000001</v>
      </c>
      <c r="AC7" s="33">
        <v>2.29</v>
      </c>
      <c r="AD7" s="33">
        <v>3.79</v>
      </c>
      <c r="AE7" s="39">
        <v>0.115</v>
      </c>
      <c r="AF7" s="39"/>
      <c r="AG7" s="16">
        <v>2.5</v>
      </c>
      <c r="AH7" s="15">
        <v>2.48</v>
      </c>
      <c r="AI7" s="16">
        <v>98.380566801619423</v>
      </c>
      <c r="AJ7" s="16">
        <v>95.141700404858298</v>
      </c>
      <c r="AK7" s="16">
        <v>98.785425101214557</v>
      </c>
      <c r="AL7" s="16">
        <v>99.595141700404852</v>
      </c>
      <c r="AM7" s="16">
        <v>99.190283400809719</v>
      </c>
      <c r="AN7" s="16">
        <v>98.785425101214557</v>
      </c>
      <c r="AO7" s="16">
        <v>91.093117408906878</v>
      </c>
      <c r="AP7" s="16">
        <v>95.546558704453432</v>
      </c>
      <c r="AQ7" s="16">
        <v>100.40485829959513</v>
      </c>
      <c r="AR7" s="16"/>
      <c r="AS7" s="30">
        <v>25.2225</v>
      </c>
      <c r="AT7" s="30">
        <v>22.505000000000003</v>
      </c>
      <c r="AU7" s="6">
        <v>14</v>
      </c>
      <c r="AV7" s="6">
        <v>34</v>
      </c>
      <c r="AW7" s="6">
        <v>0</v>
      </c>
      <c r="AX7" s="6">
        <v>0</v>
      </c>
      <c r="AY7" s="6">
        <f>AW7+AX7</f>
        <v>0</v>
      </c>
      <c r="AZ7" s="31">
        <v>923.52108281603319</v>
      </c>
      <c r="BA7" s="31">
        <v>322.77167425516654</v>
      </c>
      <c r="BB7" s="31">
        <v>21.135901487674332</v>
      </c>
      <c r="BC7" s="31">
        <v>7.1615193679801141</v>
      </c>
      <c r="BD7" s="31"/>
      <c r="BE7" s="21">
        <v>1880000</v>
      </c>
      <c r="BF7" s="36">
        <v>353</v>
      </c>
      <c r="BG7" s="36">
        <v>105</v>
      </c>
      <c r="BH7" s="36">
        <v>5</v>
      </c>
      <c r="BI7" s="36">
        <v>0</v>
      </c>
      <c r="BJ7" s="36">
        <v>0</v>
      </c>
      <c r="BK7" s="36">
        <v>2</v>
      </c>
      <c r="BL7" s="36">
        <v>38</v>
      </c>
      <c r="BM7" s="36">
        <v>503</v>
      </c>
      <c r="BN7" s="36">
        <v>465</v>
      </c>
      <c r="BO7" s="17">
        <f>BF7/BM7</f>
        <v>0.70178926441351885</v>
      </c>
      <c r="BP7" s="17">
        <f>BG7/BM7</f>
        <v>0.20874751491053678</v>
      </c>
      <c r="BQ7" s="17">
        <f>BH7/BM7</f>
        <v>9.9403578528827041E-3</v>
      </c>
      <c r="BR7" s="17">
        <f>BI7/BM7</f>
        <v>0</v>
      </c>
      <c r="BS7" s="17">
        <f>BJ7/BM7</f>
        <v>0</v>
      </c>
      <c r="BT7" s="17">
        <f>BK7/BM7</f>
        <v>3.9761431411530811E-3</v>
      </c>
      <c r="BU7" s="17">
        <f>BL7/BM7</f>
        <v>7.5546719681908542E-2</v>
      </c>
      <c r="BW7" s="6">
        <v>9.7871893986385601</v>
      </c>
      <c r="BX7" s="6">
        <v>3.4194792805363599</v>
      </c>
      <c r="BY7" s="6">
        <v>254.2093965769152</v>
      </c>
      <c r="BZ7" s="6">
        <v>0</v>
      </c>
      <c r="CA7" s="6">
        <v>1.4424050010239999</v>
      </c>
      <c r="CB7" s="6">
        <v>0.247205235177232</v>
      </c>
      <c r="CC7" s="6">
        <v>0</v>
      </c>
      <c r="CE7" s="6">
        <v>6.1087194092627403E-2</v>
      </c>
      <c r="CF7" s="6">
        <v>0.30721989663155302</v>
      </c>
      <c r="CG7" s="6">
        <v>1.14506814016026</v>
      </c>
      <c r="CH7" s="6">
        <v>0.77720666023006302</v>
      </c>
      <c r="CI7" s="6">
        <v>75322.262339040899</v>
      </c>
      <c r="CJ7" s="6">
        <v>4882.2193888845004</v>
      </c>
      <c r="CK7" s="6">
        <v>17840.158277794799</v>
      </c>
      <c r="CM7" s="6">
        <v>9.9006248833676799E-2</v>
      </c>
      <c r="CN7" s="6">
        <v>4.1105734049036204</v>
      </c>
      <c r="CO7" s="6">
        <v>0.97341057490428395</v>
      </c>
      <c r="CP7" s="6">
        <v>0.62961677081600098</v>
      </c>
      <c r="CQ7" s="6">
        <v>71878.488343707999</v>
      </c>
      <c r="CR7" s="6">
        <v>4067.59409889581</v>
      </c>
      <c r="CS7" s="6">
        <v>17025.708988350201</v>
      </c>
      <c r="CU7" s="6">
        <v>4.50757886701793E-2</v>
      </c>
      <c r="CV7" s="6">
        <v>0.35787020395484798</v>
      </c>
      <c r="CW7" s="6">
        <v>1.00029066348469</v>
      </c>
      <c r="CX7" s="6">
        <v>0.73919804739448902</v>
      </c>
      <c r="CY7" s="6">
        <v>58563.932925032801</v>
      </c>
      <c r="CZ7" s="6">
        <v>3936.81795188972</v>
      </c>
      <c r="DA7" s="6">
        <v>13036.9070785271</v>
      </c>
    </row>
    <row r="8" spans="1:105" s="6" customFormat="1">
      <c r="A8" s="8" t="s">
        <v>62</v>
      </c>
      <c r="B8" s="8">
        <v>2</v>
      </c>
      <c r="C8" s="33">
        <v>3.87</v>
      </c>
      <c r="D8" s="33">
        <v>3.16</v>
      </c>
      <c r="E8" s="33">
        <v>82</v>
      </c>
      <c r="F8" s="33">
        <v>3.14</v>
      </c>
      <c r="G8" s="33">
        <v>4.95</v>
      </c>
      <c r="H8" s="33">
        <v>3.87</v>
      </c>
      <c r="I8" s="33">
        <v>3.46</v>
      </c>
      <c r="J8" s="33">
        <v>1.49</v>
      </c>
      <c r="K8" s="52">
        <v>0.42</v>
      </c>
      <c r="L8" s="33">
        <v>1.08</v>
      </c>
      <c r="M8" s="32">
        <f>L8/G8</f>
        <v>0.2181818181818182</v>
      </c>
      <c r="N8" s="33">
        <v>2.46</v>
      </c>
      <c r="O8" s="33">
        <v>1.99</v>
      </c>
      <c r="P8" s="33">
        <v>0.20499999999999999</v>
      </c>
      <c r="Q8" s="33"/>
      <c r="R8" s="33">
        <v>3.95</v>
      </c>
      <c r="S8" s="33">
        <v>3.29</v>
      </c>
      <c r="T8" s="33">
        <v>83</v>
      </c>
      <c r="U8" s="33">
        <v>3.44</v>
      </c>
      <c r="V8" s="33">
        <v>4.96</v>
      </c>
      <c r="W8" s="33">
        <v>3.95</v>
      </c>
      <c r="X8" s="33">
        <v>3.51</v>
      </c>
      <c r="Y8" s="33">
        <v>1.45</v>
      </c>
      <c r="Z8" s="33">
        <v>0.47</v>
      </c>
      <c r="AA8" s="33">
        <v>1.01</v>
      </c>
      <c r="AB8" s="32">
        <f>AA8/V8</f>
        <v>0.20362903225806453</v>
      </c>
      <c r="AC8" s="33">
        <v>2.2999999999999998</v>
      </c>
      <c r="AD8" s="33">
        <v>1.7</v>
      </c>
      <c r="AE8" s="33">
        <v>0.25700000000000001</v>
      </c>
      <c r="AF8" s="33"/>
      <c r="AG8" s="16">
        <v>3.26</v>
      </c>
      <c r="AH8" s="14">
        <v>3.47</v>
      </c>
      <c r="AI8" s="16">
        <v>100</v>
      </c>
      <c r="AJ8" s="16">
        <v>95.80838323353295</v>
      </c>
      <c r="AK8" s="16">
        <v>98.203592814371248</v>
      </c>
      <c r="AL8" s="16">
        <v>98.802395209580837</v>
      </c>
      <c r="AM8" s="16">
        <v>95.508982035928142</v>
      </c>
      <c r="AN8" s="16">
        <v>100.89820359281438</v>
      </c>
      <c r="AO8" s="16">
        <v>94.910179640718567</v>
      </c>
      <c r="AP8" s="16">
        <v>89.221556886227546</v>
      </c>
      <c r="AQ8" s="16">
        <v>103.89221556886228</v>
      </c>
      <c r="AR8" s="16"/>
      <c r="AS8" s="30">
        <v>36</v>
      </c>
      <c r="AT8" s="30">
        <v>21.776666666666667</v>
      </c>
      <c r="AU8" s="6">
        <v>14</v>
      </c>
      <c r="AV8" s="6">
        <v>7</v>
      </c>
      <c r="AW8" s="6">
        <v>0</v>
      </c>
      <c r="AX8" s="6">
        <v>0</v>
      </c>
      <c r="AY8" s="6">
        <f>AW8+AX8</f>
        <v>0</v>
      </c>
      <c r="AZ8" s="31">
        <v>761.42029890355514</v>
      </c>
      <c r="BA8" s="31">
        <v>348.24174478999163</v>
      </c>
      <c r="BB8" s="31">
        <v>26.179672841108527</v>
      </c>
      <c r="BC8" s="31">
        <v>7.6178478009844186</v>
      </c>
      <c r="BD8" s="31"/>
      <c r="BE8" s="21">
        <v>3380000</v>
      </c>
      <c r="BF8" s="36">
        <v>73</v>
      </c>
      <c r="BG8" s="36">
        <v>355</v>
      </c>
      <c r="BH8" s="36">
        <v>1</v>
      </c>
      <c r="BI8" s="36">
        <v>3</v>
      </c>
      <c r="BJ8" s="36">
        <v>0</v>
      </c>
      <c r="BK8" s="36">
        <v>9</v>
      </c>
      <c r="BL8" s="36">
        <v>59</v>
      </c>
      <c r="BM8" s="36">
        <v>500</v>
      </c>
      <c r="BN8" s="36">
        <v>441</v>
      </c>
      <c r="BO8" s="17">
        <f>BF8/BM8</f>
        <v>0.14599999999999999</v>
      </c>
      <c r="BP8" s="17">
        <f>BG8/BM8</f>
        <v>0.71</v>
      </c>
      <c r="BQ8" s="17">
        <f>BH8/BM8</f>
        <v>2E-3</v>
      </c>
      <c r="BR8" s="17">
        <f>BI8/BM8</f>
        <v>6.0000000000000001E-3</v>
      </c>
      <c r="BS8" s="17">
        <f>BJ8/BM8</f>
        <v>0</v>
      </c>
      <c r="BT8" s="17">
        <f>BK8/BM8</f>
        <v>1.7999999999999999E-2</v>
      </c>
      <c r="BU8" s="17">
        <f>BL8/BM8</f>
        <v>0.11799999999999999</v>
      </c>
      <c r="BW8" s="6">
        <v>38.946406387000643</v>
      </c>
      <c r="BX8" s="6">
        <v>10.790495379886959</v>
      </c>
      <c r="BY8" s="6">
        <v>435.3196190506992</v>
      </c>
      <c r="BZ8" s="6">
        <v>9.4316164836828795E-2</v>
      </c>
      <c r="CA8" s="6">
        <v>6.67581582179408</v>
      </c>
      <c r="CB8" s="6">
        <v>0.70649893656201523</v>
      </c>
      <c r="CC8" s="6">
        <v>0</v>
      </c>
      <c r="CE8" s="6">
        <v>7.3794997174654098E-2</v>
      </c>
      <c r="CF8" s="6">
        <v>0.36964571021896903</v>
      </c>
      <c r="CG8" s="6">
        <v>1.71001975049544</v>
      </c>
      <c r="CH8" s="6">
        <v>1.6020352324954801</v>
      </c>
      <c r="CI8" s="6">
        <v>51240.551809062097</v>
      </c>
      <c r="CJ8" s="6">
        <v>11270.881972708699</v>
      </c>
      <c r="CK8" s="6">
        <v>10244.049234779101</v>
      </c>
      <c r="CM8" s="6">
        <v>6.7450944058111903E-2</v>
      </c>
      <c r="CN8" s="6">
        <v>0.64769413803468201</v>
      </c>
      <c r="CO8" s="6">
        <v>2.3026085817014099</v>
      </c>
      <c r="CP8" s="6">
        <v>1.4917510027618399</v>
      </c>
      <c r="CQ8" s="6">
        <v>46650.331566236797</v>
      </c>
      <c r="CR8" s="6">
        <v>9375.1669590069396</v>
      </c>
      <c r="CS8" s="6">
        <v>12940.781446503001</v>
      </c>
      <c r="CU8" s="6">
        <v>5.1499673752292703E-2</v>
      </c>
      <c r="CV8" s="6">
        <v>0.40515352668086502</v>
      </c>
      <c r="CW8" s="6">
        <v>1.37761739217568</v>
      </c>
      <c r="CX8" s="6">
        <v>1.0013788306164799</v>
      </c>
      <c r="CY8" s="6">
        <v>40451.920597999</v>
      </c>
      <c r="CZ8" s="6">
        <v>4922.8476395186799</v>
      </c>
      <c r="DA8" s="6">
        <v>12401.46606386</v>
      </c>
    </row>
    <row r="9" spans="1:105" s="6" customFormat="1">
      <c r="A9" s="7" t="s">
        <v>64</v>
      </c>
      <c r="B9" s="7">
        <v>2</v>
      </c>
      <c r="C9" s="32">
        <v>3.79</v>
      </c>
      <c r="D9" s="32">
        <v>2.93</v>
      </c>
      <c r="E9" s="32">
        <v>77</v>
      </c>
      <c r="F9" s="32">
        <v>2.5099999999999998</v>
      </c>
      <c r="G9" s="32">
        <v>4.42</v>
      </c>
      <c r="H9" s="32">
        <v>3.79</v>
      </c>
      <c r="I9" s="32">
        <v>2.88</v>
      </c>
      <c r="J9" s="32">
        <v>1.54</v>
      </c>
      <c r="K9" s="50">
        <v>0.3</v>
      </c>
      <c r="L9" s="32">
        <v>0.63</v>
      </c>
      <c r="M9" s="32">
        <f>L9/G9</f>
        <v>0.1425339366515837</v>
      </c>
      <c r="N9" s="32">
        <v>3.03</v>
      </c>
      <c r="O9" s="32">
        <v>2.61</v>
      </c>
      <c r="P9" s="32">
        <v>0.126</v>
      </c>
      <c r="Q9" s="32"/>
      <c r="R9" s="32">
        <v>3.74</v>
      </c>
      <c r="S9" s="32">
        <v>2.98</v>
      </c>
      <c r="T9" s="32">
        <v>80</v>
      </c>
      <c r="U9" s="32">
        <v>2.75</v>
      </c>
      <c r="V9" s="32">
        <v>4.49</v>
      </c>
      <c r="W9" s="32">
        <v>3.74</v>
      </c>
      <c r="X9" s="32">
        <v>3.4</v>
      </c>
      <c r="Y9" s="32">
        <v>1.0900000000000001</v>
      </c>
      <c r="Z9" s="32">
        <v>0.19</v>
      </c>
      <c r="AA9" s="32">
        <v>0.75</v>
      </c>
      <c r="AB9" s="32">
        <f>AA9/V9</f>
        <v>0.16703786191536749</v>
      </c>
      <c r="AC9" s="32">
        <v>2.63</v>
      </c>
      <c r="AD9" s="32">
        <v>2.77</v>
      </c>
      <c r="AE9" s="32">
        <v>0.13700000000000001</v>
      </c>
      <c r="AF9" s="32"/>
      <c r="AG9" s="16">
        <v>2.93</v>
      </c>
      <c r="AH9" s="14">
        <v>3.01</v>
      </c>
      <c r="AI9" s="16">
        <v>91.610738255033553</v>
      </c>
      <c r="AJ9" s="16">
        <v>85.90604026845638</v>
      </c>
      <c r="AK9" s="16">
        <v>83.22147651006712</v>
      </c>
      <c r="AL9" s="16">
        <v>90.268456375838923</v>
      </c>
      <c r="AM9" s="16">
        <v>86.577181208053702</v>
      </c>
      <c r="AN9" s="16">
        <v>90.604026845637591</v>
      </c>
      <c r="AO9" s="16">
        <v>84.899328859060404</v>
      </c>
      <c r="AP9" s="16">
        <v>81.543624161073836</v>
      </c>
      <c r="AQ9" s="16">
        <v>101.00671140939596</v>
      </c>
      <c r="AR9" s="16"/>
      <c r="AS9" s="30">
        <v>21.375</v>
      </c>
      <c r="AT9" s="30">
        <v>16.692500000000003</v>
      </c>
      <c r="AU9" s="6">
        <v>16</v>
      </c>
      <c r="AV9" s="6">
        <v>45</v>
      </c>
      <c r="AW9" s="6">
        <v>0</v>
      </c>
      <c r="AX9" s="6">
        <v>0</v>
      </c>
      <c r="AY9" s="6">
        <f>AW9+AX9</f>
        <v>0</v>
      </c>
      <c r="AZ9" s="31">
        <v>1202.2358956581152</v>
      </c>
      <c r="BA9" s="31">
        <v>716.40488651188252</v>
      </c>
      <c r="BB9" s="31">
        <v>24.368316559559034</v>
      </c>
      <c r="BC9" s="31">
        <v>11.009702527447512</v>
      </c>
      <c r="BD9" s="31"/>
      <c r="BE9" s="20">
        <v>440000</v>
      </c>
      <c r="BF9" s="42">
        <v>9</v>
      </c>
      <c r="BG9" s="42">
        <v>315</v>
      </c>
      <c r="BH9" s="42">
        <v>0</v>
      </c>
      <c r="BI9" s="42">
        <v>0</v>
      </c>
      <c r="BJ9" s="42">
        <v>0</v>
      </c>
      <c r="BK9" s="42">
        <v>5</v>
      </c>
      <c r="BL9" s="42">
        <v>170</v>
      </c>
      <c r="BM9" s="42">
        <v>499</v>
      </c>
      <c r="BN9" s="42">
        <v>329</v>
      </c>
      <c r="BO9" s="17">
        <f>BF9/BM9</f>
        <v>1.8036072144288578E-2</v>
      </c>
      <c r="BP9" s="17">
        <f>BG9/BM9</f>
        <v>0.63126252505010017</v>
      </c>
      <c r="BQ9" s="17">
        <f>BH9/BM9</f>
        <v>0</v>
      </c>
      <c r="BR9" s="17">
        <f>BI9/BM9</f>
        <v>0</v>
      </c>
      <c r="BS9" s="17">
        <f>BJ9/BM9</f>
        <v>0</v>
      </c>
      <c r="BT9" s="17">
        <f>BK9/BM9</f>
        <v>1.002004008016032E-2</v>
      </c>
      <c r="BU9" s="17">
        <f>BL9/BM9</f>
        <v>0.34068136272545091</v>
      </c>
      <c r="BW9" s="6">
        <v>1.8788027059877039</v>
      </c>
      <c r="BX9" s="6">
        <v>0.1180127470905184</v>
      </c>
      <c r="BY9" s="6">
        <v>83.650568994782404</v>
      </c>
      <c r="BZ9" s="6">
        <v>0</v>
      </c>
      <c r="CA9" s="6">
        <v>0.62445303552951525</v>
      </c>
      <c r="CB9" s="6">
        <v>5.259585901421128E-2</v>
      </c>
      <c r="CC9" s="6">
        <v>0</v>
      </c>
      <c r="CE9" s="101" t="s">
        <v>61</v>
      </c>
      <c r="CF9" s="101" t="s">
        <v>61</v>
      </c>
      <c r="CG9" s="101" t="s">
        <v>61</v>
      </c>
      <c r="CH9" s="101" t="s">
        <v>61</v>
      </c>
      <c r="CI9" s="101" t="s">
        <v>61</v>
      </c>
      <c r="CJ9" s="101"/>
      <c r="CK9" s="101"/>
      <c r="CM9" s="101" t="s">
        <v>61</v>
      </c>
      <c r="CN9" s="101" t="s">
        <v>61</v>
      </c>
      <c r="CO9" s="101" t="s">
        <v>61</v>
      </c>
      <c r="CP9" s="101" t="s">
        <v>61</v>
      </c>
      <c r="CQ9" s="101" t="s">
        <v>61</v>
      </c>
      <c r="CR9" s="101" t="s">
        <v>61</v>
      </c>
      <c r="CS9" s="101" t="s">
        <v>61</v>
      </c>
      <c r="CU9" s="101" t="s">
        <v>61</v>
      </c>
      <c r="CV9" s="101" t="s">
        <v>61</v>
      </c>
      <c r="CW9" s="101" t="s">
        <v>61</v>
      </c>
      <c r="CX9" s="101" t="s">
        <v>61</v>
      </c>
      <c r="CY9" s="101" t="s">
        <v>61</v>
      </c>
      <c r="CZ9" s="101" t="s">
        <v>61</v>
      </c>
      <c r="DA9" s="101" t="s">
        <v>61</v>
      </c>
    </row>
    <row r="10" spans="1:105" s="6" customFormat="1">
      <c r="A10" s="7" t="s">
        <v>65</v>
      </c>
      <c r="B10" s="7">
        <v>1</v>
      </c>
      <c r="C10" s="32">
        <v>3.87</v>
      </c>
      <c r="D10" s="32">
        <v>3.22</v>
      </c>
      <c r="E10" s="32">
        <v>83</v>
      </c>
      <c r="F10" s="32">
        <v>3.61</v>
      </c>
      <c r="G10" s="32">
        <v>5.19</v>
      </c>
      <c r="H10" s="32">
        <v>3.87</v>
      </c>
      <c r="I10" s="32">
        <v>3.39</v>
      </c>
      <c r="J10" s="32">
        <v>1.79</v>
      </c>
      <c r="K10" s="50">
        <v>0.28000000000000003</v>
      </c>
      <c r="L10" s="32">
        <v>1.31</v>
      </c>
      <c r="M10" s="32">
        <f>L10/G10</f>
        <v>0.25240847784200382</v>
      </c>
      <c r="N10" s="32">
        <v>2.54</v>
      </c>
      <c r="O10" s="32">
        <v>2.39</v>
      </c>
      <c r="P10" s="32">
        <v>0.16500000000000001</v>
      </c>
      <c r="Q10" s="32"/>
      <c r="R10" s="32">
        <v>3.8</v>
      </c>
      <c r="S10" s="32">
        <v>3.17</v>
      </c>
      <c r="T10" s="32">
        <v>84</v>
      </c>
      <c r="U10" s="32">
        <v>3.58</v>
      </c>
      <c r="V10" s="32">
        <v>5.04</v>
      </c>
      <c r="W10" s="32">
        <v>3.8</v>
      </c>
      <c r="X10" s="32">
        <v>3.29</v>
      </c>
      <c r="Y10" s="32">
        <v>1.75</v>
      </c>
      <c r="Z10" s="32">
        <v>0.42</v>
      </c>
      <c r="AA10" s="32">
        <v>1.25</v>
      </c>
      <c r="AB10" s="32">
        <f>AA10/V10</f>
        <v>0.24801587301587302</v>
      </c>
      <c r="AC10" s="32">
        <v>2.5299999999999998</v>
      </c>
      <c r="AD10" s="32">
        <v>2.0099999999999998</v>
      </c>
      <c r="AE10" s="32">
        <v>0.19700000000000001</v>
      </c>
      <c r="AF10" s="32"/>
      <c r="AG10" s="16">
        <v>3.08</v>
      </c>
      <c r="AH10" s="15">
        <v>3.17</v>
      </c>
      <c r="AI10" s="16">
        <v>95.327102803738313</v>
      </c>
      <c r="AJ10" s="16">
        <v>94.704049844236764</v>
      </c>
      <c r="AK10" s="16">
        <v>95.950155763239877</v>
      </c>
      <c r="AL10" s="16">
        <v>96.261682242990659</v>
      </c>
      <c r="AM10" s="16">
        <v>86.604361370716504</v>
      </c>
      <c r="AN10" s="16">
        <v>84.423676012461058</v>
      </c>
      <c r="AO10" s="16">
        <v>83.800623052959494</v>
      </c>
      <c r="AP10" s="16">
        <v>88.785046728971963</v>
      </c>
      <c r="AQ10" s="16">
        <v>98.753894080996886</v>
      </c>
      <c r="AR10" s="16"/>
      <c r="AS10" s="30">
        <v>27.714999999999996</v>
      </c>
      <c r="AT10" s="30">
        <v>17.725000000000001</v>
      </c>
      <c r="AU10" s="6">
        <v>6</v>
      </c>
      <c r="AV10" s="6">
        <v>5</v>
      </c>
      <c r="AW10" s="6">
        <v>0</v>
      </c>
      <c r="AX10" s="6">
        <v>2</v>
      </c>
      <c r="AY10" s="6">
        <f>AW10+AX10</f>
        <v>2</v>
      </c>
      <c r="AZ10" s="31">
        <v>943.36257359576121</v>
      </c>
      <c r="BA10" s="31">
        <v>446.21815498885371</v>
      </c>
      <c r="BB10" s="31">
        <v>25.190747195941952</v>
      </c>
      <c r="BC10" s="31">
        <v>7.8160861315016215</v>
      </c>
      <c r="BD10" s="31"/>
      <c r="BE10" s="22">
        <v>180000</v>
      </c>
      <c r="BF10" s="35" t="s">
        <v>61</v>
      </c>
      <c r="BG10" s="35" t="s">
        <v>61</v>
      </c>
      <c r="BH10" s="35" t="s">
        <v>61</v>
      </c>
      <c r="BI10" s="35" t="s">
        <v>61</v>
      </c>
      <c r="BJ10" s="35" t="s">
        <v>61</v>
      </c>
      <c r="BK10" s="35" t="s">
        <v>61</v>
      </c>
      <c r="BL10" s="35" t="s">
        <v>61</v>
      </c>
      <c r="BM10" s="35" t="s">
        <v>61</v>
      </c>
      <c r="BN10" s="35" t="s">
        <v>61</v>
      </c>
      <c r="BO10" s="35" t="s">
        <v>61</v>
      </c>
      <c r="BP10" s="35" t="s">
        <v>61</v>
      </c>
      <c r="BQ10" s="35" t="s">
        <v>61</v>
      </c>
      <c r="BR10" s="35" t="s">
        <v>61</v>
      </c>
      <c r="BS10" s="35" t="s">
        <v>61</v>
      </c>
      <c r="BT10" s="35" t="s">
        <v>61</v>
      </c>
      <c r="BU10" s="35" t="s">
        <v>61</v>
      </c>
      <c r="BW10" s="101" t="s">
        <v>61</v>
      </c>
      <c r="BX10" s="101" t="s">
        <v>61</v>
      </c>
      <c r="BY10" s="101" t="s">
        <v>61</v>
      </c>
      <c r="BZ10" s="101" t="s">
        <v>61</v>
      </c>
      <c r="CA10" s="101" t="s">
        <v>61</v>
      </c>
      <c r="CB10" s="101" t="s">
        <v>61</v>
      </c>
      <c r="CC10" s="101" t="s">
        <v>61</v>
      </c>
      <c r="CE10" s="6">
        <v>0.117772997156465</v>
      </c>
      <c r="CF10" s="6">
        <v>1.5518992769559501</v>
      </c>
      <c r="CG10" s="6">
        <v>1.18942798686463</v>
      </c>
      <c r="CH10" s="6">
        <v>2.0645489110127899</v>
      </c>
      <c r="CI10" s="6">
        <v>88105.835586802103</v>
      </c>
      <c r="CJ10" s="6">
        <v>8457.7556406181593</v>
      </c>
      <c r="CK10" s="6">
        <v>11322.3762589405</v>
      </c>
      <c r="CM10" s="101" t="s">
        <v>61</v>
      </c>
      <c r="CN10" s="101" t="s">
        <v>61</v>
      </c>
      <c r="CO10" s="101" t="s">
        <v>61</v>
      </c>
      <c r="CP10" s="101" t="s">
        <v>61</v>
      </c>
      <c r="CQ10" s="101" t="s">
        <v>61</v>
      </c>
      <c r="CR10" s="101" t="s">
        <v>61</v>
      </c>
      <c r="CS10" s="101" t="s">
        <v>61</v>
      </c>
      <c r="CU10" s="101" t="s">
        <v>61</v>
      </c>
      <c r="CV10" s="101" t="s">
        <v>61</v>
      </c>
      <c r="CW10" s="101" t="s">
        <v>61</v>
      </c>
      <c r="CX10" s="101" t="s">
        <v>61</v>
      </c>
      <c r="CY10" s="101" t="s">
        <v>61</v>
      </c>
      <c r="CZ10" s="101" t="s">
        <v>61</v>
      </c>
      <c r="DA10" s="101" t="s">
        <v>61</v>
      </c>
    </row>
    <row r="11" spans="1:105" s="6" customFormat="1">
      <c r="A11" s="7" t="s">
        <v>66</v>
      </c>
      <c r="B11" s="7">
        <v>2</v>
      </c>
      <c r="C11" s="32">
        <v>3.27</v>
      </c>
      <c r="D11" s="32">
        <v>2.77</v>
      </c>
      <c r="E11" s="32">
        <v>85</v>
      </c>
      <c r="F11" s="32">
        <v>3.09</v>
      </c>
      <c r="G11" s="32">
        <v>4.2</v>
      </c>
      <c r="H11" s="32">
        <v>3.34</v>
      </c>
      <c r="I11" s="32">
        <v>2.4700000000000002</v>
      </c>
      <c r="J11" s="32">
        <v>1.73</v>
      </c>
      <c r="K11" s="50" t="s">
        <v>68</v>
      </c>
      <c r="L11" s="32">
        <v>0.86</v>
      </c>
      <c r="M11" s="32">
        <f>L11/G11</f>
        <v>0.20476190476190476</v>
      </c>
      <c r="N11" s="32">
        <v>1.99</v>
      </c>
      <c r="O11" s="32">
        <v>2.61</v>
      </c>
      <c r="P11" s="32">
        <v>0.193</v>
      </c>
      <c r="Q11" s="32"/>
      <c r="R11" s="32">
        <v>3.33</v>
      </c>
      <c r="S11" s="32">
        <v>2.93</v>
      </c>
      <c r="T11" s="32">
        <v>88</v>
      </c>
      <c r="U11" s="32">
        <v>3.92</v>
      </c>
      <c r="V11" s="32">
        <v>4.7</v>
      </c>
      <c r="W11" s="32">
        <v>3.35</v>
      </c>
      <c r="X11" s="32">
        <v>3.01</v>
      </c>
      <c r="Y11" s="32">
        <v>1.68</v>
      </c>
      <c r="Z11" s="32">
        <v>0.53</v>
      </c>
      <c r="AA11" s="32">
        <v>1.35</v>
      </c>
      <c r="AB11" s="32">
        <f>AA11/V11</f>
        <v>0.28723404255319152</v>
      </c>
      <c r="AC11" s="32">
        <v>2</v>
      </c>
      <c r="AD11" s="32">
        <v>2.23</v>
      </c>
      <c r="AE11" s="32">
        <v>0.224</v>
      </c>
      <c r="AF11" s="32"/>
      <c r="AG11" s="16">
        <v>2.88</v>
      </c>
      <c r="AH11" s="14">
        <v>2.83</v>
      </c>
      <c r="AI11" s="16">
        <v>99.656357388316138</v>
      </c>
      <c r="AJ11" s="16">
        <v>100.6872852233677</v>
      </c>
      <c r="AK11" s="16">
        <v>94.845360824742258</v>
      </c>
      <c r="AL11" s="16">
        <v>97.250859106529205</v>
      </c>
      <c r="AM11" s="16">
        <v>98.281786941580748</v>
      </c>
      <c r="AN11" s="16">
        <v>99.656357388316138</v>
      </c>
      <c r="AO11" s="16">
        <v>102.40549828178693</v>
      </c>
      <c r="AP11" s="16">
        <v>96.219931271477648</v>
      </c>
      <c r="AQ11" s="16">
        <v>97.250859106529205</v>
      </c>
      <c r="AR11" s="16"/>
      <c r="AS11" s="30">
        <v>25.852499999999999</v>
      </c>
      <c r="AT11" s="30">
        <v>17.057499999999997</v>
      </c>
      <c r="AU11" s="6">
        <v>12</v>
      </c>
      <c r="AV11" s="6">
        <v>11</v>
      </c>
      <c r="AW11" s="6">
        <v>0</v>
      </c>
      <c r="AX11" s="6">
        <v>0</v>
      </c>
      <c r="AY11" s="6">
        <f>AW11+AX11</f>
        <v>0</v>
      </c>
      <c r="AZ11" s="31">
        <v>783.96521264646719</v>
      </c>
      <c r="BA11" s="31">
        <v>584.21572557081572</v>
      </c>
      <c r="BB11" s="31">
        <v>19.757490070842913</v>
      </c>
      <c r="BC11" s="31">
        <v>9.9418680068937988</v>
      </c>
      <c r="BD11" s="31"/>
      <c r="BE11" s="22">
        <v>65000</v>
      </c>
      <c r="BF11" s="35" t="s">
        <v>61</v>
      </c>
      <c r="BG11" s="35" t="s">
        <v>61</v>
      </c>
      <c r="BH11" s="35" t="s">
        <v>61</v>
      </c>
      <c r="BI11" s="35" t="s">
        <v>61</v>
      </c>
      <c r="BJ11" s="35" t="s">
        <v>61</v>
      </c>
      <c r="BK11" s="35" t="s">
        <v>61</v>
      </c>
      <c r="BL11" s="35" t="s">
        <v>61</v>
      </c>
      <c r="BM11" s="35" t="s">
        <v>61</v>
      </c>
      <c r="BN11" s="35" t="s">
        <v>61</v>
      </c>
      <c r="BO11" s="35" t="s">
        <v>61</v>
      </c>
      <c r="BP11" s="35" t="s">
        <v>61</v>
      </c>
      <c r="BQ11" s="35" t="s">
        <v>61</v>
      </c>
      <c r="BR11" s="35" t="s">
        <v>61</v>
      </c>
      <c r="BS11" s="35" t="s">
        <v>61</v>
      </c>
      <c r="BT11" s="35" t="s">
        <v>61</v>
      </c>
      <c r="BU11" s="35" t="s">
        <v>61</v>
      </c>
      <c r="BW11" s="101" t="s">
        <v>61</v>
      </c>
      <c r="BX11" s="101" t="s">
        <v>61</v>
      </c>
      <c r="BY11" s="101" t="s">
        <v>61</v>
      </c>
      <c r="BZ11" s="101" t="s">
        <v>61</v>
      </c>
      <c r="CA11" s="101" t="s">
        <v>61</v>
      </c>
      <c r="CB11" s="101" t="s">
        <v>61</v>
      </c>
      <c r="CC11" s="101" t="s">
        <v>61</v>
      </c>
      <c r="CE11" s="6">
        <v>4.8291244170711102E-2</v>
      </c>
      <c r="CF11" s="6">
        <v>0.54147029362952204</v>
      </c>
      <c r="CG11" s="6">
        <v>1.22892934001879</v>
      </c>
      <c r="CH11" s="6">
        <v>1.3676163378740001</v>
      </c>
      <c r="CI11" s="6">
        <v>42675.4653707057</v>
      </c>
      <c r="CJ11" s="6">
        <v>144.68727505922499</v>
      </c>
      <c r="CK11" s="6">
        <v>20803.548712663302</v>
      </c>
      <c r="CM11" s="6">
        <v>7.0625311892622097E-2</v>
      </c>
      <c r="CN11" s="6">
        <v>1.48572736988277</v>
      </c>
      <c r="CO11" s="6">
        <v>1.67988338470544</v>
      </c>
      <c r="CP11" s="6">
        <v>1.46977732263103</v>
      </c>
      <c r="CQ11" s="6">
        <v>29670.6444833067</v>
      </c>
      <c r="CR11" s="6">
        <v>183.534840259867</v>
      </c>
      <c r="CS11" s="6">
        <v>24170.9332452407</v>
      </c>
      <c r="CU11" s="6">
        <v>8.0121158809513399E-2</v>
      </c>
      <c r="CV11" s="6">
        <v>0.569914435819174</v>
      </c>
      <c r="CW11" s="6">
        <v>1.90907084382356</v>
      </c>
      <c r="CX11" s="6">
        <v>1.1904471968432799</v>
      </c>
      <c r="CY11" s="6">
        <v>48473.515196162698</v>
      </c>
      <c r="CZ11" s="6">
        <v>203.12078856777799</v>
      </c>
      <c r="DA11" s="6">
        <v>24820.408562721201</v>
      </c>
    </row>
    <row r="12" spans="1:105" s="6" customFormat="1">
      <c r="A12" s="7" t="s">
        <v>69</v>
      </c>
      <c r="B12" s="7">
        <v>2</v>
      </c>
      <c r="C12" s="32">
        <v>4.09</v>
      </c>
      <c r="D12" s="32">
        <v>3.57</v>
      </c>
      <c r="E12" s="32">
        <v>87</v>
      </c>
      <c r="F12" s="32">
        <v>4.79</v>
      </c>
      <c r="G12" s="32">
        <v>4.79</v>
      </c>
      <c r="H12" s="32">
        <v>4.09</v>
      </c>
      <c r="I12" s="32">
        <v>3.19</v>
      </c>
      <c r="J12" s="32">
        <v>1.6</v>
      </c>
      <c r="K12" s="50" t="s">
        <v>71</v>
      </c>
      <c r="L12" s="32">
        <v>0.7</v>
      </c>
      <c r="M12" s="32">
        <f>L12/G12</f>
        <v>0.14613778705636743</v>
      </c>
      <c r="N12" s="32">
        <v>2.42</v>
      </c>
      <c r="O12" s="32">
        <v>2.1800000000000002</v>
      </c>
      <c r="P12" s="32">
        <v>0.19</v>
      </c>
      <c r="Q12" s="32"/>
      <c r="R12" s="32">
        <v>3.97</v>
      </c>
      <c r="S12" s="32">
        <v>3.54</v>
      </c>
      <c r="T12" s="32">
        <v>89</v>
      </c>
      <c r="U12" s="32">
        <v>4.96</v>
      </c>
      <c r="V12" s="32">
        <v>4.59</v>
      </c>
      <c r="W12" s="32">
        <v>3.97</v>
      </c>
      <c r="X12" s="32">
        <v>3.35</v>
      </c>
      <c r="Y12" s="32">
        <v>1.24</v>
      </c>
      <c r="Z12" s="32">
        <v>0.6</v>
      </c>
      <c r="AA12" s="32">
        <v>0.62</v>
      </c>
      <c r="AB12" s="32">
        <f>AA12/V12</f>
        <v>0.13507625272331156</v>
      </c>
      <c r="AC12" s="32">
        <v>2.19</v>
      </c>
      <c r="AD12" s="32">
        <v>2.0099999999999998</v>
      </c>
      <c r="AE12" s="32">
        <v>0.22800000000000001</v>
      </c>
      <c r="AF12" s="32"/>
      <c r="AG12" s="16">
        <v>3.49</v>
      </c>
      <c r="AH12" s="14">
        <v>3.69</v>
      </c>
      <c r="AI12" s="16">
        <v>98.050139275766028</v>
      </c>
      <c r="AJ12" s="16">
        <v>93.593314763231191</v>
      </c>
      <c r="AK12" s="16">
        <v>96.378830083565461</v>
      </c>
      <c r="AL12" s="16">
        <v>94.150417827298043</v>
      </c>
      <c r="AM12" s="16">
        <v>93.036211699164355</v>
      </c>
      <c r="AN12" s="16">
        <v>85.51532033426183</v>
      </c>
      <c r="AO12" s="16">
        <v>89.415041782729816</v>
      </c>
      <c r="AP12" s="16">
        <v>86.908077994428979</v>
      </c>
      <c r="AQ12" s="16">
        <v>102.78551532033427</v>
      </c>
      <c r="AR12" s="16"/>
      <c r="AS12" s="30">
        <v>42.56</v>
      </c>
      <c r="AT12" s="30">
        <v>21.377499999999998</v>
      </c>
      <c r="AU12" s="6">
        <v>3</v>
      </c>
      <c r="AV12" s="6">
        <v>15</v>
      </c>
      <c r="AW12" s="6">
        <v>0</v>
      </c>
      <c r="AX12" s="6">
        <v>0</v>
      </c>
      <c r="AY12" s="6">
        <f>AW12+AX12</f>
        <v>0</v>
      </c>
      <c r="AZ12" s="31">
        <v>685.59397441639021</v>
      </c>
      <c r="BA12" s="31">
        <v>377.22033413093612</v>
      </c>
      <c r="BB12" s="31">
        <v>25.487228447268873</v>
      </c>
      <c r="BC12" s="31">
        <v>7.6446096822878626</v>
      </c>
      <c r="BD12" s="31"/>
      <c r="BE12" s="22">
        <v>355000</v>
      </c>
      <c r="BF12" s="35" t="s">
        <v>61</v>
      </c>
      <c r="BG12" s="35" t="s">
        <v>61</v>
      </c>
      <c r="BH12" s="35" t="s">
        <v>61</v>
      </c>
      <c r="BI12" s="35" t="s">
        <v>61</v>
      </c>
      <c r="BJ12" s="35" t="s">
        <v>61</v>
      </c>
      <c r="BK12" s="35" t="s">
        <v>61</v>
      </c>
      <c r="BL12" s="35" t="s">
        <v>61</v>
      </c>
      <c r="BM12" s="35" t="s">
        <v>61</v>
      </c>
      <c r="BN12" s="35" t="s">
        <v>61</v>
      </c>
      <c r="BO12" s="35" t="s">
        <v>61</v>
      </c>
      <c r="BP12" s="35" t="s">
        <v>61</v>
      </c>
      <c r="BQ12" s="35" t="s">
        <v>61</v>
      </c>
      <c r="BR12" s="35" t="s">
        <v>61</v>
      </c>
      <c r="BS12" s="35" t="s">
        <v>61</v>
      </c>
      <c r="BT12" s="35" t="s">
        <v>61</v>
      </c>
      <c r="BU12" s="35" t="s">
        <v>61</v>
      </c>
      <c r="BW12" s="101" t="s">
        <v>61</v>
      </c>
      <c r="BX12" s="101" t="s">
        <v>61</v>
      </c>
      <c r="BY12" s="101" t="s">
        <v>61</v>
      </c>
      <c r="BZ12" s="101" t="s">
        <v>61</v>
      </c>
      <c r="CA12" s="101" t="s">
        <v>61</v>
      </c>
      <c r="CB12" s="101" t="s">
        <v>61</v>
      </c>
      <c r="CC12" s="101" t="s">
        <v>61</v>
      </c>
      <c r="CE12" s="6">
        <v>7.3794997174654098E-2</v>
      </c>
      <c r="CF12" s="6">
        <v>0.66004775489808498</v>
      </c>
      <c r="CG12" s="6">
        <v>1.28334824484801</v>
      </c>
      <c r="CH12" s="6">
        <v>1.26611475729448</v>
      </c>
      <c r="CI12" s="6">
        <v>63633.371347722401</v>
      </c>
      <c r="CJ12" s="6">
        <v>7900.0478958275698</v>
      </c>
      <c r="CK12" s="6">
        <v>11068.648722498099</v>
      </c>
      <c r="CM12" s="6">
        <v>9.2725600445556999E-2</v>
      </c>
      <c r="CN12" s="6">
        <v>0.52122720434208902</v>
      </c>
      <c r="CO12" s="6">
        <v>1.04190410142013</v>
      </c>
      <c r="CP12" s="6">
        <v>1.0049192652038901</v>
      </c>
      <c r="CQ12" s="6">
        <v>61274.162919246002</v>
      </c>
      <c r="CR12" s="6">
        <v>7192.1301092086096</v>
      </c>
      <c r="CS12" s="6">
        <v>14520.367628518999</v>
      </c>
      <c r="CU12" s="6">
        <v>0.114652478066728</v>
      </c>
      <c r="CV12" s="6">
        <v>0.63535975002978695</v>
      </c>
      <c r="CW12" s="6">
        <v>1.28334824484801</v>
      </c>
      <c r="CX12" s="6">
        <v>1.0403827227000999</v>
      </c>
      <c r="CY12" s="6">
        <v>56659.4808526466</v>
      </c>
      <c r="CZ12" s="6">
        <v>5836.9451454707896</v>
      </c>
      <c r="DA12" s="6">
        <v>14380.214950732499</v>
      </c>
    </row>
    <row r="13" spans="1:105" s="6" customFormat="1">
      <c r="A13" s="7" t="s">
        <v>75</v>
      </c>
      <c r="B13" s="7">
        <v>2</v>
      </c>
      <c r="C13" s="32">
        <v>4.4000000000000004</v>
      </c>
      <c r="D13" s="32">
        <v>3.45</v>
      </c>
      <c r="E13" s="32">
        <v>78</v>
      </c>
      <c r="F13" s="32">
        <v>3.06</v>
      </c>
      <c r="G13" s="32">
        <v>5.12</v>
      </c>
      <c r="H13" s="32">
        <v>4.46</v>
      </c>
      <c r="I13" s="32">
        <v>2.81</v>
      </c>
      <c r="J13" s="32">
        <v>2.31</v>
      </c>
      <c r="K13" s="50" t="s">
        <v>77</v>
      </c>
      <c r="L13" s="32">
        <v>0.65</v>
      </c>
      <c r="M13" s="32">
        <f>L13/G13</f>
        <v>0.126953125</v>
      </c>
      <c r="N13" s="32">
        <v>2.97</v>
      </c>
      <c r="O13" s="32">
        <v>1.96</v>
      </c>
      <c r="P13" s="32">
        <v>0.17199999999999999</v>
      </c>
      <c r="Q13" s="32"/>
      <c r="R13" s="32">
        <v>4.51</v>
      </c>
      <c r="S13" s="32">
        <v>3.61</v>
      </c>
      <c r="T13" s="32">
        <v>80</v>
      </c>
      <c r="U13" s="32">
        <v>3.36</v>
      </c>
      <c r="V13" s="32">
        <v>5.38</v>
      </c>
      <c r="W13" s="32">
        <v>4.54</v>
      </c>
      <c r="X13" s="32">
        <v>2.96</v>
      </c>
      <c r="Y13" s="32">
        <v>2.42</v>
      </c>
      <c r="Z13" s="32">
        <v>1.65</v>
      </c>
      <c r="AA13" s="32">
        <v>0.84</v>
      </c>
      <c r="AB13" s="32">
        <f>AA13/V13</f>
        <v>0.15613382899628253</v>
      </c>
      <c r="AC13" s="32">
        <v>3.08</v>
      </c>
      <c r="AD13" s="32">
        <v>2.19</v>
      </c>
      <c r="AE13" s="32">
        <v>0.14799999999999999</v>
      </c>
      <c r="AF13" s="32"/>
      <c r="AG13" s="16">
        <v>3.56</v>
      </c>
      <c r="AH13" s="14">
        <v>3.79</v>
      </c>
      <c r="AI13" s="16">
        <v>101.66666666666666</v>
      </c>
      <c r="AJ13" s="16">
        <v>100.27777777777777</v>
      </c>
      <c r="AK13" s="16">
        <v>100.83333333333333</v>
      </c>
      <c r="AL13" s="16">
        <v>100.55555555555556</v>
      </c>
      <c r="AM13" s="16">
        <v>100.83333333333333</v>
      </c>
      <c r="AN13" s="16">
        <v>101.94444444444444</v>
      </c>
      <c r="AO13" s="16">
        <v>101.11111111111111</v>
      </c>
      <c r="AP13" s="16">
        <v>100.83333333333333</v>
      </c>
      <c r="AQ13" s="16">
        <v>105.27777777777779</v>
      </c>
      <c r="AR13" s="16"/>
      <c r="AS13" s="30">
        <v>50.760000000000005</v>
      </c>
      <c r="AT13" s="30">
        <v>19.002499999999998</v>
      </c>
      <c r="AU13" s="6">
        <v>23</v>
      </c>
      <c r="AV13" s="6">
        <v>19</v>
      </c>
      <c r="AW13" s="6">
        <v>2</v>
      </c>
      <c r="AX13" s="6">
        <v>2</v>
      </c>
      <c r="AY13" s="6">
        <f>AW13+AX13</f>
        <v>4</v>
      </c>
      <c r="AZ13" s="31">
        <v>561.77768383127568</v>
      </c>
      <c r="BA13" s="31">
        <v>280.30703947722805</v>
      </c>
      <c r="BB13" s="31">
        <v>25.223032886929403</v>
      </c>
      <c r="BC13" s="31">
        <v>5.2662606585409204</v>
      </c>
      <c r="BD13" s="31"/>
      <c r="BE13" s="20">
        <v>1370000</v>
      </c>
      <c r="BF13" s="42">
        <v>131</v>
      </c>
      <c r="BG13" s="42">
        <v>331</v>
      </c>
      <c r="BH13" s="42">
        <v>1</v>
      </c>
      <c r="BI13" s="42">
        <v>7</v>
      </c>
      <c r="BJ13" s="42">
        <v>0</v>
      </c>
      <c r="BK13" s="42">
        <v>4</v>
      </c>
      <c r="BL13" s="42">
        <v>16</v>
      </c>
      <c r="BM13" s="42">
        <v>490</v>
      </c>
      <c r="BN13" s="42">
        <v>474</v>
      </c>
      <c r="BO13" s="17">
        <f>BF13/BM13</f>
        <v>0.26734693877551019</v>
      </c>
      <c r="BP13" s="17">
        <f>BG13/BM13</f>
        <v>0.67551020408163265</v>
      </c>
      <c r="BQ13" s="17">
        <f>BH13/BM13</f>
        <v>2.0408163265306124E-3</v>
      </c>
      <c r="BR13" s="17">
        <f>BI13/BM13</f>
        <v>1.4285714285714285E-2</v>
      </c>
      <c r="BS13" s="17">
        <f>BJ13/BM13</f>
        <v>0</v>
      </c>
      <c r="BT13" s="17">
        <f>BK13/BM13</f>
        <v>8.1632653061224497E-3</v>
      </c>
      <c r="BU13" s="17">
        <f>BL13/BM13</f>
        <v>3.2653061224489799E-2</v>
      </c>
      <c r="BW13" s="6">
        <v>7.27988943809516</v>
      </c>
      <c r="BX13" s="6">
        <v>7.8718958818567524</v>
      </c>
      <c r="BY13" s="6">
        <v>750.70808727688245</v>
      </c>
      <c r="BZ13" s="6">
        <v>0.1208130089772968</v>
      </c>
      <c r="CA13" s="6">
        <v>5.0343545990030556</v>
      </c>
      <c r="CB13" s="6">
        <v>2.5720608984818559E-2</v>
      </c>
      <c r="CC13" s="6">
        <v>0</v>
      </c>
      <c r="CE13" s="9">
        <v>0.12089080280109001</v>
      </c>
      <c r="CF13" s="9">
        <v>0.668294031279411</v>
      </c>
      <c r="CG13" s="9">
        <v>1.42238670817547</v>
      </c>
      <c r="CH13" s="9">
        <v>1.7389633108358</v>
      </c>
      <c r="CI13" s="9">
        <v>14373.9949562559</v>
      </c>
      <c r="CJ13" s="9">
        <v>3.2695951446786803E-2</v>
      </c>
      <c r="CK13" s="9">
        <v>26007.705786144401</v>
      </c>
      <c r="CM13" s="6">
        <v>8.0121158809513399E-2</v>
      </c>
      <c r="CN13" s="6">
        <v>0.29562392465360099</v>
      </c>
      <c r="CO13" s="6">
        <v>1.14260621643236</v>
      </c>
      <c r="CP13" s="6">
        <v>1.3748921624394901</v>
      </c>
      <c r="CQ13" s="6">
        <v>7095.43241596384</v>
      </c>
      <c r="CR13" s="6">
        <v>511.00458451079999</v>
      </c>
      <c r="CS13" s="6">
        <v>28891.1525041149</v>
      </c>
      <c r="CU13" s="6">
        <v>8.3278010591773005E-2</v>
      </c>
      <c r="CV13" s="6">
        <v>0.34612628125776002</v>
      </c>
      <c r="CW13" s="6">
        <v>1.1647731099954399</v>
      </c>
      <c r="CX13" s="6">
        <v>1.4259158549342099</v>
      </c>
      <c r="CY13" s="6">
        <v>7956.7187630245298</v>
      </c>
      <c r="CZ13" s="6">
        <v>344.858820861948</v>
      </c>
      <c r="DA13" s="6">
        <v>26186.681937541001</v>
      </c>
    </row>
    <row r="14" spans="1:105" s="6" customFormat="1">
      <c r="A14" s="8" t="s">
        <v>84</v>
      </c>
      <c r="B14" s="8">
        <v>2</v>
      </c>
      <c r="C14" s="33">
        <v>4.3600000000000003</v>
      </c>
      <c r="D14" s="33">
        <v>3.69</v>
      </c>
      <c r="E14" s="33">
        <v>85</v>
      </c>
      <c r="F14" s="33">
        <v>4.41</v>
      </c>
      <c r="G14" s="33">
        <v>5.83</v>
      </c>
      <c r="H14" s="33">
        <v>4.37</v>
      </c>
      <c r="I14" s="33">
        <v>3.78</v>
      </c>
      <c r="J14" s="33">
        <v>2.0499999999999998</v>
      </c>
      <c r="K14" s="52" t="s">
        <v>86</v>
      </c>
      <c r="L14" s="33">
        <v>1.46</v>
      </c>
      <c r="M14" s="32">
        <f>L14/G14</f>
        <v>0.2504288164665523</v>
      </c>
      <c r="N14" s="33">
        <v>3.02</v>
      </c>
      <c r="O14" s="33">
        <v>1.73</v>
      </c>
      <c r="P14" s="33">
        <v>0.192</v>
      </c>
      <c r="Q14" s="33"/>
      <c r="R14" s="33">
        <v>4.41</v>
      </c>
      <c r="S14" s="33">
        <v>3.71</v>
      </c>
      <c r="T14" s="33">
        <v>84</v>
      </c>
      <c r="U14" s="33">
        <v>4.32</v>
      </c>
      <c r="V14" s="33">
        <v>5.74</v>
      </c>
      <c r="W14" s="33">
        <v>4.42</v>
      </c>
      <c r="X14" s="33">
        <v>3.7</v>
      </c>
      <c r="Y14" s="33">
        <v>2.04</v>
      </c>
      <c r="Z14" s="33">
        <v>0.67</v>
      </c>
      <c r="AA14" s="33">
        <v>1.32</v>
      </c>
      <c r="AB14" s="32">
        <f>AA14/V14</f>
        <v>0.22996515679442509</v>
      </c>
      <c r="AC14" s="33">
        <v>2.88</v>
      </c>
      <c r="AD14" s="33">
        <v>1.89</v>
      </c>
      <c r="AE14" s="33">
        <v>0.183</v>
      </c>
      <c r="AF14" s="33"/>
      <c r="AG14" s="16">
        <v>3.77</v>
      </c>
      <c r="AH14" s="14">
        <v>3.88</v>
      </c>
      <c r="AI14" s="16">
        <v>99.468085106382986</v>
      </c>
      <c r="AJ14" s="16">
        <v>98.670212765957459</v>
      </c>
      <c r="AK14" s="16">
        <v>98.404255319148945</v>
      </c>
      <c r="AL14" s="16">
        <v>97.872340425531917</v>
      </c>
      <c r="AM14" s="16">
        <v>101.32978723404256</v>
      </c>
      <c r="AN14" s="16">
        <v>100.79787234042554</v>
      </c>
      <c r="AO14" s="16">
        <v>98.936170212765973</v>
      </c>
      <c r="AP14" s="16">
        <v>100.79787234042554</v>
      </c>
      <c r="AQ14" s="16">
        <v>103.19148936170212</v>
      </c>
      <c r="AR14" s="16"/>
      <c r="AS14" s="40">
        <v>18.3825</v>
      </c>
      <c r="AT14" s="40">
        <v>20.324999999999999</v>
      </c>
      <c r="AU14" s="9">
        <v>23</v>
      </c>
      <c r="AV14" s="9">
        <v>11</v>
      </c>
      <c r="AW14" s="9">
        <v>0</v>
      </c>
      <c r="AX14" s="9">
        <v>1</v>
      </c>
      <c r="AY14" s="6">
        <f>AW14+AX14</f>
        <v>1</v>
      </c>
      <c r="AZ14" s="39">
        <v>1561.2856878773246</v>
      </c>
      <c r="BA14" s="39">
        <v>495.13020279891401</v>
      </c>
      <c r="BB14" s="39">
        <v>25.271267342515095</v>
      </c>
      <c r="BC14" s="39">
        <v>10.189784390043311</v>
      </c>
      <c r="BD14" s="39"/>
      <c r="BE14" s="22">
        <v>580000</v>
      </c>
      <c r="BF14" s="44">
        <v>6</v>
      </c>
      <c r="BG14" s="44">
        <v>403</v>
      </c>
      <c r="BH14" s="44">
        <v>0</v>
      </c>
      <c r="BI14" s="44">
        <v>0</v>
      </c>
      <c r="BJ14" s="44">
        <v>0</v>
      </c>
      <c r="BK14" s="44">
        <v>3</v>
      </c>
      <c r="BL14" s="44">
        <v>89</v>
      </c>
      <c r="BM14" s="44">
        <v>501</v>
      </c>
      <c r="BN14" s="44">
        <v>412</v>
      </c>
      <c r="BO14" s="18">
        <v>1.2E-2</v>
      </c>
      <c r="BP14" s="18">
        <v>0.8044</v>
      </c>
      <c r="BQ14" s="18">
        <v>0</v>
      </c>
      <c r="BR14" s="18">
        <v>0</v>
      </c>
      <c r="BS14" s="18">
        <v>0</v>
      </c>
      <c r="BT14" s="18">
        <v>6.0000000000000001E-3</v>
      </c>
      <c r="BU14" s="18">
        <v>0.17760000000000001</v>
      </c>
      <c r="BV14" s="9"/>
      <c r="BW14" s="9">
        <v>7.7610547665462164</v>
      </c>
      <c r="BX14" s="9">
        <v>1.398038918485272</v>
      </c>
      <c r="BY14" s="9">
        <v>373.16505718351198</v>
      </c>
      <c r="BZ14" s="9">
        <v>4.5116380610688719E-2</v>
      </c>
      <c r="CA14" s="9">
        <v>0.67388804775634314</v>
      </c>
      <c r="CB14" s="9">
        <v>0.13759070986038721</v>
      </c>
      <c r="CC14" s="9">
        <v>0</v>
      </c>
      <c r="CD14" s="9"/>
      <c r="CE14" s="6">
        <v>9.2725600445556999E-2</v>
      </c>
      <c r="CF14" s="6">
        <v>0.484952519366876</v>
      </c>
      <c r="CG14" s="6">
        <v>0.90515950550195901</v>
      </c>
      <c r="CH14" s="6">
        <v>1.4917510027618399</v>
      </c>
      <c r="CI14" s="6">
        <v>55090.805058262202</v>
      </c>
      <c r="CJ14" s="6">
        <v>6507.5454546128203</v>
      </c>
      <c r="CK14" s="6">
        <v>21306.577486258499</v>
      </c>
      <c r="CL14" s="9"/>
      <c r="CM14" s="9">
        <v>0.124005969606171</v>
      </c>
      <c r="CN14" s="9">
        <v>1.22353727525745</v>
      </c>
      <c r="CO14" s="9">
        <v>0.84928890805034696</v>
      </c>
      <c r="CP14" s="9">
        <v>1.4076745878558199</v>
      </c>
      <c r="CQ14" s="9">
        <v>65786.529630952806</v>
      </c>
      <c r="CR14" s="9">
        <v>7332.98545309376</v>
      </c>
      <c r="CS14" s="9">
        <v>21719.095047311901</v>
      </c>
      <c r="CT14" s="9"/>
      <c r="CU14" s="9">
        <v>8.6430934882868696E-2</v>
      </c>
      <c r="CV14" s="9">
        <v>1.0940923832780001</v>
      </c>
      <c r="CW14" s="9">
        <v>0.80811140734612097</v>
      </c>
      <c r="CX14" s="9">
        <v>1.50274842599884</v>
      </c>
      <c r="CY14" s="9">
        <v>63006.592887131301</v>
      </c>
      <c r="CZ14" s="9">
        <v>4342.0087925938496</v>
      </c>
      <c r="DA14" s="9">
        <v>20718.5599317169</v>
      </c>
    </row>
    <row r="15" spans="1:105" s="9" customFormat="1">
      <c r="A15" s="7" t="s">
        <v>116</v>
      </c>
      <c r="B15" s="7">
        <v>1</v>
      </c>
      <c r="C15" s="31">
        <v>4.3499999999999996</v>
      </c>
      <c r="D15" s="31">
        <v>3.85</v>
      </c>
      <c r="E15" s="31">
        <v>88</v>
      </c>
      <c r="F15" s="31">
        <v>5.32</v>
      </c>
      <c r="G15" s="31">
        <v>5.31</v>
      </c>
      <c r="H15" s="31">
        <v>4.37</v>
      </c>
      <c r="I15" s="31">
        <v>3.66</v>
      </c>
      <c r="J15" s="31">
        <v>1.65</v>
      </c>
      <c r="K15" s="53">
        <v>0.71</v>
      </c>
      <c r="L15" s="31">
        <v>0.93</v>
      </c>
      <c r="M15" s="32">
        <f>L15/G15</f>
        <v>0.17514124293785313</v>
      </c>
      <c r="N15" s="31">
        <v>2.77</v>
      </c>
      <c r="O15" s="31">
        <v>1.7</v>
      </c>
      <c r="P15" s="31">
        <v>0.21199999999999999</v>
      </c>
      <c r="Q15" s="31"/>
      <c r="R15" s="32">
        <v>4.4000000000000004</v>
      </c>
      <c r="S15" s="32">
        <v>3.89</v>
      </c>
      <c r="T15" s="32">
        <v>88</v>
      </c>
      <c r="U15" s="32">
        <v>5.36</v>
      </c>
      <c r="V15" s="32">
        <v>5.31</v>
      </c>
      <c r="W15" s="32">
        <v>4.4400000000000004</v>
      </c>
      <c r="X15" s="32">
        <v>3.7</v>
      </c>
      <c r="Y15" s="31">
        <v>1.61</v>
      </c>
      <c r="Z15" s="31">
        <v>0.67</v>
      </c>
      <c r="AA15" s="32">
        <v>0.87</v>
      </c>
      <c r="AB15" s="32">
        <f>AA15/V15</f>
        <v>0.16384180790960454</v>
      </c>
      <c r="AC15" s="31">
        <v>2.75</v>
      </c>
      <c r="AD15" s="31">
        <v>1.59</v>
      </c>
      <c r="AE15" s="31">
        <v>0.22800000000000001</v>
      </c>
      <c r="AF15" s="31"/>
      <c r="AG15" s="16">
        <v>3.91</v>
      </c>
      <c r="AH15" s="15">
        <v>3.94</v>
      </c>
      <c r="AI15" s="16">
        <v>100.12658227848101</v>
      </c>
      <c r="AJ15" s="16">
        <v>98.734177215189874</v>
      </c>
      <c r="AK15" s="16">
        <v>98.734177215189874</v>
      </c>
      <c r="AL15" s="16">
        <v>94.177215189873422</v>
      </c>
      <c r="AM15" s="16">
        <v>98.987341772151893</v>
      </c>
      <c r="AN15" s="16">
        <v>92.405063291139228</v>
      </c>
      <c r="AO15" s="16">
        <v>92.911392405063282</v>
      </c>
      <c r="AP15" s="16">
        <v>93.924050632911388</v>
      </c>
      <c r="AQ15" s="16">
        <v>99.74683544303798</v>
      </c>
      <c r="AR15" s="16"/>
      <c r="AS15" s="30">
        <v>30.93</v>
      </c>
      <c r="AT15" s="30">
        <v>18.942499999999999</v>
      </c>
      <c r="AU15" s="6">
        <v>14</v>
      </c>
      <c r="AV15" s="6">
        <v>14</v>
      </c>
      <c r="AW15" s="6">
        <v>0</v>
      </c>
      <c r="AX15" s="6">
        <v>0</v>
      </c>
      <c r="AY15" s="6">
        <f>AW15+AX15</f>
        <v>0</v>
      </c>
      <c r="AZ15" s="31">
        <v>971.37384011267113</v>
      </c>
      <c r="BA15" s="31">
        <v>364.53107745786792</v>
      </c>
      <c r="BB15" s="31">
        <v>29.39906336780049</v>
      </c>
      <c r="BC15" s="31">
        <v>6.7775670139107804</v>
      </c>
      <c r="BD15" s="31"/>
      <c r="BE15" s="23">
        <v>670000</v>
      </c>
      <c r="BF15" s="43">
        <v>4</v>
      </c>
      <c r="BG15" s="43">
        <v>0</v>
      </c>
      <c r="BH15" s="43">
        <v>0</v>
      </c>
      <c r="BI15" s="43">
        <v>0</v>
      </c>
      <c r="BJ15" s="43">
        <v>0</v>
      </c>
      <c r="BK15" s="43">
        <v>0</v>
      </c>
      <c r="BL15" s="43">
        <v>96</v>
      </c>
      <c r="BM15" s="43">
        <v>100</v>
      </c>
      <c r="BN15" s="43">
        <v>4</v>
      </c>
      <c r="BO15" s="17">
        <f>BF15/BM15</f>
        <v>0.04</v>
      </c>
      <c r="BP15" s="17">
        <f>BG15/BM15</f>
        <v>0</v>
      </c>
      <c r="BQ15" s="17">
        <f>BH15/BM15</f>
        <v>0</v>
      </c>
      <c r="BR15" s="17">
        <f>BI15/BM15</f>
        <v>0</v>
      </c>
      <c r="BS15" s="17">
        <f>BJ15/BM15</f>
        <v>0</v>
      </c>
      <c r="BT15" s="17">
        <f>BK15/BM15</f>
        <v>0</v>
      </c>
      <c r="BU15" s="17">
        <f>BL15/BM15</f>
        <v>0.96</v>
      </c>
      <c r="BV15" s="6"/>
      <c r="BW15" s="101" t="s">
        <v>61</v>
      </c>
      <c r="BX15" s="101" t="s">
        <v>61</v>
      </c>
      <c r="BY15" s="101" t="s">
        <v>61</v>
      </c>
      <c r="BZ15" s="101" t="s">
        <v>61</v>
      </c>
      <c r="CA15" s="101" t="s">
        <v>61</v>
      </c>
      <c r="CB15" s="101" t="s">
        <v>61</v>
      </c>
      <c r="CC15" s="101" t="s">
        <v>61</v>
      </c>
      <c r="CD15" s="6"/>
      <c r="CE15" s="6">
        <v>4.36273734011089E-2</v>
      </c>
      <c r="CF15" s="6">
        <v>0.76169097185826196</v>
      </c>
      <c r="CG15" s="6">
        <v>2.9358826202892199</v>
      </c>
      <c r="CH15" s="6">
        <v>1.91015216379203</v>
      </c>
      <c r="CI15" s="6">
        <v>23397.009901837999</v>
      </c>
      <c r="CJ15" s="6">
        <v>0.57287342658013596</v>
      </c>
      <c r="CK15" s="6">
        <v>17484.472709380701</v>
      </c>
      <c r="CL15" s="6"/>
      <c r="CM15" s="6">
        <v>2.7806175658778499E-2</v>
      </c>
      <c r="CN15" s="6">
        <v>0.94895713872626197</v>
      </c>
      <c r="CO15" s="6">
        <v>2.0698003612722702</v>
      </c>
      <c r="CP15" s="6">
        <v>1.73326663108913</v>
      </c>
      <c r="CQ15" s="6">
        <v>17397.025929100699</v>
      </c>
      <c r="CR15" s="6">
        <v>0.62296724441810103</v>
      </c>
      <c r="CS15" s="6">
        <v>17793.590744029902</v>
      </c>
      <c r="CT15" s="6"/>
      <c r="CU15" s="6">
        <v>7.2803215246396796E-2</v>
      </c>
      <c r="CV15" s="6">
        <v>0.59931901384566899</v>
      </c>
      <c r="CW15" s="6">
        <v>2.1195323928927499</v>
      </c>
      <c r="CX15" s="6">
        <v>1.6824784139192901</v>
      </c>
      <c r="CY15" s="6">
        <v>15370.250975491599</v>
      </c>
      <c r="CZ15" s="6">
        <v>10041.5815537746</v>
      </c>
      <c r="DA15" s="6">
        <v>16032.816107504001</v>
      </c>
    </row>
    <row r="16" spans="1:105" s="6" customFormat="1">
      <c r="A16" s="7" t="s">
        <v>118</v>
      </c>
      <c r="B16" s="7">
        <v>2</v>
      </c>
      <c r="C16" s="54">
        <v>4.1100000000000003</v>
      </c>
      <c r="D16" s="55">
        <v>3.32</v>
      </c>
      <c r="E16" s="55">
        <v>81</v>
      </c>
      <c r="F16" s="55">
        <v>3.13</v>
      </c>
      <c r="G16" s="54">
        <v>5.35</v>
      </c>
      <c r="H16" s="55">
        <v>4.3</v>
      </c>
      <c r="I16" s="55">
        <v>3.46</v>
      </c>
      <c r="J16" s="55">
        <v>1.89</v>
      </c>
      <c r="K16" s="55">
        <v>0.78</v>
      </c>
      <c r="L16" s="55">
        <v>1.05</v>
      </c>
      <c r="M16" s="32">
        <f>L16/G16</f>
        <v>0.19626168224299068</v>
      </c>
      <c r="N16" s="55">
        <v>2.94</v>
      </c>
      <c r="O16" s="55">
        <v>2.33</v>
      </c>
      <c r="P16" s="55">
        <v>0.14599999999999999</v>
      </c>
      <c r="Q16" s="55"/>
      <c r="R16" s="54">
        <v>4.08</v>
      </c>
      <c r="S16" s="55">
        <v>3.33</v>
      </c>
      <c r="T16" s="55">
        <v>82</v>
      </c>
      <c r="U16" s="54">
        <v>3.26</v>
      </c>
      <c r="V16" s="55">
        <v>5.44</v>
      </c>
      <c r="W16" s="55">
        <v>4.42</v>
      </c>
      <c r="X16" s="55">
        <v>3.58</v>
      </c>
      <c r="Y16" s="55">
        <v>1.86</v>
      </c>
      <c r="Z16" s="55">
        <v>0.86</v>
      </c>
      <c r="AA16" s="55">
        <v>1.02</v>
      </c>
      <c r="AB16" s="32">
        <f>AA16/V16</f>
        <v>0.1875</v>
      </c>
      <c r="AC16" s="55">
        <v>2.88</v>
      </c>
      <c r="AD16" s="55">
        <v>1.96</v>
      </c>
      <c r="AE16" s="55">
        <v>0.17699999999999999</v>
      </c>
      <c r="AF16" s="55"/>
      <c r="AG16" s="16">
        <v>3.44</v>
      </c>
      <c r="AH16" s="14">
        <v>3.41</v>
      </c>
      <c r="AI16" s="16">
        <v>102.9325513196481</v>
      </c>
      <c r="AJ16" s="16">
        <v>100.87976539589442</v>
      </c>
      <c r="AK16" s="16">
        <v>100</v>
      </c>
      <c r="AL16" s="16">
        <v>99.706744868035173</v>
      </c>
      <c r="AM16" s="16">
        <v>100.58651026392963</v>
      </c>
      <c r="AN16" s="16">
        <v>99.413489736070375</v>
      </c>
      <c r="AO16" s="16">
        <v>98.826979472140764</v>
      </c>
      <c r="AP16" s="16">
        <v>96.774193548387089</v>
      </c>
      <c r="AQ16" s="16">
        <v>100</v>
      </c>
      <c r="AR16" s="16"/>
      <c r="AS16" s="30">
        <v>31.310000000000002</v>
      </c>
      <c r="AT16" s="30">
        <v>20.952500000000001</v>
      </c>
      <c r="AU16" s="6">
        <v>2</v>
      </c>
      <c r="AV16" s="6">
        <v>9</v>
      </c>
      <c r="AW16" s="6">
        <v>0</v>
      </c>
      <c r="AX16" s="6">
        <v>0</v>
      </c>
      <c r="AY16" s="6">
        <f>AW16+AX16</f>
        <v>0</v>
      </c>
      <c r="AZ16" s="31">
        <v>1014.1860111292746</v>
      </c>
      <c r="BA16" s="31">
        <v>524.13410930848431</v>
      </c>
      <c r="BB16" s="31">
        <v>31.022641094209508</v>
      </c>
      <c r="BC16" s="31">
        <v>10.77920865512726</v>
      </c>
      <c r="BD16" s="31"/>
      <c r="BE16" s="23">
        <v>7000000</v>
      </c>
      <c r="BF16" s="43">
        <v>52</v>
      </c>
      <c r="BG16" s="43">
        <v>340</v>
      </c>
      <c r="BH16" s="43">
        <v>0</v>
      </c>
      <c r="BI16" s="43">
        <v>2</v>
      </c>
      <c r="BJ16" s="43">
        <v>0</v>
      </c>
      <c r="BK16" s="43">
        <v>0</v>
      </c>
      <c r="BL16" s="43">
        <v>107</v>
      </c>
      <c r="BM16" s="43">
        <v>501</v>
      </c>
      <c r="BN16" s="43">
        <v>394</v>
      </c>
      <c r="BO16" s="17">
        <f>BF16/BM16</f>
        <v>0.10379241516966067</v>
      </c>
      <c r="BP16" s="17">
        <f>BG16/BM16</f>
        <v>0.67864271457085823</v>
      </c>
      <c r="BQ16" s="17">
        <f>BH16/BM16</f>
        <v>0</v>
      </c>
      <c r="BR16" s="17">
        <f>BI16/BM16</f>
        <v>3.9920159680638719E-3</v>
      </c>
      <c r="BS16" s="17">
        <f>BJ16/BM16</f>
        <v>0</v>
      </c>
      <c r="BT16" s="17">
        <f>BK16/BM16</f>
        <v>0</v>
      </c>
      <c r="BU16" s="17">
        <f>BL16/BM16</f>
        <v>0.21357285429141717</v>
      </c>
      <c r="BW16" s="6">
        <v>20.496054643370162</v>
      </c>
      <c r="BX16" s="6">
        <v>8.3523274304346398</v>
      </c>
      <c r="BY16" s="6">
        <v>488.41811125202719</v>
      </c>
      <c r="BZ16" s="6">
        <v>0.19002073851533999</v>
      </c>
      <c r="CA16" s="6">
        <v>10.458533033899201</v>
      </c>
      <c r="CB16" s="6">
        <v>0.28394878133619922</v>
      </c>
      <c r="CC16" s="6">
        <v>0</v>
      </c>
      <c r="CE16" s="6">
        <v>6.2173661859067003E-2</v>
      </c>
      <c r="CF16" s="6">
        <v>0.87015331698665399</v>
      </c>
      <c r="CG16" s="6">
        <v>1.69308488157569</v>
      </c>
      <c r="CH16" s="6">
        <v>1.4923894071131101</v>
      </c>
      <c r="CI16" s="6">
        <v>91970.542211547698</v>
      </c>
      <c r="CJ16" s="6">
        <v>3.0849375278773499</v>
      </c>
      <c r="CK16" s="6">
        <v>16491.180564276001</v>
      </c>
      <c r="CM16" s="6">
        <v>6.7485914388760102E-2</v>
      </c>
      <c r="CN16" s="6">
        <v>1.1840428056691401</v>
      </c>
      <c r="CO16" s="6">
        <v>1.09767728703755</v>
      </c>
      <c r="CP16" s="6">
        <v>1.46926580408628</v>
      </c>
      <c r="CQ16" s="6">
        <v>74830.749742650296</v>
      </c>
      <c r="CR16" s="6">
        <v>19181.381440949699</v>
      </c>
      <c r="CS16" s="6">
        <v>21955.246193719398</v>
      </c>
      <c r="CU16" s="6">
        <v>0.14763413609624201</v>
      </c>
      <c r="CV16" s="6">
        <v>0.69293257353286597</v>
      </c>
      <c r="CW16" s="6">
        <v>2.8315441383665498</v>
      </c>
      <c r="CX16" s="6">
        <v>1.7059011997393401</v>
      </c>
      <c r="CY16" s="6">
        <v>102935.247882971</v>
      </c>
      <c r="CZ16" s="6">
        <v>17197.757322769499</v>
      </c>
      <c r="DA16" s="6">
        <v>29479.819577647198</v>
      </c>
    </row>
    <row r="17" spans="1:105" s="6" customFormat="1">
      <c r="A17" s="19" t="s">
        <v>121</v>
      </c>
      <c r="B17" s="19">
        <v>2</v>
      </c>
      <c r="C17" s="16">
        <v>3.8</v>
      </c>
      <c r="D17" s="16">
        <v>3.34</v>
      </c>
      <c r="E17" s="16">
        <v>88</v>
      </c>
      <c r="F17" s="16">
        <v>4.2</v>
      </c>
      <c r="G17" s="16">
        <v>5.45</v>
      </c>
      <c r="H17" s="16">
        <v>4.16</v>
      </c>
      <c r="I17" s="16">
        <v>3.23</v>
      </c>
      <c r="J17" s="16">
        <v>2.23</v>
      </c>
      <c r="K17" s="54">
        <v>0.95</v>
      </c>
      <c r="L17" s="16">
        <v>1.29</v>
      </c>
      <c r="M17" s="32">
        <f>L17/G17</f>
        <v>0.236697247706422</v>
      </c>
      <c r="N17" s="16">
        <v>2.79</v>
      </c>
      <c r="O17" s="16">
        <v>1.91</v>
      </c>
      <c r="P17" s="16">
        <v>0.188</v>
      </c>
      <c r="Q17" s="16"/>
      <c r="R17" s="16">
        <v>3.79</v>
      </c>
      <c r="S17" s="16">
        <v>3.34</v>
      </c>
      <c r="T17" s="16">
        <v>88</v>
      </c>
      <c r="U17" s="16">
        <v>4.32</v>
      </c>
      <c r="V17" s="16">
        <v>4.95</v>
      </c>
      <c r="W17" s="16">
        <v>4.04</v>
      </c>
      <c r="X17" s="16">
        <v>2.96</v>
      </c>
      <c r="Y17" s="16">
        <v>2</v>
      </c>
      <c r="Z17" s="16">
        <v>1.1100000000000001</v>
      </c>
      <c r="AA17" s="16">
        <v>0.91</v>
      </c>
      <c r="AB17" s="32">
        <f>AA17/V17</f>
        <v>0.18383838383838383</v>
      </c>
      <c r="AC17" s="16">
        <v>3.06</v>
      </c>
      <c r="AD17" s="16">
        <v>1.58</v>
      </c>
      <c r="AE17" s="16">
        <v>0.20799999999999999</v>
      </c>
      <c r="AF17" s="16"/>
      <c r="AG17" s="16">
        <v>3.39</v>
      </c>
      <c r="AH17" s="14">
        <v>3.43</v>
      </c>
      <c r="AI17" s="16">
        <v>97.916666666666671</v>
      </c>
      <c r="AJ17" s="16">
        <v>97.916666666666671</v>
      </c>
      <c r="AK17" s="16">
        <v>98.80952380952381</v>
      </c>
      <c r="AL17" s="16">
        <v>99.107142857142861</v>
      </c>
      <c r="AM17" s="16">
        <v>98.214285714285708</v>
      </c>
      <c r="AN17" s="16">
        <v>96.428571428571445</v>
      </c>
      <c r="AO17" s="16">
        <v>97.023809523809518</v>
      </c>
      <c r="AP17" s="16">
        <v>98.80952380952381</v>
      </c>
      <c r="AQ17" s="16">
        <v>102.08333333333334</v>
      </c>
      <c r="AR17" s="16"/>
      <c r="AS17" s="30">
        <v>28.715</v>
      </c>
      <c r="AT17" s="30">
        <v>17.734999999999999</v>
      </c>
      <c r="AU17" s="6">
        <v>32</v>
      </c>
      <c r="AV17" s="6">
        <v>23</v>
      </c>
      <c r="AW17" s="6">
        <v>0</v>
      </c>
      <c r="AX17" s="6">
        <v>0</v>
      </c>
      <c r="AY17" s="6">
        <f>AW17+AX17</f>
        <v>0</v>
      </c>
      <c r="AZ17" s="31">
        <v>998.58136041302998</v>
      </c>
      <c r="BA17" s="31">
        <v>437.06936711959798</v>
      </c>
      <c r="BB17" s="31">
        <v>25.986681872693183</v>
      </c>
      <c r="BC17" s="31">
        <v>7.77785321242074</v>
      </c>
      <c r="BD17" s="31"/>
      <c r="BE17" s="28">
        <v>580000</v>
      </c>
      <c r="BF17" s="45">
        <v>6</v>
      </c>
      <c r="BG17" s="45">
        <v>9</v>
      </c>
      <c r="BH17" s="45">
        <v>0</v>
      </c>
      <c r="BI17" s="45">
        <v>0</v>
      </c>
      <c r="BJ17" s="45">
        <v>0</v>
      </c>
      <c r="BK17" s="45">
        <v>0</v>
      </c>
      <c r="BL17" s="45">
        <v>86</v>
      </c>
      <c r="BM17" s="47">
        <f>SUM(BF17:BL17)</f>
        <v>101</v>
      </c>
      <c r="BN17" s="48">
        <f>SUM(BF17:BK17)</f>
        <v>15</v>
      </c>
      <c r="BO17" s="26">
        <v>5.9405940594059403E-2</v>
      </c>
      <c r="BP17" s="26">
        <v>8.9108910891089105E-2</v>
      </c>
      <c r="BQ17" s="26">
        <v>0</v>
      </c>
      <c r="BR17" s="26">
        <v>0</v>
      </c>
      <c r="BS17" s="26">
        <v>0</v>
      </c>
      <c r="BT17" s="26">
        <v>0</v>
      </c>
      <c r="BU17" s="26">
        <v>0.85148514851485146</v>
      </c>
      <c r="BW17" s="101" t="s">
        <v>61</v>
      </c>
      <c r="BX17" s="101" t="s">
        <v>61</v>
      </c>
      <c r="BY17" s="101" t="s">
        <v>61</v>
      </c>
      <c r="BZ17" s="101" t="s">
        <v>61</v>
      </c>
      <c r="CA17" s="101" t="s">
        <v>61</v>
      </c>
      <c r="CB17" s="101" t="s">
        <v>61</v>
      </c>
      <c r="CC17" s="101" t="s">
        <v>61</v>
      </c>
      <c r="CE17" s="6">
        <v>1.71099478748194</v>
      </c>
      <c r="CF17" s="6">
        <v>0.51108076875736697</v>
      </c>
      <c r="CG17" s="6">
        <v>22.316831773672298</v>
      </c>
      <c r="CH17" s="6">
        <v>1.6629831691190899</v>
      </c>
      <c r="CI17" s="6">
        <v>103936.000250863</v>
      </c>
      <c r="CJ17" s="6">
        <v>1041.73533741799</v>
      </c>
      <c r="CK17" s="6">
        <v>20350.707114817</v>
      </c>
      <c r="CM17" s="6">
        <v>8.6116306423670602E-2</v>
      </c>
      <c r="CN17" s="6">
        <v>0.95774763637414995</v>
      </c>
      <c r="CO17" s="6">
        <v>1.2107672249805399</v>
      </c>
      <c r="CP17" s="6">
        <v>1.4116096131234499</v>
      </c>
      <c r="CQ17" s="6">
        <v>90843.743920232097</v>
      </c>
      <c r="CR17" s="6">
        <v>1090.2030608784701</v>
      </c>
      <c r="CS17" s="6">
        <v>22858.0659311202</v>
      </c>
      <c r="CU17" s="6">
        <v>0.10212464951177699</v>
      </c>
      <c r="CV17" s="6">
        <v>0.515255596751238</v>
      </c>
      <c r="CW17" s="6">
        <v>0.92335651505636895</v>
      </c>
      <c r="CX17" s="6">
        <v>1.60851314411636</v>
      </c>
      <c r="CY17" s="6">
        <v>114833.902147781</v>
      </c>
      <c r="CZ17" s="6">
        <v>1361.1062009755999</v>
      </c>
      <c r="DA17" s="6">
        <v>25543.489210327902</v>
      </c>
    </row>
    <row r="18" spans="1:105" s="6" customFormat="1">
      <c r="A18" s="19" t="s">
        <v>122</v>
      </c>
      <c r="B18" s="19">
        <v>2</v>
      </c>
      <c r="C18" s="54">
        <v>4.2300000000000004</v>
      </c>
      <c r="D18" s="54">
        <v>3.52</v>
      </c>
      <c r="E18" s="54">
        <v>83</v>
      </c>
      <c r="F18" s="54">
        <v>3.98</v>
      </c>
      <c r="G18" s="54">
        <v>5.26</v>
      </c>
      <c r="H18" s="54">
        <v>4.2300000000000004</v>
      </c>
      <c r="I18" s="54">
        <v>2.9</v>
      </c>
      <c r="J18" s="54">
        <v>2.36</v>
      </c>
      <c r="K18" s="54">
        <v>1.0900000000000001</v>
      </c>
      <c r="L18" s="54">
        <v>1.03</v>
      </c>
      <c r="M18" s="32">
        <f>L18/G18</f>
        <v>0.19581749049429659</v>
      </c>
      <c r="N18" s="54">
        <v>2.88</v>
      </c>
      <c r="O18" s="54">
        <v>1.19</v>
      </c>
      <c r="P18" s="54">
        <v>0.29199999999999998</v>
      </c>
      <c r="Q18" s="54"/>
      <c r="R18" s="54">
        <v>4.25</v>
      </c>
      <c r="S18" s="54">
        <v>3.57</v>
      </c>
      <c r="T18" s="54">
        <v>84</v>
      </c>
      <c r="U18" s="54">
        <v>4.13</v>
      </c>
      <c r="V18" s="54">
        <v>5.27</v>
      </c>
      <c r="W18" s="54">
        <v>4.25</v>
      </c>
      <c r="X18" s="54">
        <v>2.78</v>
      </c>
      <c r="Y18" s="54">
        <v>2.4900000000000002</v>
      </c>
      <c r="Z18" s="54">
        <v>1.29</v>
      </c>
      <c r="AA18" s="54">
        <v>1.03</v>
      </c>
      <c r="AB18" s="32">
        <f>AA18/V18</f>
        <v>0.19544592030360533</v>
      </c>
      <c r="AC18" s="54">
        <v>3.11</v>
      </c>
      <c r="AD18" s="54">
        <v>1.1200000000000001</v>
      </c>
      <c r="AE18" s="54">
        <v>0.28699999999999998</v>
      </c>
      <c r="AF18" s="54"/>
      <c r="AG18" s="16">
        <v>3.56</v>
      </c>
      <c r="AH18" s="14">
        <v>3.47</v>
      </c>
      <c r="AI18" s="16">
        <v>100.56338028169014</v>
      </c>
      <c r="AJ18" s="16">
        <v>97.746478873239454</v>
      </c>
      <c r="AK18" s="16">
        <v>95.774647887323951</v>
      </c>
      <c r="AL18" s="16">
        <v>97.464788732394368</v>
      </c>
      <c r="AM18" s="16">
        <v>94.647887323943664</v>
      </c>
      <c r="AN18" s="16">
        <v>91.83098591549296</v>
      </c>
      <c r="AO18" s="16">
        <v>94.647887323943664</v>
      </c>
      <c r="AP18" s="16">
        <v>91.549295774647888</v>
      </c>
      <c r="AQ18" s="16">
        <v>97.746478873239454</v>
      </c>
      <c r="AR18" s="16"/>
      <c r="AS18" s="30">
        <v>18.102499999999999</v>
      </c>
      <c r="AT18" s="30">
        <v>24.605</v>
      </c>
      <c r="AU18" s="6">
        <v>38</v>
      </c>
      <c r="AV18" s="6">
        <v>27</v>
      </c>
      <c r="AW18" s="6">
        <v>0</v>
      </c>
      <c r="AX18" s="6">
        <v>0</v>
      </c>
      <c r="AY18" s="6">
        <f>AW18+AX18</f>
        <v>0</v>
      </c>
      <c r="AZ18" s="31">
        <v>1619.2904046888852</v>
      </c>
      <c r="BA18" s="31">
        <v>289.94587882084994</v>
      </c>
      <c r="BB18" s="31">
        <v>23.346834323003606</v>
      </c>
      <c r="BC18" s="31">
        <v>7.0974577759675581</v>
      </c>
      <c r="BD18" s="31"/>
      <c r="BE18" s="28">
        <v>2690000</v>
      </c>
      <c r="BF18" s="45">
        <v>217</v>
      </c>
      <c r="BG18" s="45">
        <v>193</v>
      </c>
      <c r="BH18" s="45">
        <v>1</v>
      </c>
      <c r="BI18" s="45">
        <v>4</v>
      </c>
      <c r="BJ18" s="45">
        <v>0</v>
      </c>
      <c r="BK18" s="45">
        <v>0</v>
      </c>
      <c r="BL18" s="45">
        <v>87</v>
      </c>
      <c r="BM18" s="47">
        <f>SUM(BF18:BL18)</f>
        <v>502</v>
      </c>
      <c r="BN18" s="48">
        <f>SUM(BF18:BK18)</f>
        <v>415</v>
      </c>
      <c r="BO18" s="26">
        <v>0.43227091633466136</v>
      </c>
      <c r="BP18" s="26">
        <v>0.3844621513944223</v>
      </c>
      <c r="BQ18" s="26">
        <v>1.9920318725099601E-3</v>
      </c>
      <c r="BR18" s="26">
        <v>7.9681274900398405E-3</v>
      </c>
      <c r="BS18" s="26">
        <v>0</v>
      </c>
      <c r="BT18" s="26">
        <v>0</v>
      </c>
      <c r="BU18" s="26">
        <v>0.17330677290836655</v>
      </c>
      <c r="BW18" s="6">
        <v>146.6437113998</v>
      </c>
      <c r="BX18" s="6">
        <v>18.702825708551039</v>
      </c>
      <c r="BY18" s="6">
        <v>1880.265598010664</v>
      </c>
      <c r="BZ18" s="6">
        <v>5.5080731100600158</v>
      </c>
      <c r="CA18" s="6">
        <v>18.79588515142008</v>
      </c>
      <c r="CB18" s="6">
        <v>2.8194621688356478</v>
      </c>
      <c r="CC18" s="6">
        <v>102.4850757229344</v>
      </c>
      <c r="CE18" s="6">
        <v>2.5178524324358999E-2</v>
      </c>
      <c r="CF18" s="6">
        <v>1.01504712850171</v>
      </c>
      <c r="CG18" s="6">
        <v>1.1152189575615801</v>
      </c>
      <c r="CH18" s="6">
        <v>1.8983093095261701</v>
      </c>
      <c r="CI18" s="6">
        <v>110540.19747576601</v>
      </c>
      <c r="CJ18" s="6">
        <v>14520.3760024108</v>
      </c>
      <c r="CK18" s="6">
        <v>20388.234201781899</v>
      </c>
      <c r="CM18" s="6">
        <v>0.107467752745543</v>
      </c>
      <c r="CN18" s="6">
        <v>1.4503800435263099</v>
      </c>
      <c r="CO18" s="6">
        <v>1.2663232222848599</v>
      </c>
      <c r="CP18" s="6">
        <v>1.5580909862072101</v>
      </c>
      <c r="CQ18" s="6">
        <v>93309.131374859106</v>
      </c>
      <c r="CR18" s="6">
        <v>16918.137193392002</v>
      </c>
      <c r="CS18" s="6">
        <v>13332.985177695</v>
      </c>
      <c r="CU18" s="6">
        <v>6.7485914388760102E-2</v>
      </c>
      <c r="CV18" s="6">
        <v>1.6471373609995299</v>
      </c>
      <c r="CW18" s="6">
        <v>1.46715178190768</v>
      </c>
      <c r="CX18" s="6">
        <v>1.8274015404217501</v>
      </c>
      <c r="CY18" s="6">
        <v>116861.121403809</v>
      </c>
      <c r="CZ18" s="6">
        <v>16302.969661659299</v>
      </c>
      <c r="DA18" s="6">
        <v>13218.2290561927</v>
      </c>
    </row>
    <row r="19" spans="1:105" s="6" customFormat="1">
      <c r="A19" s="19" t="s">
        <v>123</v>
      </c>
      <c r="B19" s="19">
        <v>1</v>
      </c>
      <c r="C19" s="31">
        <v>3.86</v>
      </c>
      <c r="D19" s="31">
        <v>2.85</v>
      </c>
      <c r="E19" s="31">
        <v>74</v>
      </c>
      <c r="F19" s="31">
        <v>2.2000000000000002</v>
      </c>
      <c r="G19" s="31">
        <v>5.04</v>
      </c>
      <c r="H19" s="31">
        <v>3.86</v>
      </c>
      <c r="I19" s="31">
        <v>2.17</v>
      </c>
      <c r="J19" s="31">
        <v>2.88</v>
      </c>
      <c r="K19" s="53">
        <v>1.42</v>
      </c>
      <c r="L19" s="31">
        <v>1.18</v>
      </c>
      <c r="M19" s="32">
        <f>L19/G19</f>
        <v>0.2341269841269841</v>
      </c>
      <c r="N19" s="31">
        <v>3.75</v>
      </c>
      <c r="O19" s="31">
        <v>2.2000000000000002</v>
      </c>
      <c r="P19" s="31">
        <v>0.121</v>
      </c>
      <c r="Q19" s="31"/>
      <c r="R19" s="31">
        <v>3.88</v>
      </c>
      <c r="S19" s="31">
        <v>2.88</v>
      </c>
      <c r="T19" s="31">
        <v>74</v>
      </c>
      <c r="U19" s="31">
        <v>2.2999999999999998</v>
      </c>
      <c r="V19" s="31">
        <v>5.08</v>
      </c>
      <c r="W19" s="31">
        <v>3.88</v>
      </c>
      <c r="X19" s="31">
        <v>2.0499999999999998</v>
      </c>
      <c r="Y19" s="31">
        <v>3.03</v>
      </c>
      <c r="Z19" s="31">
        <v>1.56</v>
      </c>
      <c r="AA19" s="31">
        <v>1.2</v>
      </c>
      <c r="AB19" s="32">
        <f>AA19/V19</f>
        <v>0.23622047244094488</v>
      </c>
      <c r="AC19" s="31">
        <v>3.96</v>
      </c>
      <c r="AD19" s="31">
        <v>2.4</v>
      </c>
      <c r="AE19" s="31">
        <v>0.105</v>
      </c>
      <c r="AF19" s="31"/>
      <c r="AG19" s="31">
        <v>2.9</v>
      </c>
      <c r="AH19" s="31">
        <v>3.07</v>
      </c>
      <c r="AI19" s="31">
        <v>95.254237288135585</v>
      </c>
      <c r="AJ19" s="31">
        <v>97.627118644067792</v>
      </c>
      <c r="AK19" s="31">
        <v>83.389830508474574</v>
      </c>
      <c r="AL19" s="90">
        <v>77.966101694915253</v>
      </c>
      <c r="AM19" s="86" t="s">
        <v>61</v>
      </c>
      <c r="AN19" s="86" t="s">
        <v>61</v>
      </c>
      <c r="AO19" s="86" t="s">
        <v>61</v>
      </c>
      <c r="AP19" s="86" t="s">
        <v>61</v>
      </c>
      <c r="AQ19" s="31">
        <v>104.06779661016947</v>
      </c>
      <c r="AR19" s="31"/>
      <c r="AS19" s="30">
        <v>22.650000000000002</v>
      </c>
      <c r="AT19" s="30">
        <v>17.04</v>
      </c>
      <c r="AU19" s="6">
        <v>5</v>
      </c>
      <c r="AV19" s="6">
        <v>14</v>
      </c>
      <c r="AW19" s="6">
        <v>0</v>
      </c>
      <c r="AX19" s="6">
        <v>0</v>
      </c>
      <c r="AY19" s="6">
        <f>AW19+AX19</f>
        <v>0</v>
      </c>
      <c r="AZ19" s="31">
        <v>1126.6704098560322</v>
      </c>
      <c r="BA19" s="31">
        <v>277.8309164336589</v>
      </c>
      <c r="BB19" s="31">
        <v>25.243317316960585</v>
      </c>
      <c r="BC19" s="31">
        <v>4.7419415822705195</v>
      </c>
      <c r="BD19" s="31"/>
      <c r="BE19" s="23">
        <v>133000</v>
      </c>
      <c r="BF19" s="46">
        <v>3</v>
      </c>
      <c r="BG19" s="46">
        <v>13</v>
      </c>
      <c r="BH19" s="46">
        <v>1</v>
      </c>
      <c r="BI19" s="46">
        <v>0</v>
      </c>
      <c r="BJ19" s="46">
        <v>0</v>
      </c>
      <c r="BK19" s="46">
        <v>0</v>
      </c>
      <c r="BL19" s="46">
        <v>25</v>
      </c>
      <c r="BM19" s="46">
        <v>42</v>
      </c>
      <c r="BN19" s="46">
        <v>17</v>
      </c>
      <c r="BO19" s="17">
        <v>7.1428571428571425E-2</v>
      </c>
      <c r="BP19" s="17">
        <v>0.30952380952380953</v>
      </c>
      <c r="BQ19" s="17">
        <v>2.3809523809523808E-2</v>
      </c>
      <c r="BR19" s="17">
        <v>0</v>
      </c>
      <c r="BS19" s="17">
        <v>0</v>
      </c>
      <c r="BT19" s="17">
        <v>0</v>
      </c>
      <c r="BU19" s="17">
        <v>0.59523809523809523</v>
      </c>
      <c r="BW19" s="6">
        <v>18.53416204718016</v>
      </c>
      <c r="BX19" s="6">
        <v>9.9990944801936799</v>
      </c>
      <c r="BY19" s="6">
        <v>544.37706541013517</v>
      </c>
      <c r="BZ19" s="6">
        <v>1.8324007450525359</v>
      </c>
      <c r="CA19" s="6">
        <v>26.857584395518799</v>
      </c>
      <c r="CB19" s="6">
        <v>0.3609051815288688</v>
      </c>
      <c r="CC19" s="6">
        <v>102.4850757229344</v>
      </c>
      <c r="CE19" s="6">
        <v>6.4829132371685097E-2</v>
      </c>
      <c r="CF19" s="6">
        <v>2.0557690696826301</v>
      </c>
      <c r="CG19" s="6">
        <v>1.84314821535785</v>
      </c>
      <c r="CH19" s="6">
        <v>2.0766734219540499</v>
      </c>
      <c r="CI19" s="6">
        <v>80283.955128899397</v>
      </c>
      <c r="CJ19" s="6">
        <v>2901.1122684940701</v>
      </c>
      <c r="CK19" s="6">
        <v>27540.2091804464</v>
      </c>
      <c r="CM19" s="101" t="s">
        <v>61</v>
      </c>
      <c r="CN19" s="101" t="s">
        <v>61</v>
      </c>
      <c r="CO19" s="101" t="s">
        <v>61</v>
      </c>
      <c r="CP19" s="101" t="s">
        <v>61</v>
      </c>
      <c r="CQ19" s="101" t="s">
        <v>61</v>
      </c>
      <c r="CR19" s="101" t="s">
        <v>61</v>
      </c>
      <c r="CS19" s="101" t="s">
        <v>61</v>
      </c>
      <c r="CU19" s="6">
        <v>5.9519557442200097E-2</v>
      </c>
      <c r="CV19" s="6">
        <v>1.18851859505652</v>
      </c>
      <c r="CW19" s="6">
        <v>2.1116746147922498</v>
      </c>
      <c r="CX19" s="6">
        <v>2.1604215627494301</v>
      </c>
      <c r="CY19" s="6">
        <v>70029.230286690101</v>
      </c>
      <c r="CZ19" s="6">
        <v>2364.7496051833</v>
      </c>
      <c r="DA19" s="6">
        <v>36441.365237734302</v>
      </c>
    </row>
    <row r="20" spans="1:105" s="6" customFormat="1">
      <c r="A20" s="19" t="s">
        <v>131</v>
      </c>
      <c r="B20" s="19">
        <v>2</v>
      </c>
      <c r="C20" s="31">
        <v>3.67</v>
      </c>
      <c r="D20" s="31">
        <v>2.91</v>
      </c>
      <c r="E20" s="31">
        <v>79</v>
      </c>
      <c r="F20" s="31">
        <v>2.7</v>
      </c>
      <c r="G20" s="31">
        <v>5.04</v>
      </c>
      <c r="H20" s="31">
        <v>3.67</v>
      </c>
      <c r="I20" s="31">
        <v>2.2599999999999998</v>
      </c>
      <c r="J20" s="31">
        <v>2.78</v>
      </c>
      <c r="K20" s="53">
        <v>0.97</v>
      </c>
      <c r="L20" s="31">
        <v>1.38</v>
      </c>
      <c r="M20" s="32">
        <f>L20/G20</f>
        <v>0.27380952380952378</v>
      </c>
      <c r="N20" s="31">
        <v>3.63</v>
      </c>
      <c r="O20" s="31">
        <v>1.94</v>
      </c>
      <c r="P20" s="31">
        <v>0.14199999999999999</v>
      </c>
      <c r="Q20" s="31"/>
      <c r="R20" s="31">
        <v>3.71</v>
      </c>
      <c r="S20" s="31">
        <v>2.98</v>
      </c>
      <c r="T20" s="31">
        <v>80</v>
      </c>
      <c r="U20" s="31">
        <v>2.87</v>
      </c>
      <c r="V20" s="31">
        <v>4.8099999999999996</v>
      </c>
      <c r="W20" s="31">
        <v>3.71</v>
      </c>
      <c r="X20" s="31">
        <v>2.15</v>
      </c>
      <c r="Y20" s="31">
        <v>2.66</v>
      </c>
      <c r="Z20" s="31">
        <v>1.02</v>
      </c>
      <c r="AA20" s="31">
        <v>1.1000000000000001</v>
      </c>
      <c r="AB20" s="32">
        <f>AA20/V20</f>
        <v>0.22869022869022873</v>
      </c>
      <c r="AC20" s="31">
        <v>3.67</v>
      </c>
      <c r="AD20" s="31">
        <v>1.66</v>
      </c>
      <c r="AE20" s="31">
        <v>0.16400000000000001</v>
      </c>
      <c r="AF20" s="31"/>
      <c r="AG20" s="31">
        <v>2.94</v>
      </c>
      <c r="AH20" s="31">
        <v>2.93</v>
      </c>
      <c r="AI20" s="31">
        <v>100</v>
      </c>
      <c r="AJ20" s="31">
        <v>100.68493150684932</v>
      </c>
      <c r="AK20" s="31">
        <v>100</v>
      </c>
      <c r="AL20" s="31">
        <v>98.972602739726028</v>
      </c>
      <c r="AM20" s="31">
        <v>99.657534246575352</v>
      </c>
      <c r="AN20" s="31">
        <v>96.232876712328775</v>
      </c>
      <c r="AO20" s="31">
        <v>97.260273972602747</v>
      </c>
      <c r="AP20" s="31">
        <v>86.986301369863014</v>
      </c>
      <c r="AQ20" s="31">
        <v>100.34246575342468</v>
      </c>
      <c r="AR20" s="31"/>
      <c r="AS20" s="30">
        <v>35.142500000000005</v>
      </c>
      <c r="AT20" s="30">
        <v>21.622499999999999</v>
      </c>
      <c r="AU20" s="6">
        <v>5</v>
      </c>
      <c r="AV20" s="6">
        <v>9</v>
      </c>
      <c r="AW20" s="6">
        <v>0</v>
      </c>
      <c r="AX20" s="6">
        <v>0</v>
      </c>
      <c r="AY20" s="6">
        <f>AW20+AX20</f>
        <v>0</v>
      </c>
      <c r="AZ20" s="31">
        <v>867.20490207975479</v>
      </c>
      <c r="BA20" s="31">
        <v>346.95602610248693</v>
      </c>
      <c r="BB20" s="31">
        <v>28.214394351708354</v>
      </c>
      <c r="BC20" s="31">
        <v>7.4860602349670158</v>
      </c>
      <c r="BD20" s="31"/>
      <c r="BE20" s="35" t="s">
        <v>61</v>
      </c>
      <c r="BF20" s="35" t="s">
        <v>61</v>
      </c>
      <c r="BG20" s="35" t="s">
        <v>61</v>
      </c>
      <c r="BH20" s="35" t="s">
        <v>61</v>
      </c>
      <c r="BI20" s="35" t="s">
        <v>61</v>
      </c>
      <c r="BJ20" s="35" t="s">
        <v>61</v>
      </c>
      <c r="BK20" s="35" t="s">
        <v>61</v>
      </c>
      <c r="BL20" s="35" t="s">
        <v>61</v>
      </c>
      <c r="BM20" s="35" t="s">
        <v>61</v>
      </c>
      <c r="BN20" s="35" t="s">
        <v>61</v>
      </c>
      <c r="BO20" s="35" t="s">
        <v>61</v>
      </c>
      <c r="BP20" s="35" t="s">
        <v>61</v>
      </c>
      <c r="BQ20" s="35" t="s">
        <v>61</v>
      </c>
      <c r="BR20" s="35" t="s">
        <v>61</v>
      </c>
      <c r="BS20" s="35" t="s">
        <v>61</v>
      </c>
      <c r="BT20" s="35" t="s">
        <v>61</v>
      </c>
      <c r="BU20" s="35" t="s">
        <v>61</v>
      </c>
      <c r="BW20" s="101" t="s">
        <v>61</v>
      </c>
      <c r="BX20" s="101" t="s">
        <v>61</v>
      </c>
      <c r="BY20" s="101" t="s">
        <v>61</v>
      </c>
      <c r="BZ20" s="101" t="s">
        <v>61</v>
      </c>
      <c r="CA20" s="101" t="s">
        <v>61</v>
      </c>
      <c r="CB20" s="101" t="s">
        <v>61</v>
      </c>
      <c r="CC20" s="101" t="s">
        <v>61</v>
      </c>
      <c r="CE20" s="6">
        <v>0.17986527824071399</v>
      </c>
      <c r="CF20" s="6">
        <v>0.45293966746070702</v>
      </c>
      <c r="CG20" s="6">
        <v>1.5926838564379999</v>
      </c>
      <c r="CH20" s="6">
        <v>1.4577169891874799</v>
      </c>
      <c r="CI20" s="6">
        <v>49662.475485206902</v>
      </c>
      <c r="CJ20" s="6">
        <v>1304.7801326123999</v>
      </c>
      <c r="CK20" s="6">
        <v>12875.848510789499</v>
      </c>
      <c r="CM20" s="6">
        <v>0.12083922049076901</v>
      </c>
      <c r="CN20" s="6">
        <v>0.36284511551923099</v>
      </c>
      <c r="CO20" s="6">
        <v>0.70984608687033401</v>
      </c>
      <c r="CP20" s="6">
        <v>1.2286542582945099</v>
      </c>
      <c r="CQ20" s="6">
        <v>53896.140589133698</v>
      </c>
      <c r="CR20" s="6">
        <v>1580.4352273413699</v>
      </c>
      <c r="CS20" s="6">
        <v>12462.093429681499</v>
      </c>
      <c r="CU20" s="6">
        <v>0.166426360161365</v>
      </c>
      <c r="CV20" s="6">
        <v>0.43232052504026203</v>
      </c>
      <c r="CW20" s="6">
        <v>3.1560827394411302</v>
      </c>
      <c r="CX20" s="6">
        <v>1.4154464694714499</v>
      </c>
      <c r="CY20" s="6">
        <v>41362.949094909702</v>
      </c>
      <c r="CZ20" s="6">
        <v>1816.6985230416799</v>
      </c>
      <c r="DA20" s="6">
        <v>13435.556758311601</v>
      </c>
    </row>
    <row r="21" spans="1:105" s="6" customFormat="1">
      <c r="A21" s="19" t="s">
        <v>132</v>
      </c>
      <c r="B21" s="19">
        <v>1</v>
      </c>
      <c r="C21" s="31">
        <v>4.76</v>
      </c>
      <c r="D21" s="31">
        <v>3.89</v>
      </c>
      <c r="E21" s="31">
        <v>82</v>
      </c>
      <c r="F21" s="31">
        <v>4.0199999999999996</v>
      </c>
      <c r="G21" s="31">
        <v>5.81</v>
      </c>
      <c r="H21" s="31">
        <v>4.76</v>
      </c>
      <c r="I21" s="31">
        <v>3.04</v>
      </c>
      <c r="J21" s="31">
        <v>2.77</v>
      </c>
      <c r="K21" s="53">
        <v>1.25</v>
      </c>
      <c r="L21" s="31">
        <v>1.04</v>
      </c>
      <c r="M21" s="32">
        <f>L21/G21</f>
        <v>0.17900172117039589</v>
      </c>
      <c r="N21" s="31">
        <v>3.49</v>
      </c>
      <c r="O21" s="31">
        <v>1</v>
      </c>
      <c r="P21" s="31">
        <v>0.28599999999999998</v>
      </c>
      <c r="Q21" s="31"/>
      <c r="R21" s="31">
        <v>4.83</v>
      </c>
      <c r="S21" s="31">
        <v>4.04</v>
      </c>
      <c r="T21" s="31">
        <v>84</v>
      </c>
      <c r="U21" s="31">
        <v>4.45</v>
      </c>
      <c r="V21" s="31">
        <v>5.94</v>
      </c>
      <c r="W21" s="31">
        <v>4.83</v>
      </c>
      <c r="X21" s="31">
        <v>3.11</v>
      </c>
      <c r="Y21" s="31">
        <v>2.84</v>
      </c>
      <c r="Z21" s="31">
        <v>1.28</v>
      </c>
      <c r="AA21" s="31">
        <v>1.1100000000000001</v>
      </c>
      <c r="AB21" s="32">
        <f>AA21/V21</f>
        <v>0.18686868686868688</v>
      </c>
      <c r="AC21" s="31">
        <v>4.12</v>
      </c>
      <c r="AD21" s="31">
        <v>1.66</v>
      </c>
      <c r="AE21" s="31">
        <v>0.14599999999999999</v>
      </c>
      <c r="AF21" s="31"/>
      <c r="AG21" s="31">
        <v>3.96</v>
      </c>
      <c r="AH21" s="31">
        <v>4.05</v>
      </c>
      <c r="AI21" s="16">
        <v>97.277227722772281</v>
      </c>
      <c r="AJ21" s="16">
        <v>98.267326732673268</v>
      </c>
      <c r="AK21" s="16">
        <v>97.029702970297024</v>
      </c>
      <c r="AL21" s="16">
        <v>96.78217821782178</v>
      </c>
      <c r="AM21" s="16">
        <v>97.772277227722768</v>
      </c>
      <c r="AN21" s="16">
        <v>96.78217821782178</v>
      </c>
      <c r="AO21" s="16">
        <v>98.019801980198025</v>
      </c>
      <c r="AP21" s="16">
        <v>94.554455445544548</v>
      </c>
      <c r="AQ21" s="31">
        <v>100.25</v>
      </c>
      <c r="AR21" s="31"/>
      <c r="AS21" s="30">
        <v>28.037499999999998</v>
      </c>
      <c r="AT21" s="30">
        <v>17.27</v>
      </c>
      <c r="AU21" s="6">
        <v>22</v>
      </c>
      <c r="AV21" s="6">
        <v>23</v>
      </c>
      <c r="AW21" s="6">
        <v>0</v>
      </c>
      <c r="AX21" s="6">
        <v>1</v>
      </c>
      <c r="AY21" s="6">
        <f>AW21+AX21</f>
        <v>1</v>
      </c>
      <c r="AZ21" s="31">
        <v>940.76573253412153</v>
      </c>
      <c r="BA21" s="31">
        <v>405.91710582660511</v>
      </c>
      <c r="BB21" s="31">
        <v>22.314469967218422</v>
      </c>
      <c r="BC21" s="31">
        <v>6.9396506079906048</v>
      </c>
      <c r="BD21" s="31"/>
      <c r="BE21" s="35" t="s">
        <v>61</v>
      </c>
      <c r="BF21" s="35" t="s">
        <v>61</v>
      </c>
      <c r="BG21" s="35" t="s">
        <v>61</v>
      </c>
      <c r="BH21" s="35" t="s">
        <v>61</v>
      </c>
      <c r="BI21" s="35" t="s">
        <v>61</v>
      </c>
      <c r="BJ21" s="35" t="s">
        <v>61</v>
      </c>
      <c r="BK21" s="35" t="s">
        <v>61</v>
      </c>
      <c r="BL21" s="35" t="s">
        <v>61</v>
      </c>
      <c r="BM21" s="35" t="s">
        <v>61</v>
      </c>
      <c r="BN21" s="35" t="s">
        <v>61</v>
      </c>
      <c r="BO21" s="35" t="s">
        <v>61</v>
      </c>
      <c r="BP21" s="35" t="s">
        <v>61</v>
      </c>
      <c r="BQ21" s="35" t="s">
        <v>61</v>
      </c>
      <c r="BR21" s="35" t="s">
        <v>61</v>
      </c>
      <c r="BS21" s="35" t="s">
        <v>61</v>
      </c>
      <c r="BT21" s="35" t="s">
        <v>61</v>
      </c>
      <c r="BU21" s="35" t="s">
        <v>61</v>
      </c>
      <c r="BW21" s="101" t="s">
        <v>61</v>
      </c>
      <c r="BX21" s="101" t="s">
        <v>61</v>
      </c>
      <c r="BY21" s="101" t="s">
        <v>61</v>
      </c>
      <c r="BZ21" s="101" t="s">
        <v>61</v>
      </c>
      <c r="CA21" s="101" t="s">
        <v>61</v>
      </c>
      <c r="CB21" s="101" t="s">
        <v>61</v>
      </c>
      <c r="CC21" s="101" t="s">
        <v>61</v>
      </c>
      <c r="CE21">
        <v>6.4829132371685097E-2</v>
      </c>
      <c r="CF21">
        <v>0.71007119366746096</v>
      </c>
      <c r="CG21">
        <v>1.69566472372142</v>
      </c>
      <c r="CH21">
        <v>2.7017702808720001</v>
      </c>
      <c r="CI21">
        <v>29504.982237240099</v>
      </c>
      <c r="CJ21">
        <v>7551.8871210840198</v>
      </c>
      <c r="CK21">
        <v>12185.6550583514</v>
      </c>
      <c r="CM21" s="6">
        <v>7.2803215246396796E-2</v>
      </c>
      <c r="CN21" s="6">
        <v>1.0726167055203299</v>
      </c>
      <c r="CO21" s="6">
        <v>1.5413615622124199</v>
      </c>
      <c r="CP21" s="6">
        <v>2.4862838369233402</v>
      </c>
      <c r="CQ21" s="6">
        <v>42701.453796389796</v>
      </c>
      <c r="CR21" s="6">
        <v>9288.3377109703906</v>
      </c>
      <c r="CS21" s="6">
        <v>18017.228507211501</v>
      </c>
      <c r="CU21" s="6">
        <v>7.0143957551337205E-2</v>
      </c>
      <c r="CV21" s="6">
        <v>0.85271978361004497</v>
      </c>
      <c r="CW21" s="6">
        <v>1.1277602590376501</v>
      </c>
      <c r="CX21" s="6">
        <v>1.79597053731927</v>
      </c>
      <c r="CY21" s="6">
        <v>35165.863385767203</v>
      </c>
      <c r="CZ21" s="6">
        <v>8110.7236943295802</v>
      </c>
      <c r="DA21" s="6">
        <v>12136.8729686141</v>
      </c>
    </row>
    <row r="22" spans="1:105"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 s="6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s="6"/>
      <c r="AG22"/>
      <c r="AI22"/>
      <c r="AJ22"/>
      <c r="AK22"/>
      <c r="AL22"/>
      <c r="AM22"/>
      <c r="AN22"/>
      <c r="AO22"/>
      <c r="AP22"/>
      <c r="AQ22"/>
      <c r="AR22" s="6"/>
      <c r="AS22"/>
      <c r="AT22"/>
      <c r="AY22"/>
      <c r="AZ22"/>
      <c r="BB22"/>
      <c r="BC22"/>
      <c r="BD22" s="6"/>
      <c r="BF22"/>
    </row>
    <row r="23" spans="1:105"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 s="6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s="6"/>
      <c r="AG23"/>
      <c r="AI23"/>
      <c r="AJ23"/>
      <c r="AK23"/>
      <c r="AL23"/>
      <c r="AM23"/>
      <c r="AN23"/>
      <c r="AO23"/>
      <c r="AP23"/>
      <c r="AQ23"/>
      <c r="AR23" s="6"/>
      <c r="AS23"/>
      <c r="AT23"/>
      <c r="AY23"/>
      <c r="AZ23"/>
      <c r="BA23"/>
      <c r="BB23"/>
      <c r="BC23"/>
      <c r="BD23" s="6"/>
      <c r="BF23"/>
      <c r="CE23" s="6"/>
      <c r="CF23" s="6"/>
      <c r="CG23" s="6"/>
      <c r="CH23" s="6"/>
      <c r="CI23" s="6"/>
      <c r="CJ23" s="6"/>
      <c r="CK23" s="6"/>
    </row>
    <row r="24" spans="1:105" s="6" customFormat="1">
      <c r="C24" s="31"/>
      <c r="D24" s="31"/>
      <c r="E24" s="31"/>
      <c r="F24" s="31"/>
      <c r="G24" s="31"/>
      <c r="H24" s="31"/>
      <c r="I24" s="31"/>
      <c r="J24" s="31"/>
      <c r="K24" s="53"/>
      <c r="L24" s="31"/>
      <c r="M24" s="32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2"/>
      <c r="AC24" s="31"/>
      <c r="AD24" s="31"/>
      <c r="AE24" s="31"/>
      <c r="AF24" s="31"/>
      <c r="AG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0"/>
      <c r="AT24" s="30"/>
      <c r="AZ24" s="31"/>
      <c r="BA24" s="31"/>
      <c r="BB24" s="31"/>
      <c r="BC24" s="31"/>
      <c r="BD24" s="31"/>
      <c r="BG24" s="34"/>
      <c r="BH24" s="34"/>
      <c r="BI24" s="34"/>
      <c r="BJ24" s="34"/>
      <c r="BK24" s="34"/>
      <c r="BL24" s="34"/>
      <c r="BM24" s="34"/>
      <c r="BN24" s="34"/>
    </row>
    <row r="25" spans="1:105" s="6" customFormat="1">
      <c r="A25" s="7" t="s">
        <v>42</v>
      </c>
      <c r="B25" s="7">
        <v>1</v>
      </c>
      <c r="C25" s="32">
        <v>4.78</v>
      </c>
      <c r="D25" s="32">
        <v>4.45</v>
      </c>
      <c r="E25" s="32">
        <v>93</v>
      </c>
      <c r="F25" s="32">
        <v>5.33</v>
      </c>
      <c r="G25" s="32">
        <v>5.99</v>
      </c>
      <c r="H25" s="32">
        <v>4.71</v>
      </c>
      <c r="I25" s="32">
        <v>2.79</v>
      </c>
      <c r="J25" s="32">
        <v>3.2</v>
      </c>
      <c r="K25" s="50">
        <v>1.52</v>
      </c>
      <c r="L25" s="32">
        <v>1.28</v>
      </c>
      <c r="M25" s="32">
        <f>L25/G25</f>
        <v>0.21368948247078465</v>
      </c>
      <c r="N25" s="32">
        <v>3.72</v>
      </c>
      <c r="O25" s="32">
        <v>0.91</v>
      </c>
      <c r="P25" s="88">
        <v>0.28999999999999998</v>
      </c>
      <c r="Q25" s="88"/>
      <c r="R25" s="32">
        <v>4.66</v>
      </c>
      <c r="S25" s="32">
        <v>4.5199999999999996</v>
      </c>
      <c r="T25" s="32">
        <v>97</v>
      </c>
      <c r="U25" s="32">
        <v>5.67</v>
      </c>
      <c r="V25" s="32">
        <v>5.66</v>
      </c>
      <c r="W25" s="32">
        <v>4.1100000000000003</v>
      </c>
      <c r="X25" s="32">
        <v>2.3199999999999998</v>
      </c>
      <c r="Y25" s="32">
        <v>3.34</v>
      </c>
      <c r="Z25" s="32">
        <v>1.45</v>
      </c>
      <c r="AA25" s="32">
        <v>1.55</v>
      </c>
      <c r="AB25" s="32">
        <f>AA25/V25</f>
        <v>0.27385159010600707</v>
      </c>
      <c r="AC25" s="32">
        <v>3.89</v>
      </c>
      <c r="AD25" s="32">
        <v>0.83</v>
      </c>
      <c r="AE25" s="89">
        <f>1/(AC25*AD25)</f>
        <v>0.30972217920525291</v>
      </c>
      <c r="AF25" s="89"/>
      <c r="AG25" s="16">
        <v>4.37</v>
      </c>
      <c r="AH25" s="14">
        <v>4.5199999999999996</v>
      </c>
      <c r="AI25" s="16">
        <v>93.186813186813197</v>
      </c>
      <c r="AJ25" s="16">
        <v>97.142857142857139</v>
      </c>
      <c r="AK25" s="16">
        <v>96.923076923076934</v>
      </c>
      <c r="AL25" s="16">
        <v>97.582417582417591</v>
      </c>
      <c r="AM25" s="16">
        <v>97.142857142857139</v>
      </c>
      <c r="AN25" s="16">
        <v>95.604395604395592</v>
      </c>
      <c r="AO25" s="16">
        <v>95.164835164835168</v>
      </c>
      <c r="AP25" s="16">
        <v>89.45054945054946</v>
      </c>
      <c r="AQ25" s="16">
        <v>99.340659340659329</v>
      </c>
      <c r="AR25" s="16"/>
      <c r="AS25" s="30">
        <v>25.012499999999999</v>
      </c>
      <c r="AT25" s="30">
        <v>20.320000000000004</v>
      </c>
      <c r="AU25" s="6">
        <v>15</v>
      </c>
      <c r="AV25" s="6">
        <v>16</v>
      </c>
      <c r="AW25" s="6">
        <v>0</v>
      </c>
      <c r="AX25" s="6">
        <v>0</v>
      </c>
      <c r="AY25" s="6">
        <f>AW25+AX25</f>
        <v>0</v>
      </c>
      <c r="AZ25" s="31">
        <v>996.71291650063267</v>
      </c>
      <c r="BA25" s="31">
        <v>324.97953899615686</v>
      </c>
      <c r="BB25" s="31">
        <v>23.994142487875642</v>
      </c>
      <c r="BC25" s="31">
        <v>6.3687944850213043</v>
      </c>
      <c r="BD25" s="31"/>
      <c r="BE25" s="20">
        <v>460000</v>
      </c>
      <c r="BF25" s="42">
        <v>122</v>
      </c>
      <c r="BG25" s="42">
        <v>147</v>
      </c>
      <c r="BH25" s="42">
        <v>1</v>
      </c>
      <c r="BI25" s="42">
        <v>8</v>
      </c>
      <c r="BJ25" s="42">
        <v>0</v>
      </c>
      <c r="BK25" s="42">
        <v>16</v>
      </c>
      <c r="BL25" s="42">
        <v>207</v>
      </c>
      <c r="BM25" s="42">
        <v>501</v>
      </c>
      <c r="BN25" s="42">
        <v>294</v>
      </c>
      <c r="BO25" s="17">
        <f>BF25/BM25</f>
        <v>0.2435129740518962</v>
      </c>
      <c r="BP25" s="17">
        <f>BG25/BM25</f>
        <v>0.29341317365269459</v>
      </c>
      <c r="BQ25" s="17">
        <f>BH25/BM25</f>
        <v>1.996007984031936E-3</v>
      </c>
      <c r="BR25" s="17">
        <f>BI25/BM25</f>
        <v>1.5968063872255488E-2</v>
      </c>
      <c r="BS25" s="17">
        <f>BJ25/BM25</f>
        <v>0</v>
      </c>
      <c r="BT25" s="17">
        <f>BK25/BM25</f>
        <v>3.1936127744510975E-2</v>
      </c>
      <c r="BU25" s="17">
        <f>BL25/BM25</f>
        <v>0.41317365269461076</v>
      </c>
      <c r="BV25" s="9"/>
      <c r="BW25" s="9">
        <v>26.304246778036863</v>
      </c>
      <c r="BX25" s="9">
        <v>3.4199273695104959</v>
      </c>
      <c r="BY25" s="9">
        <v>285.93611500848226</v>
      </c>
      <c r="BZ25" s="9">
        <v>0</v>
      </c>
      <c r="CA25" s="9">
        <v>4.2880107833456718</v>
      </c>
      <c r="CB25" s="9">
        <v>7.6219012761202798E-2</v>
      </c>
      <c r="CC25" s="9">
        <v>0</v>
      </c>
      <c r="CD25" s="9"/>
      <c r="CE25" s="9">
        <v>1.6879830587868998E-2</v>
      </c>
      <c r="CF25" s="9">
        <v>1.2398823168594399</v>
      </c>
      <c r="CG25" s="9">
        <v>0.28568805152242999</v>
      </c>
      <c r="CH25" s="9">
        <v>1.5340899001519299</v>
      </c>
      <c r="CI25" s="9">
        <v>10449.5556960267</v>
      </c>
      <c r="CJ25" s="9">
        <v>13490.868008527599</v>
      </c>
      <c r="CK25" s="9">
        <v>17992.592298236901</v>
      </c>
      <c r="CL25" s="9"/>
      <c r="CM25" s="9">
        <v>5.7395380395381099E-2</v>
      </c>
      <c r="CN25" s="9">
        <v>0.497805951570926</v>
      </c>
      <c r="CO25" s="9">
        <v>0.70746448919133798</v>
      </c>
      <c r="CP25" s="9">
        <v>1.7968378386586601</v>
      </c>
      <c r="CQ25" s="9">
        <v>11882.5691552597</v>
      </c>
      <c r="CR25" s="9">
        <v>14067.2158630677</v>
      </c>
      <c r="CS25" s="9">
        <v>18329.466191504001</v>
      </c>
      <c r="CT25" s="9"/>
      <c r="CU25" s="9">
        <v>4.1824755248573098E-2</v>
      </c>
      <c r="CV25" s="9">
        <v>1.0206380524523</v>
      </c>
      <c r="CW25" s="9">
        <v>0.40226839970421802</v>
      </c>
      <c r="CX25" s="9">
        <v>1.5121474229363701</v>
      </c>
      <c r="CY25" s="9">
        <v>15065.491758931499</v>
      </c>
      <c r="CZ25" s="9">
        <v>16227.4279438715</v>
      </c>
      <c r="DA25" s="9">
        <v>21422.681745356698</v>
      </c>
    </row>
    <row r="26" spans="1:105" s="6" customFormat="1">
      <c r="A26" s="7" t="s">
        <v>49</v>
      </c>
      <c r="B26" s="7">
        <v>2</v>
      </c>
      <c r="C26" s="32">
        <v>4.66</v>
      </c>
      <c r="D26" s="32">
        <v>4.13</v>
      </c>
      <c r="E26" s="32">
        <v>89</v>
      </c>
      <c r="F26" s="32">
        <v>5.23</v>
      </c>
      <c r="G26" s="32">
        <v>5.28</v>
      </c>
      <c r="H26" s="32">
        <v>4.66</v>
      </c>
      <c r="I26" s="32">
        <v>2.7</v>
      </c>
      <c r="J26" s="32">
        <v>2.57</v>
      </c>
      <c r="K26" s="50">
        <v>1.3</v>
      </c>
      <c r="L26" s="32">
        <v>0.61</v>
      </c>
      <c r="M26" s="32">
        <f>L26/G26</f>
        <v>0.11553030303030302</v>
      </c>
      <c r="N26" s="32">
        <v>3.48</v>
      </c>
      <c r="O26" s="32">
        <v>2.34</v>
      </c>
      <c r="P26" s="32">
        <v>0.123</v>
      </c>
      <c r="Q26" s="32"/>
      <c r="R26" s="32">
        <v>4.58</v>
      </c>
      <c r="S26" s="32">
        <v>4.0999999999999996</v>
      </c>
      <c r="T26" s="32">
        <v>89</v>
      </c>
      <c r="U26" s="32">
        <v>5.6</v>
      </c>
      <c r="V26" s="32">
        <v>5.24</v>
      </c>
      <c r="W26" s="32">
        <v>4.58</v>
      </c>
      <c r="X26" s="32">
        <v>2.66</v>
      </c>
      <c r="Y26" s="32">
        <v>2.58</v>
      </c>
      <c r="Z26" s="32">
        <v>1.2</v>
      </c>
      <c r="AA26" s="32">
        <v>0.66</v>
      </c>
      <c r="AB26" s="32">
        <f>AA26/V26</f>
        <v>0.12595419847328243</v>
      </c>
      <c r="AC26" s="32">
        <v>3.77</v>
      </c>
      <c r="AD26" s="32">
        <v>2.23</v>
      </c>
      <c r="AE26" s="32">
        <v>0.11899999999999999</v>
      </c>
      <c r="AF26" s="32"/>
      <c r="AG26" s="16">
        <v>4.17</v>
      </c>
      <c r="AH26" s="14">
        <v>4.0999999999999996</v>
      </c>
      <c r="AI26" s="16">
        <v>97.841726618705039</v>
      </c>
      <c r="AJ26" s="16">
        <v>94.724220623501211</v>
      </c>
      <c r="AK26" s="16">
        <v>97.601918465227826</v>
      </c>
      <c r="AL26" s="16">
        <v>97.122302158273371</v>
      </c>
      <c r="AM26" s="16">
        <v>95.203836930455637</v>
      </c>
      <c r="AN26" s="16">
        <v>97.362110311750598</v>
      </c>
      <c r="AO26" s="16">
        <v>98.80095923261392</v>
      </c>
      <c r="AP26" s="16">
        <v>95.203836930455637</v>
      </c>
      <c r="AQ26" s="16">
        <v>98.321342925659465</v>
      </c>
      <c r="AR26" s="16"/>
      <c r="AS26" s="30">
        <v>31.675000000000001</v>
      </c>
      <c r="AT26" s="30">
        <v>22.102499999999999</v>
      </c>
      <c r="AU26" s="6">
        <v>36</v>
      </c>
      <c r="AV26" s="6">
        <v>33</v>
      </c>
      <c r="AW26" s="6">
        <v>0</v>
      </c>
      <c r="AX26" s="6">
        <v>0</v>
      </c>
      <c r="AY26" s="6">
        <f>AW26+AX26</f>
        <v>0</v>
      </c>
      <c r="AZ26" s="31">
        <v>1017.8340673161265</v>
      </c>
      <c r="BA26" s="31">
        <v>456.26842606786823</v>
      </c>
      <c r="BB26" s="31">
        <v>29.935200819484347</v>
      </c>
      <c r="BC26" s="31">
        <v>9.7354571707226505</v>
      </c>
      <c r="BD26" s="31"/>
      <c r="BE26" s="20">
        <v>1970000</v>
      </c>
      <c r="BF26" s="42">
        <v>161</v>
      </c>
      <c r="BG26" s="42">
        <v>191</v>
      </c>
      <c r="BH26" s="42">
        <v>0</v>
      </c>
      <c r="BI26" s="42">
        <v>0</v>
      </c>
      <c r="BJ26" s="42">
        <v>0</v>
      </c>
      <c r="BK26" s="42">
        <v>12</v>
      </c>
      <c r="BL26" s="42">
        <v>136</v>
      </c>
      <c r="BM26" s="42">
        <v>500</v>
      </c>
      <c r="BN26" s="42">
        <v>364</v>
      </c>
      <c r="BO26" s="17">
        <f>BF26/BM26</f>
        <v>0.32200000000000001</v>
      </c>
      <c r="BP26" s="17">
        <f>BG26/BM26</f>
        <v>0.38200000000000001</v>
      </c>
      <c r="BQ26" s="17">
        <f>BH26/BM26</f>
        <v>0</v>
      </c>
      <c r="BR26" s="17">
        <f>BI26/BM26</f>
        <v>0</v>
      </c>
      <c r="BS26" s="17">
        <f>BJ26/BM26</f>
        <v>0</v>
      </c>
      <c r="BT26" s="17">
        <f>BK26/BM26</f>
        <v>2.4E-2</v>
      </c>
      <c r="BU26" s="17">
        <f>BL26/BM26</f>
        <v>0.27200000000000002</v>
      </c>
      <c r="BV26" s="9"/>
      <c r="BW26" s="9">
        <v>15.771788609691008</v>
      </c>
      <c r="BX26" s="9">
        <v>4.819681691419488</v>
      </c>
      <c r="BY26" s="9">
        <v>291.92569415424543</v>
      </c>
      <c r="BZ26" s="9">
        <v>0</v>
      </c>
      <c r="CA26" s="9">
        <v>0.24319311941468399</v>
      </c>
      <c r="CB26" s="9">
        <v>1.716772061551592E-2</v>
      </c>
      <c r="CC26" s="9">
        <v>0</v>
      </c>
      <c r="CD26" s="9"/>
      <c r="CE26" s="6">
        <v>6.1306425234862003E-2</v>
      </c>
      <c r="CF26" s="6">
        <v>0.44260211558478502</v>
      </c>
      <c r="CG26" s="6">
        <v>0.37418940271465101</v>
      </c>
      <c r="CH26" s="6">
        <v>1.2916656749626501</v>
      </c>
      <c r="CI26" s="6">
        <v>22337.0348917314</v>
      </c>
      <c r="CJ26" s="6">
        <v>126.229664555545</v>
      </c>
      <c r="CK26" s="6">
        <v>20911.208692017201</v>
      </c>
      <c r="CL26" s="9"/>
      <c r="CM26" s="9">
        <v>3.2165911285016703E-2</v>
      </c>
      <c r="CN26" s="9">
        <v>0.131771331524414</v>
      </c>
      <c r="CO26" s="9">
        <v>0.48181936098962302</v>
      </c>
      <c r="CP26" s="9">
        <v>0.97932829026476997</v>
      </c>
      <c r="CQ26" s="9">
        <v>7675.8432188834704</v>
      </c>
      <c r="CR26" s="9">
        <v>0.177647614612474</v>
      </c>
      <c r="CS26" s="9">
        <v>50471.373292631499</v>
      </c>
      <c r="CT26" s="9"/>
      <c r="CU26" s="9">
        <v>4.9594296768895797E-2</v>
      </c>
      <c r="CV26" s="9">
        <v>8.6725311290825904E-2</v>
      </c>
      <c r="CW26" s="9">
        <v>0.85914138631227799</v>
      </c>
      <c r="CX26" s="9">
        <v>0.81681812262485798</v>
      </c>
      <c r="CY26" s="9">
        <v>16395.326041258399</v>
      </c>
      <c r="CZ26" s="9">
        <v>115.971051671816</v>
      </c>
      <c r="DA26" s="9">
        <v>21372.358161586501</v>
      </c>
    </row>
    <row r="27" spans="1:105" s="6" customFormat="1">
      <c r="A27" s="7" t="s">
        <v>50</v>
      </c>
      <c r="B27" s="7">
        <v>1</v>
      </c>
      <c r="C27" s="32">
        <v>3.11</v>
      </c>
      <c r="D27" s="32">
        <v>2.8</v>
      </c>
      <c r="E27" s="32">
        <v>90</v>
      </c>
      <c r="F27" s="32">
        <v>3.75</v>
      </c>
      <c r="G27" s="32">
        <v>3.73</v>
      </c>
      <c r="H27" s="32">
        <v>3.11</v>
      </c>
      <c r="I27" s="32">
        <v>2.0099999999999998</v>
      </c>
      <c r="J27" s="32">
        <v>1.72</v>
      </c>
      <c r="K27" s="50">
        <v>0.73</v>
      </c>
      <c r="L27" s="32">
        <v>0.62</v>
      </c>
      <c r="M27" s="32">
        <f>L27/G27</f>
        <v>0.16621983914209115</v>
      </c>
      <c r="N27" s="32">
        <v>2.41</v>
      </c>
      <c r="O27" s="32">
        <v>1.96</v>
      </c>
      <c r="P27" s="32">
        <v>0.21099999999999999</v>
      </c>
      <c r="Q27" s="32"/>
      <c r="R27" s="32">
        <v>2.92</v>
      </c>
      <c r="S27" s="32">
        <v>2.64</v>
      </c>
      <c r="T27" s="32">
        <v>90</v>
      </c>
      <c r="U27" s="32">
        <v>3.75</v>
      </c>
      <c r="V27" s="32">
        <v>4.05</v>
      </c>
      <c r="W27" s="32">
        <v>2.92</v>
      </c>
      <c r="X27" s="32">
        <v>2.14</v>
      </c>
      <c r="Y27" s="32">
        <v>1.91</v>
      </c>
      <c r="Z27" s="32">
        <v>0.68</v>
      </c>
      <c r="AA27" s="32">
        <v>1.1299999999999999</v>
      </c>
      <c r="AB27" s="32">
        <f>AA27/V27</f>
        <v>0.27901234567901234</v>
      </c>
      <c r="AC27" s="32">
        <v>2.69</v>
      </c>
      <c r="AD27" s="32">
        <v>1.54</v>
      </c>
      <c r="AE27" s="32">
        <v>0.24099999999999999</v>
      </c>
      <c r="AF27" s="32"/>
      <c r="AG27" s="16">
        <v>2.82</v>
      </c>
      <c r="AH27" s="15">
        <v>2.86</v>
      </c>
      <c r="AI27" s="16">
        <v>97.15302491103202</v>
      </c>
      <c r="AJ27" s="16">
        <v>100.35587188612098</v>
      </c>
      <c r="AK27" s="16">
        <v>100.35587188612098</v>
      </c>
      <c r="AL27" s="16">
        <v>99.644128113878992</v>
      </c>
      <c r="AM27" s="16">
        <v>96.79715302491104</v>
      </c>
      <c r="AN27" s="16">
        <v>99.288256227758012</v>
      </c>
      <c r="AO27" s="16">
        <v>101.06761565836297</v>
      </c>
      <c r="AP27" s="16">
        <v>99.644128113878992</v>
      </c>
      <c r="AQ27" s="16">
        <v>101.77935943060497</v>
      </c>
      <c r="AR27" s="16"/>
      <c r="AS27" s="30">
        <v>23.6875</v>
      </c>
      <c r="AT27" s="30">
        <v>18.085000000000001</v>
      </c>
      <c r="AU27" s="6">
        <v>59</v>
      </c>
      <c r="AV27" s="6">
        <v>26</v>
      </c>
      <c r="AW27" s="6">
        <v>1</v>
      </c>
      <c r="AX27" s="6">
        <v>0</v>
      </c>
      <c r="AY27" s="6">
        <f>AW27+AX27</f>
        <v>1</v>
      </c>
      <c r="AZ27" s="31">
        <v>1159.7916514110889</v>
      </c>
      <c r="BA27" s="31">
        <v>679.36943837840818</v>
      </c>
      <c r="BB27" s="31">
        <v>24.802197991308557</v>
      </c>
      <c r="BC27" s="31">
        <v>12.096153938384091</v>
      </c>
      <c r="BD27" s="31"/>
      <c r="BE27" s="21">
        <v>3790000</v>
      </c>
      <c r="BF27" s="36">
        <v>87</v>
      </c>
      <c r="BG27" s="36">
        <v>360</v>
      </c>
      <c r="BH27" s="36">
        <v>0</v>
      </c>
      <c r="BI27" s="36">
        <v>5</v>
      </c>
      <c r="BJ27" s="36">
        <v>0</v>
      </c>
      <c r="BK27" s="36">
        <v>1</v>
      </c>
      <c r="BL27" s="36">
        <v>47</v>
      </c>
      <c r="BM27" s="36">
        <v>500</v>
      </c>
      <c r="BN27" s="36">
        <v>453</v>
      </c>
      <c r="BO27" s="18">
        <f>BF27/BM27</f>
        <v>0.17399999999999999</v>
      </c>
      <c r="BP27" s="18">
        <f>BG27/BM27</f>
        <v>0.72</v>
      </c>
      <c r="BQ27" s="18">
        <f>BH27/BM27</f>
        <v>0</v>
      </c>
      <c r="BR27" s="18">
        <f>BI27/BM27</f>
        <v>0.01</v>
      </c>
      <c r="BS27" s="18">
        <f>BJ27/BM27</f>
        <v>0</v>
      </c>
      <c r="BT27" s="18">
        <f>BK27/BM27</f>
        <v>2E-3</v>
      </c>
      <c r="BU27" s="18">
        <f>BL27/BM27</f>
        <v>9.4E-2</v>
      </c>
      <c r="BW27" s="6">
        <v>44.001057536888638</v>
      </c>
      <c r="BX27" s="6">
        <v>16.440844787397666</v>
      </c>
      <c r="BY27" s="6">
        <v>1516.7405926590657</v>
      </c>
      <c r="BZ27" s="6">
        <v>1.0725756037521887</v>
      </c>
      <c r="CA27" s="6">
        <v>10.551607118644</v>
      </c>
      <c r="CB27" s="6">
        <v>7.5017057342547204E-3</v>
      </c>
      <c r="CC27" s="6">
        <v>0</v>
      </c>
      <c r="CE27" s="101" t="s">
        <v>61</v>
      </c>
      <c r="CF27" s="101" t="s">
        <v>61</v>
      </c>
      <c r="CG27" s="101" t="s">
        <v>61</v>
      </c>
      <c r="CH27" s="101" t="s">
        <v>61</v>
      </c>
      <c r="CI27" s="101" t="s">
        <v>61</v>
      </c>
      <c r="CJ27" s="101"/>
      <c r="CK27" s="101"/>
      <c r="CM27" s="101" t="s">
        <v>61</v>
      </c>
      <c r="CN27" s="101" t="s">
        <v>61</v>
      </c>
      <c r="CO27" s="101" t="s">
        <v>61</v>
      </c>
      <c r="CP27" s="101" t="s">
        <v>61</v>
      </c>
      <c r="CQ27" s="101" t="s">
        <v>61</v>
      </c>
      <c r="CR27" s="101" t="s">
        <v>61</v>
      </c>
      <c r="CS27" s="101" t="s">
        <v>61</v>
      </c>
      <c r="CU27" s="6">
        <v>5.9350074381353597E-2</v>
      </c>
      <c r="CV27" s="6">
        <v>0.205179042210548</v>
      </c>
      <c r="CW27" s="6">
        <v>0.67785859821087102</v>
      </c>
      <c r="CX27" s="6">
        <v>0.77599630147323295</v>
      </c>
      <c r="CY27" s="6">
        <v>9594.2868112192791</v>
      </c>
      <c r="CZ27" s="6">
        <v>11660.036204656701</v>
      </c>
      <c r="DA27" s="6">
        <v>28079.859357987101</v>
      </c>
    </row>
    <row r="28" spans="1:105" s="6" customFormat="1">
      <c r="A28" s="7" t="s">
        <v>52</v>
      </c>
      <c r="B28" s="7">
        <v>2</v>
      </c>
      <c r="C28" s="32">
        <v>4.22</v>
      </c>
      <c r="D28" s="32">
        <v>3.61</v>
      </c>
      <c r="E28" s="32">
        <v>86</v>
      </c>
      <c r="F28" s="32">
        <v>4.1399999999999997</v>
      </c>
      <c r="G28" s="32">
        <v>4.78</v>
      </c>
      <c r="H28" s="32">
        <v>4.22</v>
      </c>
      <c r="I28" s="32">
        <v>2.54</v>
      </c>
      <c r="J28" s="32">
        <v>2.25</v>
      </c>
      <c r="K28" s="50">
        <v>1.2</v>
      </c>
      <c r="L28" s="32">
        <v>0.56000000000000005</v>
      </c>
      <c r="M28" s="32">
        <f>L28/G28</f>
        <v>0.11715481171548117</v>
      </c>
      <c r="N28" s="32">
        <v>2.87</v>
      </c>
      <c r="O28" s="32">
        <v>1.54</v>
      </c>
      <c r="P28" s="32">
        <v>0.22700000000000001</v>
      </c>
      <c r="Q28" s="32"/>
      <c r="R28" s="32">
        <v>4.08</v>
      </c>
      <c r="S28" s="32">
        <v>3.59</v>
      </c>
      <c r="T28" s="32">
        <v>88</v>
      </c>
      <c r="U28" s="32">
        <v>4.67</v>
      </c>
      <c r="V28" s="32">
        <v>4.78</v>
      </c>
      <c r="W28" s="32">
        <v>4.08</v>
      </c>
      <c r="X28" s="32">
        <v>2.4</v>
      </c>
      <c r="Y28" s="32">
        <v>2.38</v>
      </c>
      <c r="Z28" s="32">
        <v>1.17</v>
      </c>
      <c r="AA28" s="32">
        <v>0.7</v>
      </c>
      <c r="AB28" s="32">
        <f>AA28/V28</f>
        <v>0.14644351464435146</v>
      </c>
      <c r="AC28" s="32">
        <v>3.22</v>
      </c>
      <c r="AD28" s="32">
        <v>1.75</v>
      </c>
      <c r="AE28" s="32">
        <v>0.17799999999999999</v>
      </c>
      <c r="AF28" s="32"/>
      <c r="AG28" s="16">
        <v>3.62</v>
      </c>
      <c r="AH28" s="14">
        <v>3.56</v>
      </c>
      <c r="AI28" s="16">
        <v>97.027027027027017</v>
      </c>
      <c r="AJ28" s="16">
        <v>92.162162162162161</v>
      </c>
      <c r="AK28" s="16">
        <v>98.108108108108098</v>
      </c>
      <c r="AL28" s="16">
        <v>97.567567567567565</v>
      </c>
      <c r="AM28" s="16">
        <v>96.756756756756758</v>
      </c>
      <c r="AN28" s="16">
        <v>92.702702702702695</v>
      </c>
      <c r="AO28" s="16">
        <v>97.027027027027017</v>
      </c>
      <c r="AP28" s="16">
        <v>95.675675675675677</v>
      </c>
      <c r="AQ28" s="16">
        <v>96.21621621621621</v>
      </c>
      <c r="AR28" s="16"/>
      <c r="AS28" s="30">
        <v>28.625</v>
      </c>
      <c r="AT28" s="30">
        <v>19.9575</v>
      </c>
      <c r="AU28" s="6">
        <v>17</v>
      </c>
      <c r="AV28" s="6">
        <v>14</v>
      </c>
      <c r="AW28" s="6">
        <v>0</v>
      </c>
      <c r="AX28" s="6">
        <v>3</v>
      </c>
      <c r="AY28" s="6">
        <f>AW28+AX28</f>
        <v>3</v>
      </c>
      <c r="AZ28" s="31">
        <v>799.48465321135711</v>
      </c>
      <c r="BA28" s="31">
        <v>416.26191430465406</v>
      </c>
      <c r="BB28" s="31">
        <v>22.316660935975605</v>
      </c>
      <c r="BC28" s="31">
        <v>8.0139720113856878</v>
      </c>
      <c r="BD28" s="31"/>
      <c r="BE28" s="20">
        <v>2120000</v>
      </c>
      <c r="BF28" s="42">
        <v>79</v>
      </c>
      <c r="BG28" s="42">
        <v>335</v>
      </c>
      <c r="BH28" s="42">
        <v>1</v>
      </c>
      <c r="BI28" s="42">
        <v>7</v>
      </c>
      <c r="BJ28" s="42">
        <v>0</v>
      </c>
      <c r="BK28" s="42">
        <v>3</v>
      </c>
      <c r="BL28" s="42">
        <v>76</v>
      </c>
      <c r="BM28" s="42">
        <v>501</v>
      </c>
      <c r="BN28" s="42">
        <v>425</v>
      </c>
      <c r="BO28" s="17">
        <f>BF28/BM28</f>
        <v>0.15768463073852296</v>
      </c>
      <c r="BP28" s="17">
        <f>BG28/BM28</f>
        <v>0.66866267465069862</v>
      </c>
      <c r="BQ28" s="17">
        <f>BH28/BM28</f>
        <v>1.996007984031936E-3</v>
      </c>
      <c r="BR28" s="17">
        <f>BI28/BM28</f>
        <v>1.3972055888223553E-2</v>
      </c>
      <c r="BS28" s="17">
        <f>BJ28/BM28</f>
        <v>0</v>
      </c>
      <c r="BT28" s="17">
        <f>BK28/BM28</f>
        <v>5.9880239520958087E-3</v>
      </c>
      <c r="BU28" s="17">
        <f>BL28/BM28</f>
        <v>0.15169660678642716</v>
      </c>
      <c r="BW28" s="6">
        <v>57.234981872968</v>
      </c>
      <c r="BX28" s="6">
        <v>7.6047776713791677</v>
      </c>
      <c r="BY28" s="6">
        <v>772.66051006063356</v>
      </c>
      <c r="BZ28" s="6">
        <v>0</v>
      </c>
      <c r="CA28" s="6">
        <v>4.1414137764665044</v>
      </c>
      <c r="CB28" s="6">
        <v>9.0746318255860003E-3</v>
      </c>
      <c r="CC28" s="6">
        <v>0</v>
      </c>
      <c r="CE28" s="6">
        <v>9.6758131665702796E-2</v>
      </c>
      <c r="CF28" s="6">
        <v>0.60997378276543401</v>
      </c>
      <c r="CG28" s="6">
        <v>0.99290152600425396</v>
      </c>
      <c r="CH28" s="6">
        <v>1.37505218381007</v>
      </c>
      <c r="CI28" s="6">
        <v>17279.431325980699</v>
      </c>
      <c r="CJ28" s="6">
        <v>201.750310384497</v>
      </c>
      <c r="CK28" s="6">
        <v>20385.501337300499</v>
      </c>
      <c r="CM28" s="6">
        <v>5.3491179832217003E-2</v>
      </c>
      <c r="CN28" s="6">
        <v>0.40403003641303697</v>
      </c>
      <c r="CO28" s="6">
        <v>1.01945120359681</v>
      </c>
      <c r="CP28" s="6">
        <v>1.3441005812495399</v>
      </c>
      <c r="CQ28" s="6">
        <v>17981.217844065101</v>
      </c>
      <c r="CR28" s="6">
        <v>164.57490736146701</v>
      </c>
      <c r="CS28" s="6">
        <v>18276.597741099398</v>
      </c>
      <c r="CU28" s="6">
        <v>7.1111369876550298E-2</v>
      </c>
      <c r="CV28" s="6">
        <v>0.29057121296487298</v>
      </c>
      <c r="CW28" s="6">
        <v>1.05016411962474</v>
      </c>
      <c r="CX28" s="6">
        <v>1.23640426799724</v>
      </c>
      <c r="CY28" s="6">
        <v>12496.817592033</v>
      </c>
      <c r="CZ28" s="6">
        <v>110.070932522406</v>
      </c>
      <c r="DA28" s="6">
        <v>10376.3676101654</v>
      </c>
    </row>
    <row r="29" spans="1:105" s="6" customFormat="1">
      <c r="A29" s="8" t="s">
        <v>53</v>
      </c>
      <c r="B29" s="8">
        <v>1</v>
      </c>
      <c r="C29" s="33">
        <v>4.07</v>
      </c>
      <c r="D29" s="33">
        <v>3.73</v>
      </c>
      <c r="E29" s="33">
        <v>92</v>
      </c>
      <c r="F29" s="33">
        <v>4.16</v>
      </c>
      <c r="G29" s="33">
        <v>5.29</v>
      </c>
      <c r="H29" s="33">
        <v>4.07</v>
      </c>
      <c r="I29" s="33">
        <v>2.71</v>
      </c>
      <c r="J29" s="33">
        <v>2.58</v>
      </c>
      <c r="K29" s="52">
        <v>0.78</v>
      </c>
      <c r="L29" s="33">
        <v>1.22</v>
      </c>
      <c r="M29" s="32">
        <f>L29/G29</f>
        <v>0.23062381852551983</v>
      </c>
      <c r="N29" s="33">
        <v>4.26</v>
      </c>
      <c r="O29" s="33">
        <v>2.93</v>
      </c>
      <c r="P29" s="33">
        <v>0.08</v>
      </c>
      <c r="Q29" s="33"/>
      <c r="R29" s="33">
        <v>3.81</v>
      </c>
      <c r="S29" s="33">
        <v>3.64</v>
      </c>
      <c r="T29" s="33">
        <v>95</v>
      </c>
      <c r="U29" s="33">
        <v>4.18</v>
      </c>
      <c r="V29" s="33">
        <v>5.3</v>
      </c>
      <c r="W29" s="33">
        <v>3.81</v>
      </c>
      <c r="X29" s="33">
        <v>2.52</v>
      </c>
      <c r="Y29" s="33">
        <v>2.78</v>
      </c>
      <c r="Z29" s="33">
        <v>1.1200000000000001</v>
      </c>
      <c r="AA29" s="33">
        <v>1.49</v>
      </c>
      <c r="AB29" s="32">
        <f>AA29/V29</f>
        <v>0.28113207547169811</v>
      </c>
      <c r="AC29" s="33">
        <v>4.78</v>
      </c>
      <c r="AD29" s="33">
        <v>2.11</v>
      </c>
      <c r="AE29" s="33">
        <v>9.9000000000000005E-2</v>
      </c>
      <c r="AF29" s="33"/>
      <c r="AG29" s="16">
        <v>3.76</v>
      </c>
      <c r="AH29" s="15">
        <v>3.92</v>
      </c>
      <c r="AI29" s="16">
        <v>99.729729729729726</v>
      </c>
      <c r="AJ29" s="16">
        <v>101.8918918918919</v>
      </c>
      <c r="AK29" s="16">
        <v>99.189189189189193</v>
      </c>
      <c r="AL29" s="16">
        <v>101.6216216216216</v>
      </c>
      <c r="AM29" s="16">
        <v>102.43243243243244</v>
      </c>
      <c r="AN29" s="16">
        <v>101.8918918918919</v>
      </c>
      <c r="AO29" s="16">
        <v>102.43243243243244</v>
      </c>
      <c r="AP29" s="16">
        <v>97.837837837837839</v>
      </c>
      <c r="AQ29" s="16">
        <v>105.94594594594594</v>
      </c>
      <c r="AR29" s="16"/>
      <c r="AS29" s="30">
        <v>28.087499999999999</v>
      </c>
      <c r="AT29" s="30">
        <v>20.045000000000002</v>
      </c>
      <c r="AU29" s="6">
        <v>8.5</v>
      </c>
      <c r="AV29" s="6">
        <v>10</v>
      </c>
      <c r="AW29" s="6">
        <v>0</v>
      </c>
      <c r="AX29" s="6">
        <v>0</v>
      </c>
      <c r="AY29" s="6">
        <f>AW29+AX29</f>
        <v>0</v>
      </c>
      <c r="AZ29" s="31">
        <v>850.29205782528618</v>
      </c>
      <c r="BA29" s="31">
        <v>462.68733423160597</v>
      </c>
      <c r="BB29" s="31">
        <v>22.828698273357919</v>
      </c>
      <c r="BC29" s="31">
        <v>8.9927693488496452</v>
      </c>
      <c r="BD29" s="31"/>
      <c r="BE29" s="21">
        <v>360000</v>
      </c>
      <c r="BF29" s="36">
        <v>51</v>
      </c>
      <c r="BG29" s="36">
        <v>363</v>
      </c>
      <c r="BH29" s="36">
        <v>0</v>
      </c>
      <c r="BI29" s="36">
        <v>5</v>
      </c>
      <c r="BJ29" s="36">
        <v>0</v>
      </c>
      <c r="BK29" s="36">
        <v>1</v>
      </c>
      <c r="BL29" s="36">
        <v>81</v>
      </c>
      <c r="BM29" s="36">
        <v>501</v>
      </c>
      <c r="BN29" s="36">
        <v>420</v>
      </c>
      <c r="BO29" s="17">
        <f>BF29/BM29</f>
        <v>0.10179640718562874</v>
      </c>
      <c r="BP29" s="17">
        <f>BG29/BM29</f>
        <v>0.72455089820359286</v>
      </c>
      <c r="BQ29" s="17">
        <f>BH29/BM29</f>
        <v>0</v>
      </c>
      <c r="BR29" s="17">
        <f>BI29/BM29</f>
        <v>9.9800399201596807E-3</v>
      </c>
      <c r="BS29" s="17">
        <f>BJ29/BM29</f>
        <v>0</v>
      </c>
      <c r="BT29" s="17">
        <f>BK29/BM29</f>
        <v>1.996007984031936E-3</v>
      </c>
      <c r="BU29" s="17">
        <f>BL29/BM29</f>
        <v>0.16167664670658682</v>
      </c>
      <c r="BW29" s="6">
        <v>13.654953050922463</v>
      </c>
      <c r="BX29" s="6">
        <v>4.1065468404821761</v>
      </c>
      <c r="BY29" s="6">
        <v>200.19846003611937</v>
      </c>
      <c r="BZ29" s="6">
        <v>0</v>
      </c>
      <c r="CA29" s="6">
        <v>1.2397052921362079</v>
      </c>
      <c r="CB29" s="6">
        <v>1.430494456390816E-3</v>
      </c>
      <c r="CC29" s="6">
        <v>0</v>
      </c>
      <c r="CE29" s="6">
        <v>6.5223898423148893E-2</v>
      </c>
      <c r="CF29" s="6">
        <v>0.184316183439732</v>
      </c>
      <c r="CG29" s="6">
        <v>0.53940035970821698</v>
      </c>
      <c r="CH29" s="6">
        <v>0.79054866988160299</v>
      </c>
      <c r="CI29" s="6">
        <v>25224.2576291595</v>
      </c>
      <c r="CJ29" s="6">
        <v>5087.19717022228</v>
      </c>
      <c r="CK29" s="6">
        <v>19049.6993647657</v>
      </c>
      <c r="CM29" s="6">
        <v>0.104687282213171</v>
      </c>
      <c r="CN29" s="6">
        <v>0.190254658907832</v>
      </c>
      <c r="CO29" s="6">
        <v>0.404146864457326</v>
      </c>
      <c r="CP29" s="6">
        <v>0.71809524678299796</v>
      </c>
      <c r="CQ29" s="6">
        <v>24418.255770494601</v>
      </c>
      <c r="CR29" s="6">
        <v>6304.3726478743502</v>
      </c>
      <c r="CS29" s="6">
        <v>19482.282956320902</v>
      </c>
      <c r="CU29" s="6">
        <v>4.7648766710214299E-2</v>
      </c>
      <c r="CV29" s="6">
        <v>0.15783015225907501</v>
      </c>
      <c r="CW29" s="6">
        <v>0.37232414885565301</v>
      </c>
      <c r="CX29" s="6">
        <v>0.76727943692690603</v>
      </c>
      <c r="CY29" s="6">
        <v>21758.776334137201</v>
      </c>
      <c r="CZ29" s="6">
        <v>4934.4591602999599</v>
      </c>
      <c r="DA29" s="6">
        <v>19577.260014660798</v>
      </c>
    </row>
    <row r="30" spans="1:105" s="6" customFormat="1">
      <c r="A30" s="8" t="s">
        <v>54</v>
      </c>
      <c r="B30" s="8">
        <v>2</v>
      </c>
      <c r="C30" s="33">
        <v>4.47</v>
      </c>
      <c r="D30" s="33">
        <v>3.68</v>
      </c>
      <c r="E30" s="33">
        <v>82</v>
      </c>
      <c r="F30" s="33">
        <v>3.39</v>
      </c>
      <c r="G30" s="33">
        <v>5.53</v>
      </c>
      <c r="H30" s="33">
        <v>4.47</v>
      </c>
      <c r="I30" s="33">
        <v>2.4900000000000002</v>
      </c>
      <c r="J30" s="33">
        <v>3.04</v>
      </c>
      <c r="K30" s="52">
        <v>1.39</v>
      </c>
      <c r="L30" s="33">
        <v>1.06</v>
      </c>
      <c r="M30" s="32">
        <f>L30/G30</f>
        <v>0.19168173598553345</v>
      </c>
      <c r="N30" s="33">
        <v>3.77</v>
      </c>
      <c r="O30" s="33">
        <v>1.68</v>
      </c>
      <c r="P30" s="33">
        <v>0.158</v>
      </c>
      <c r="Q30" s="33"/>
      <c r="R30" s="33">
        <v>4.41</v>
      </c>
      <c r="S30" s="33">
        <v>3.76</v>
      </c>
      <c r="T30" s="33">
        <v>85</v>
      </c>
      <c r="U30" s="33">
        <v>3.71</v>
      </c>
      <c r="V30" s="33">
        <v>5.55</v>
      </c>
      <c r="W30" s="33">
        <v>4.41</v>
      </c>
      <c r="X30" s="33">
        <v>2.56</v>
      </c>
      <c r="Y30" s="33">
        <v>2.98</v>
      </c>
      <c r="Z30" s="33">
        <v>1.32</v>
      </c>
      <c r="AA30" s="33">
        <v>1.1399999999999999</v>
      </c>
      <c r="AB30" s="32">
        <f>AA30/V30</f>
        <v>0.20540540540540539</v>
      </c>
      <c r="AC30" s="33">
        <v>3.71</v>
      </c>
      <c r="AD30" s="33">
        <v>1.84</v>
      </c>
      <c r="AE30" s="33">
        <v>0.14699999999999999</v>
      </c>
      <c r="AF30" s="33"/>
      <c r="AG30" s="16">
        <v>3.78</v>
      </c>
      <c r="AH30" s="14">
        <v>4.0599999999999996</v>
      </c>
      <c r="AI30" s="16">
        <v>99.736147757255935</v>
      </c>
      <c r="AJ30" s="16">
        <v>96.042216358839056</v>
      </c>
      <c r="AK30" s="16">
        <v>98.15303430079156</v>
      </c>
      <c r="AL30" s="16">
        <v>99.47229551451187</v>
      </c>
      <c r="AM30" s="16">
        <v>98.15303430079156</v>
      </c>
      <c r="AN30" s="16">
        <v>96.306068601583107</v>
      </c>
      <c r="AO30" s="16">
        <v>100</v>
      </c>
      <c r="AP30" s="16">
        <v>98.416886543535625</v>
      </c>
      <c r="AQ30" s="16">
        <v>107.12401055408969</v>
      </c>
      <c r="AR30" s="16"/>
      <c r="AS30" s="30">
        <v>31.157500000000002</v>
      </c>
      <c r="AT30" s="30">
        <v>18.094999999999999</v>
      </c>
      <c r="AU30" s="6">
        <v>7</v>
      </c>
      <c r="AV30" s="6">
        <v>8</v>
      </c>
      <c r="AW30" s="6">
        <v>0</v>
      </c>
      <c r="AX30" s="6">
        <v>0</v>
      </c>
      <c r="AY30" s="6">
        <f>AW30+AX30</f>
        <v>0</v>
      </c>
      <c r="AZ30" s="31">
        <v>1029.2104535841147</v>
      </c>
      <c r="BA30" s="31">
        <v>473.71001586391912</v>
      </c>
      <c r="BB30" s="31">
        <v>30.968209588617832</v>
      </c>
      <c r="BC30" s="31">
        <v>8.6525613762564255</v>
      </c>
      <c r="BD30" s="31"/>
      <c r="BE30" s="21">
        <v>395000</v>
      </c>
      <c r="BF30" s="36">
        <v>78</v>
      </c>
      <c r="BG30" s="36">
        <v>322</v>
      </c>
      <c r="BH30" s="36">
        <v>2</v>
      </c>
      <c r="BI30" s="36">
        <v>9</v>
      </c>
      <c r="BJ30" s="36">
        <v>0</v>
      </c>
      <c r="BK30" s="36">
        <v>1</v>
      </c>
      <c r="BL30" s="36">
        <v>87</v>
      </c>
      <c r="BM30" s="36">
        <v>499</v>
      </c>
      <c r="BN30" s="36">
        <v>412</v>
      </c>
      <c r="BO30" s="17">
        <f>BF30/BM30</f>
        <v>0.15631262525050099</v>
      </c>
      <c r="BP30" s="17">
        <f>BG30/BM30</f>
        <v>0.64529058116232463</v>
      </c>
      <c r="BQ30" s="17">
        <f>BH30/BM30</f>
        <v>4.0080160320641279E-3</v>
      </c>
      <c r="BR30" s="17">
        <f>BI30/BM30</f>
        <v>1.8036072144288578E-2</v>
      </c>
      <c r="BS30" s="17">
        <f>BJ30/BM30</f>
        <v>0</v>
      </c>
      <c r="BT30" s="17">
        <f>BK30/BM30</f>
        <v>2.004008016032064E-3</v>
      </c>
      <c r="BU30" s="17">
        <f>BL30/BM30</f>
        <v>0.17434869739478959</v>
      </c>
      <c r="BW30" s="6">
        <v>44.652651046426882</v>
      </c>
      <c r="BX30" s="6">
        <v>9.0804131183270087</v>
      </c>
      <c r="BY30" s="6">
        <v>688.12931146394556</v>
      </c>
      <c r="BZ30" s="6">
        <v>0</v>
      </c>
      <c r="CA30" s="6">
        <v>10.6800616415284</v>
      </c>
      <c r="CB30" s="6">
        <v>0</v>
      </c>
      <c r="CC30" s="6">
        <v>246.22255900411648</v>
      </c>
      <c r="CE30" s="9">
        <v>5.1541791226619497E-2</v>
      </c>
      <c r="CF30" s="9">
        <v>0.13752214305315399</v>
      </c>
      <c r="CG30" s="9">
        <v>1.1077137743510901</v>
      </c>
      <c r="CH30" s="9">
        <v>0.49203224649334898</v>
      </c>
      <c r="CI30" s="9">
        <v>3721.4744461464402</v>
      </c>
      <c r="CJ30" s="9">
        <v>0</v>
      </c>
      <c r="CK30" s="9">
        <v>34313.785497887497</v>
      </c>
      <c r="CM30" s="6">
        <v>7.3076702263888502E-2</v>
      </c>
      <c r="CN30" s="6">
        <v>0.184316183439732</v>
      </c>
      <c r="CO30" s="6">
        <v>3.7243105637298202</v>
      </c>
      <c r="CP30" s="6">
        <v>0.80513098813238904</v>
      </c>
      <c r="CQ30" s="6">
        <v>1973.5840881921899</v>
      </c>
      <c r="CR30" s="6">
        <v>2.7001769767252201E-2</v>
      </c>
      <c r="CS30" s="6">
        <v>33732.437667298604</v>
      </c>
      <c r="CU30" s="101" t="s">
        <v>61</v>
      </c>
      <c r="CV30" s="101" t="s">
        <v>61</v>
      </c>
      <c r="CW30" s="101" t="s">
        <v>61</v>
      </c>
      <c r="CX30" s="101" t="s">
        <v>61</v>
      </c>
      <c r="CY30" s="101" t="s">
        <v>61</v>
      </c>
      <c r="CZ30" s="101" t="s">
        <v>61</v>
      </c>
      <c r="DA30" s="101" t="s">
        <v>61</v>
      </c>
    </row>
    <row r="31" spans="1:105" s="9" customFormat="1">
      <c r="A31" s="7" t="s">
        <v>55</v>
      </c>
      <c r="B31" s="7">
        <v>1</v>
      </c>
      <c r="C31" s="32">
        <v>3.13</v>
      </c>
      <c r="D31" s="32">
        <v>2.73</v>
      </c>
      <c r="E31" s="32">
        <v>87</v>
      </c>
      <c r="F31" s="32">
        <v>3.31</v>
      </c>
      <c r="G31" s="32">
        <v>3.91</v>
      </c>
      <c r="H31" s="32">
        <v>3.13</v>
      </c>
      <c r="I31" s="32">
        <v>2.09</v>
      </c>
      <c r="J31" s="32">
        <v>1.82</v>
      </c>
      <c r="K31" s="50">
        <v>0.91</v>
      </c>
      <c r="L31" s="32">
        <v>0.78</v>
      </c>
      <c r="M31" s="32">
        <f>L31/G31</f>
        <v>0.19948849104859334</v>
      </c>
      <c r="N31" s="32">
        <v>2.57</v>
      </c>
      <c r="O31" s="32">
        <v>2.4</v>
      </c>
      <c r="P31" s="32">
        <v>0.16200000000000001</v>
      </c>
      <c r="Q31" s="32"/>
      <c r="R31" s="32">
        <v>3.22</v>
      </c>
      <c r="S31" s="32">
        <v>2.86</v>
      </c>
      <c r="T31" s="32">
        <v>89</v>
      </c>
      <c r="U31" s="32">
        <v>3.41</v>
      </c>
      <c r="V31" s="32">
        <v>4.01</v>
      </c>
      <c r="W31" s="32">
        <v>3.22</v>
      </c>
      <c r="X31" s="32">
        <v>2.2400000000000002</v>
      </c>
      <c r="Y31" s="32">
        <v>1.77</v>
      </c>
      <c r="Z31" s="32">
        <v>0.87</v>
      </c>
      <c r="AA31" s="32">
        <v>0.79</v>
      </c>
      <c r="AB31" s="32">
        <f>AA31/V31</f>
        <v>0.19700748129675813</v>
      </c>
      <c r="AC31" s="32">
        <v>2.5099999999999998</v>
      </c>
      <c r="AD31" s="32">
        <v>2.4</v>
      </c>
      <c r="AE31" s="32">
        <v>0.16600000000000001</v>
      </c>
      <c r="AF31" s="32"/>
      <c r="AG31" s="16">
        <v>2.85</v>
      </c>
      <c r="AH31" s="15">
        <v>2.89</v>
      </c>
      <c r="AI31" s="16">
        <v>97.163120567375898</v>
      </c>
      <c r="AJ31" s="16">
        <v>97.872340425531917</v>
      </c>
      <c r="AK31" s="16">
        <v>98.581560283687935</v>
      </c>
      <c r="AL31" s="16">
        <v>100.35460992907804</v>
      </c>
      <c r="AM31" s="16">
        <v>98.581560283687935</v>
      </c>
      <c r="AN31" s="16">
        <v>99.290780141843967</v>
      </c>
      <c r="AO31" s="16">
        <v>98.936170212765958</v>
      </c>
      <c r="AP31" s="16">
        <v>100</v>
      </c>
      <c r="AQ31" s="16">
        <v>102.48226950354611</v>
      </c>
      <c r="AR31" s="16"/>
      <c r="AS31" s="30">
        <v>28.344999999999999</v>
      </c>
      <c r="AT31" s="30">
        <v>21.46</v>
      </c>
      <c r="AU31" s="6">
        <v>6</v>
      </c>
      <c r="AV31" s="6">
        <v>15</v>
      </c>
      <c r="AW31" s="6">
        <v>0</v>
      </c>
      <c r="AX31" s="6">
        <v>0</v>
      </c>
      <c r="AY31" s="6">
        <f>AW31+AX31</f>
        <v>0</v>
      </c>
      <c r="AZ31" s="31">
        <v>951.64087072371763</v>
      </c>
      <c r="BA31" s="31">
        <v>401.13895969526658</v>
      </c>
      <c r="BB31" s="31">
        <v>26.337110598502338</v>
      </c>
      <c r="BC31" s="31">
        <v>8.389604735319292</v>
      </c>
      <c r="BD31" s="31"/>
      <c r="BE31" s="20">
        <v>205000</v>
      </c>
      <c r="BF31" s="35" t="s">
        <v>61</v>
      </c>
      <c r="BG31" s="35" t="s">
        <v>61</v>
      </c>
      <c r="BH31" s="35" t="s">
        <v>61</v>
      </c>
      <c r="BI31" s="35" t="s">
        <v>61</v>
      </c>
      <c r="BJ31" s="35" t="s">
        <v>61</v>
      </c>
      <c r="BK31" s="35" t="s">
        <v>61</v>
      </c>
      <c r="BL31" s="35" t="s">
        <v>61</v>
      </c>
      <c r="BM31" s="35" t="s">
        <v>61</v>
      </c>
      <c r="BN31" s="35" t="s">
        <v>61</v>
      </c>
      <c r="BO31" s="35" t="s">
        <v>61</v>
      </c>
      <c r="BP31" s="35" t="s">
        <v>61</v>
      </c>
      <c r="BQ31" s="35" t="s">
        <v>61</v>
      </c>
      <c r="BR31" s="35" t="s">
        <v>61</v>
      </c>
      <c r="BS31" s="35" t="s">
        <v>61</v>
      </c>
      <c r="BT31" s="35" t="s">
        <v>61</v>
      </c>
      <c r="BU31" s="35" t="s">
        <v>61</v>
      </c>
      <c r="BW31" s="9">
        <v>27.5080707217104</v>
      </c>
      <c r="BX31" s="9">
        <v>0.88400289119219844</v>
      </c>
      <c r="BY31" s="9">
        <v>218.80555102748511</v>
      </c>
      <c r="BZ31" s="9">
        <v>0</v>
      </c>
      <c r="CA31" s="9">
        <v>1.30393998365124</v>
      </c>
      <c r="CB31" s="9">
        <v>9.0746318255860003E-3</v>
      </c>
      <c r="CC31" s="9">
        <v>0</v>
      </c>
      <c r="CE31" s="9">
        <v>1.8775803908603599E-2</v>
      </c>
      <c r="CF31" s="9">
        <v>0.169552291494345</v>
      </c>
      <c r="CG31" s="9">
        <v>0.61314644613689895</v>
      </c>
      <c r="CH31" s="9">
        <v>0.85786891688327105</v>
      </c>
      <c r="CI31" s="9">
        <v>32717.926919281101</v>
      </c>
      <c r="CJ31" s="9">
        <v>181.96108284765</v>
      </c>
      <c r="CK31" s="9">
        <v>12075.3211308562</v>
      </c>
      <c r="CM31" s="9">
        <v>9.2799730910208503E-2</v>
      </c>
      <c r="CN31" s="9">
        <v>0.24751529210957299</v>
      </c>
      <c r="CO31" s="9">
        <v>1.9316584487469499</v>
      </c>
      <c r="CP31" s="9">
        <v>0.95846578304768804</v>
      </c>
      <c r="CQ31" s="9">
        <v>23207.815687434399</v>
      </c>
      <c r="CR31" s="9">
        <v>286.09330657854002</v>
      </c>
      <c r="CS31" s="9">
        <v>13604.047919614201</v>
      </c>
      <c r="CU31" s="9">
        <v>0.15255511156212201</v>
      </c>
      <c r="CV31" s="9">
        <v>0.12890499364433899</v>
      </c>
      <c r="CW31" s="9">
        <v>0.64052745421596802</v>
      </c>
      <c r="CX31" s="9">
        <v>0.85492931033344999</v>
      </c>
      <c r="CY31" s="9">
        <v>15247.336654601</v>
      </c>
      <c r="CZ31" s="9">
        <v>205.94537618682699</v>
      </c>
      <c r="DA31" s="9">
        <v>12960.042398063</v>
      </c>
    </row>
    <row r="32" spans="1:105" s="9" customFormat="1">
      <c r="A32" s="8" t="s">
        <v>57</v>
      </c>
      <c r="B32" s="8">
        <v>2</v>
      </c>
      <c r="C32" s="33">
        <v>4.1900000000000004</v>
      </c>
      <c r="D32" s="33">
        <v>3.66</v>
      </c>
      <c r="E32" s="33">
        <v>87</v>
      </c>
      <c r="F32" s="33">
        <v>4.2300000000000004</v>
      </c>
      <c r="G32" s="33">
        <v>5.04</v>
      </c>
      <c r="H32" s="33">
        <v>4.1900000000000004</v>
      </c>
      <c r="I32" s="33">
        <v>2.62</v>
      </c>
      <c r="J32" s="33">
        <v>2.4300000000000002</v>
      </c>
      <c r="K32" s="52">
        <v>1.4</v>
      </c>
      <c r="L32" s="33">
        <v>0.85</v>
      </c>
      <c r="M32" s="32">
        <f>L32/G32</f>
        <v>0.16865079365079363</v>
      </c>
      <c r="N32" s="33">
        <v>3.54</v>
      </c>
      <c r="O32" s="33">
        <v>1.56</v>
      </c>
      <c r="P32" s="33">
        <v>0.182</v>
      </c>
      <c r="Q32" s="33"/>
      <c r="R32" s="33">
        <v>4.22</v>
      </c>
      <c r="S32" s="33">
        <v>3.74</v>
      </c>
      <c r="T32" s="33">
        <v>89</v>
      </c>
      <c r="U32" s="33">
        <v>4.62</v>
      </c>
      <c r="V32" s="33">
        <v>4.9400000000000004</v>
      </c>
      <c r="W32" s="33">
        <v>4.22</v>
      </c>
      <c r="X32" s="33">
        <v>2.62</v>
      </c>
      <c r="Y32" s="33">
        <v>2.33</v>
      </c>
      <c r="Z32" s="33">
        <v>1.29</v>
      </c>
      <c r="AA32" s="33">
        <v>0.72</v>
      </c>
      <c r="AB32" s="32">
        <f>AA32/V32</f>
        <v>0.145748987854251</v>
      </c>
      <c r="AC32" s="33">
        <v>3.29</v>
      </c>
      <c r="AD32" s="33">
        <v>1.47</v>
      </c>
      <c r="AE32" s="33">
        <v>0.20699999999999999</v>
      </c>
      <c r="AF32" s="33"/>
      <c r="AG32" s="16">
        <v>3.67</v>
      </c>
      <c r="AH32" s="14">
        <v>3.6</v>
      </c>
      <c r="AI32" s="16">
        <v>99.463806970509381</v>
      </c>
      <c r="AJ32" s="16">
        <v>99.195710455764086</v>
      </c>
      <c r="AK32" s="16">
        <v>99.195710455764086</v>
      </c>
      <c r="AL32" s="16">
        <v>96.514745308310992</v>
      </c>
      <c r="AM32" s="16">
        <v>97.050938337801611</v>
      </c>
      <c r="AN32" s="16">
        <v>90.884718498659524</v>
      </c>
      <c r="AO32" s="16">
        <v>90.884718498659524</v>
      </c>
      <c r="AP32" s="16">
        <v>80.428954423592486</v>
      </c>
      <c r="AQ32" s="16">
        <v>96.514745308310992</v>
      </c>
      <c r="AR32" s="16"/>
      <c r="AS32" s="30">
        <v>23.585000000000001</v>
      </c>
      <c r="AT32" s="30">
        <v>17.43</v>
      </c>
      <c r="AU32" s="6">
        <v>8</v>
      </c>
      <c r="AV32" s="6">
        <v>4</v>
      </c>
      <c r="AW32" s="6">
        <v>0</v>
      </c>
      <c r="AX32" s="6">
        <v>2</v>
      </c>
      <c r="AY32" s="6">
        <f>AW32+AX32</f>
        <v>2</v>
      </c>
      <c r="AZ32" s="31">
        <v>928.91359149554853</v>
      </c>
      <c r="BA32" s="31">
        <v>806.55709925860037</v>
      </c>
      <c r="BB32" s="31">
        <v>21.568012999254037</v>
      </c>
      <c r="BC32" s="31">
        <v>13.906383077377905</v>
      </c>
      <c r="BD32" s="31"/>
      <c r="BE32" s="21">
        <v>600000</v>
      </c>
      <c r="BF32" s="36">
        <v>7</v>
      </c>
      <c r="BG32" s="36">
        <v>44</v>
      </c>
      <c r="BH32" s="36">
        <v>1</v>
      </c>
      <c r="BI32" s="36">
        <v>0</v>
      </c>
      <c r="BJ32" s="36">
        <v>0</v>
      </c>
      <c r="BK32" s="36">
        <v>1</v>
      </c>
      <c r="BL32" s="36">
        <v>46</v>
      </c>
      <c r="BM32" s="36">
        <v>99</v>
      </c>
      <c r="BN32" s="36">
        <v>53</v>
      </c>
      <c r="BO32" s="17">
        <f>BF32/BM32</f>
        <v>7.0707070707070704E-2</v>
      </c>
      <c r="BP32" s="17">
        <f>BG32/BM32</f>
        <v>0.44444444444444442</v>
      </c>
      <c r="BQ32" s="17">
        <f>BH32/BM32</f>
        <v>1.0101010101010102E-2</v>
      </c>
      <c r="BR32" s="17">
        <f>BI32/BM32</f>
        <v>0</v>
      </c>
      <c r="BS32" s="17">
        <f>BJ32/BM32</f>
        <v>0</v>
      </c>
      <c r="BT32" s="17">
        <f>BK32/BM32</f>
        <v>1.0101010101010102E-2</v>
      </c>
      <c r="BU32" s="17">
        <f>BL32/BM32</f>
        <v>0.46464646464646464</v>
      </c>
      <c r="BW32" s="9">
        <v>18.578434127072992</v>
      </c>
      <c r="BX32" s="9">
        <v>4.5330595565846723</v>
      </c>
      <c r="BY32" s="9">
        <v>368.19586832998721</v>
      </c>
      <c r="BZ32" s="9">
        <v>0</v>
      </c>
      <c r="CA32" s="9">
        <v>7.3770881613632957</v>
      </c>
      <c r="CB32" s="9">
        <v>5.25167553855344E-5</v>
      </c>
      <c r="CC32" s="9">
        <v>143.90530250001856</v>
      </c>
      <c r="CE32" s="9">
        <v>0.57597108644685602</v>
      </c>
      <c r="CF32" s="9">
        <v>0.16075299062955201</v>
      </c>
      <c r="CG32" s="9">
        <v>0.90757571728995301</v>
      </c>
      <c r="CH32" s="9">
        <v>1.0542374228423801</v>
      </c>
      <c r="CI32" s="9">
        <v>26244.862975640299</v>
      </c>
      <c r="CJ32" s="9">
        <v>0.148990001892263</v>
      </c>
      <c r="CK32" s="9">
        <v>23695.067703656499</v>
      </c>
      <c r="CM32" s="9">
        <v>0.104687282213171</v>
      </c>
      <c r="CN32" s="9">
        <v>0.17839626948989201</v>
      </c>
      <c r="CO32" s="9">
        <v>0.84305126384696605</v>
      </c>
      <c r="CP32" s="9">
        <v>1.20276781730277</v>
      </c>
      <c r="CQ32" s="9">
        <v>25120.066581925399</v>
      </c>
      <c r="CR32" s="9">
        <v>523.22943205077297</v>
      </c>
      <c r="CS32" s="9">
        <v>37596.366359126703</v>
      </c>
      <c r="CU32" s="9">
        <v>0.12</v>
      </c>
      <c r="CV32" s="9">
        <v>0.03</v>
      </c>
      <c r="CW32" s="9">
        <v>0.79</v>
      </c>
      <c r="CX32" s="9">
        <v>0.72</v>
      </c>
      <c r="CY32" s="9">
        <v>13672.86</v>
      </c>
      <c r="CZ32" s="9">
        <v>703.24</v>
      </c>
      <c r="DA32" s="9">
        <v>32984.559999999998</v>
      </c>
    </row>
    <row r="33" spans="1:105" s="9" customFormat="1">
      <c r="A33" s="19" t="s">
        <v>120</v>
      </c>
      <c r="B33" s="19">
        <v>1</v>
      </c>
      <c r="C33" s="54">
        <v>4.32</v>
      </c>
      <c r="D33" s="54">
        <v>3.43</v>
      </c>
      <c r="E33" s="54">
        <v>79</v>
      </c>
      <c r="F33" s="54">
        <v>3.15</v>
      </c>
      <c r="G33" s="54">
        <v>5.43</v>
      </c>
      <c r="H33" s="54">
        <v>4.32</v>
      </c>
      <c r="I33" s="54">
        <v>2.79</v>
      </c>
      <c r="J33" s="54">
        <v>2.64</v>
      </c>
      <c r="K33" s="54">
        <v>1.55</v>
      </c>
      <c r="L33" s="54">
        <v>1.1100000000000001</v>
      </c>
      <c r="M33" s="32">
        <f>L33/G33</f>
        <v>0.20441988950276246</v>
      </c>
      <c r="N33" s="54">
        <v>2.89</v>
      </c>
      <c r="O33" s="54">
        <v>2.72</v>
      </c>
      <c r="P33" s="54">
        <v>0.127</v>
      </c>
      <c r="Q33" s="54"/>
      <c r="R33" s="54">
        <v>4.37</v>
      </c>
      <c r="S33" s="54">
        <v>3.49</v>
      </c>
      <c r="T33" s="54">
        <v>80</v>
      </c>
      <c r="U33" s="54">
        <v>3.1</v>
      </c>
      <c r="V33" s="54">
        <v>5.47</v>
      </c>
      <c r="W33" s="54">
        <v>4.37</v>
      </c>
      <c r="X33" s="54">
        <v>2.84</v>
      </c>
      <c r="Y33" s="54">
        <v>2.63</v>
      </c>
      <c r="Z33" s="54">
        <v>1.51</v>
      </c>
      <c r="AA33" s="54">
        <v>1.1000000000000001</v>
      </c>
      <c r="AB33" s="32">
        <f>AA33/V33</f>
        <v>0.20109689213893969</v>
      </c>
      <c r="AC33" s="54">
        <v>2.72</v>
      </c>
      <c r="AD33" s="54">
        <v>2.21</v>
      </c>
      <c r="AE33" s="54">
        <v>0.16600000000000001</v>
      </c>
      <c r="AF33" s="54"/>
      <c r="AG33" s="16">
        <v>3.5</v>
      </c>
      <c r="AH33" s="16">
        <v>3.69</v>
      </c>
      <c r="AI33" s="31">
        <v>96.875</v>
      </c>
      <c r="AJ33" s="31">
        <v>97.159090909090907</v>
      </c>
      <c r="AK33" s="31">
        <v>94.318181818181813</v>
      </c>
      <c r="AL33" s="31">
        <v>95.73863636363636</v>
      </c>
      <c r="AM33" s="31">
        <v>94.602272727272734</v>
      </c>
      <c r="AN33" s="31">
        <v>94.318181818181813</v>
      </c>
      <c r="AO33" s="31">
        <v>90.625</v>
      </c>
      <c r="AP33" s="90">
        <v>75.852272727272734</v>
      </c>
      <c r="AQ33" s="31">
        <v>104.82954545454545</v>
      </c>
      <c r="AR33" s="31"/>
      <c r="AS33" s="30">
        <v>19.47</v>
      </c>
      <c r="AT33" s="30">
        <v>19.172499999999999</v>
      </c>
      <c r="AU33" s="6">
        <v>58</v>
      </c>
      <c r="AV33" s="6">
        <v>35</v>
      </c>
      <c r="AW33" s="6">
        <v>0</v>
      </c>
      <c r="AX33" s="6">
        <v>0</v>
      </c>
      <c r="AY33" s="6">
        <f>AW33+AX33</f>
        <v>0</v>
      </c>
      <c r="AZ33" s="31">
        <v>1382.9995542551333</v>
      </c>
      <c r="BA33" s="31">
        <v>318.87082381805288</v>
      </c>
      <c r="BB33" s="31">
        <v>24.179047055900607</v>
      </c>
      <c r="BC33" s="31">
        <v>5.8471260125214197</v>
      </c>
      <c r="BD33" s="31"/>
      <c r="BE33" s="28">
        <v>2760000</v>
      </c>
      <c r="BF33" s="45">
        <v>47</v>
      </c>
      <c r="BG33" s="45">
        <v>407</v>
      </c>
      <c r="BH33" s="45">
        <v>1</v>
      </c>
      <c r="BI33" s="45">
        <v>1</v>
      </c>
      <c r="BJ33" s="45">
        <v>0</v>
      </c>
      <c r="BK33" s="45">
        <v>4</v>
      </c>
      <c r="BL33" s="45">
        <v>40</v>
      </c>
      <c r="BM33" s="47">
        <f>SUM(BF33:BL33)</f>
        <v>500</v>
      </c>
      <c r="BN33" s="48">
        <f>SUM(BF33:BK33)</f>
        <v>460</v>
      </c>
      <c r="BO33" s="26">
        <v>9.4E-2</v>
      </c>
      <c r="BP33" s="26">
        <v>0.81399999999999995</v>
      </c>
      <c r="BQ33" s="26">
        <v>2E-3</v>
      </c>
      <c r="BR33" s="26">
        <v>2E-3</v>
      </c>
      <c r="BS33" s="26">
        <v>0</v>
      </c>
      <c r="BT33" s="26">
        <v>8.0000000000000002E-3</v>
      </c>
      <c r="BU33" s="26">
        <v>0.08</v>
      </c>
      <c r="BW33" s="9">
        <v>25.830342979407583</v>
      </c>
      <c r="BX33" s="9">
        <v>10.644343061530176</v>
      </c>
      <c r="BY33" s="9">
        <v>516.2584452735872</v>
      </c>
      <c r="BZ33" s="9">
        <v>0</v>
      </c>
      <c r="CA33" s="9">
        <v>7.1564150641906563</v>
      </c>
      <c r="CB33" s="9">
        <v>2.70233322101304E-2</v>
      </c>
      <c r="CC33" s="9">
        <v>0</v>
      </c>
      <c r="CE33" s="6">
        <v>0.11281406285235999</v>
      </c>
      <c r="CF33" s="6">
        <v>0.56556763897692197</v>
      </c>
      <c r="CG33" s="6">
        <v>0.71227772993231997</v>
      </c>
      <c r="CH33" s="6">
        <v>1.12309812888938</v>
      </c>
      <c r="CI33" s="6">
        <v>8195.5718754186</v>
      </c>
      <c r="CJ33" s="6">
        <v>2.3264335375755198E-2</v>
      </c>
      <c r="CK33" s="6">
        <v>16640.4677460639</v>
      </c>
      <c r="CM33" s="9">
        <v>9.1448734875570994E-2</v>
      </c>
      <c r="CN33" s="9">
        <v>0.47363710137586801</v>
      </c>
      <c r="CO33" s="9">
        <v>0.71227772993231997</v>
      </c>
      <c r="CP33" s="9">
        <v>0.79058957067874402</v>
      </c>
      <c r="CQ33" s="9">
        <v>6778.8839360330003</v>
      </c>
      <c r="CR33" s="9">
        <v>733.81241929666999</v>
      </c>
      <c r="CS33" s="9">
        <v>22646.317179821701</v>
      </c>
      <c r="CU33" s="9">
        <v>8.6116306423670602E-2</v>
      </c>
      <c r="CV33" s="9">
        <v>0.42820635990240902</v>
      </c>
      <c r="CW33" s="9">
        <v>0.68798700176477401</v>
      </c>
      <c r="CX33" s="9">
        <v>0.94437465237677098</v>
      </c>
      <c r="CY33" s="9">
        <v>3639.1963568998199</v>
      </c>
      <c r="CZ33" s="9">
        <v>1056.97676152597</v>
      </c>
      <c r="DA33" s="9">
        <v>22060.349189581699</v>
      </c>
    </row>
    <row r="34" spans="1:105" s="6" customFormat="1">
      <c r="A34" s="8" t="s">
        <v>59</v>
      </c>
      <c r="B34" s="8">
        <v>2</v>
      </c>
      <c r="C34" s="33">
        <v>4.16</v>
      </c>
      <c r="D34" s="33">
        <v>3.46</v>
      </c>
      <c r="E34" s="33">
        <v>83</v>
      </c>
      <c r="F34" s="33">
        <v>3.62</v>
      </c>
      <c r="G34" s="33">
        <v>5.08</v>
      </c>
      <c r="H34" s="33">
        <v>4.16</v>
      </c>
      <c r="I34" s="33">
        <v>2.7</v>
      </c>
      <c r="J34" s="33">
        <v>2.38</v>
      </c>
      <c r="K34" s="52">
        <v>1.02</v>
      </c>
      <c r="L34" s="33">
        <v>0.92</v>
      </c>
      <c r="M34" s="32">
        <f>L34/G34</f>
        <v>0.18110236220472442</v>
      </c>
      <c r="N34" s="33">
        <v>3.5</v>
      </c>
      <c r="O34" s="33">
        <v>1.89</v>
      </c>
      <c r="P34" s="33">
        <v>0.151</v>
      </c>
      <c r="Q34" s="33"/>
      <c r="R34" s="33">
        <v>4.17</v>
      </c>
      <c r="S34" s="33">
        <v>3.55</v>
      </c>
      <c r="T34" s="33">
        <v>85</v>
      </c>
      <c r="U34" s="33">
        <v>4.05</v>
      </c>
      <c r="V34" s="33">
        <v>4.95</v>
      </c>
      <c r="W34" s="33">
        <v>4.17</v>
      </c>
      <c r="X34" s="33">
        <v>2.5099999999999998</v>
      </c>
      <c r="Y34" s="33">
        <v>2.44</v>
      </c>
      <c r="Z34" s="33">
        <v>1.04</v>
      </c>
      <c r="AA34" s="33">
        <v>0.78</v>
      </c>
      <c r="AB34" s="32">
        <f>AA34/V34</f>
        <v>0.15757575757575756</v>
      </c>
      <c r="AC34" s="33">
        <v>3.39</v>
      </c>
      <c r="AD34" s="33">
        <v>1.78</v>
      </c>
      <c r="AE34" s="33">
        <v>0.16600000000000001</v>
      </c>
      <c r="AF34" s="33"/>
      <c r="AG34" s="16">
        <v>3.39</v>
      </c>
      <c r="AH34" s="14">
        <v>3.51</v>
      </c>
      <c r="AI34" s="16">
        <v>95.689655172413808</v>
      </c>
      <c r="AJ34" s="16">
        <v>94.540229885057471</v>
      </c>
      <c r="AK34" s="16">
        <v>97.701149425287355</v>
      </c>
      <c r="AL34" s="16">
        <v>91.666666666666657</v>
      </c>
      <c r="AM34" s="16">
        <v>93.965517241379317</v>
      </c>
      <c r="AN34" s="16">
        <v>94.827586206896555</v>
      </c>
      <c r="AO34" s="16">
        <v>87.643678160919535</v>
      </c>
      <c r="AP34" s="16">
        <v>86.206896551724142</v>
      </c>
      <c r="AQ34" s="16">
        <v>100.86206896551724</v>
      </c>
      <c r="AR34" s="16"/>
      <c r="AS34" s="30">
        <v>24.31</v>
      </c>
      <c r="AT34" s="30">
        <v>18.122500000000002</v>
      </c>
      <c r="AU34" s="6">
        <v>22</v>
      </c>
      <c r="AV34" s="6">
        <v>14</v>
      </c>
      <c r="AW34" s="6">
        <v>0</v>
      </c>
      <c r="AX34" s="6">
        <v>0</v>
      </c>
      <c r="AY34" s="6">
        <f>AW34+AX34</f>
        <v>0</v>
      </c>
      <c r="AZ34" s="31">
        <v>973.92637713217744</v>
      </c>
      <c r="BA34" s="31">
        <v>416.25400561528829</v>
      </c>
      <c r="BB34" s="31">
        <v>22.086327411996425</v>
      </c>
      <c r="BC34" s="31">
        <v>7.3936638510201451</v>
      </c>
      <c r="BD34" s="31"/>
      <c r="BE34" s="21">
        <v>336000</v>
      </c>
      <c r="BF34" s="36">
        <v>9</v>
      </c>
      <c r="BG34" s="36">
        <v>56</v>
      </c>
      <c r="BH34" s="36">
        <v>0</v>
      </c>
      <c r="BI34" s="36">
        <v>0</v>
      </c>
      <c r="BJ34" s="36">
        <v>0</v>
      </c>
      <c r="BK34" s="36">
        <v>1</v>
      </c>
      <c r="BL34" s="36">
        <v>35</v>
      </c>
      <c r="BM34" s="36">
        <v>101</v>
      </c>
      <c r="BN34" s="36">
        <v>66</v>
      </c>
      <c r="BO34" s="17">
        <f>BF34/BM34</f>
        <v>8.9108910891089105E-2</v>
      </c>
      <c r="BP34" s="17">
        <f>BG34/BM34</f>
        <v>0.5544554455445545</v>
      </c>
      <c r="BQ34" s="17">
        <f>BH34/BM34</f>
        <v>0</v>
      </c>
      <c r="BR34" s="17">
        <f>BI34/BM34</f>
        <v>0</v>
      </c>
      <c r="BS34" s="17">
        <f>BJ34/BM34</f>
        <v>0</v>
      </c>
      <c r="BT34" s="17">
        <f>BK34/BM34</f>
        <v>9.9009900990099011E-3</v>
      </c>
      <c r="BU34" s="17">
        <f>BL34/BM34</f>
        <v>0.34653465346534651</v>
      </c>
      <c r="BW34" s="6">
        <v>10.9415340651808</v>
      </c>
      <c r="BX34" s="6">
        <v>2.564534810947336</v>
      </c>
      <c r="BY34" s="6">
        <v>289.9129457085096</v>
      </c>
      <c r="BZ34" s="6">
        <v>7.909604718009864E-3</v>
      </c>
      <c r="CA34" s="6">
        <v>0.96477708811012797</v>
      </c>
      <c r="CB34" s="6">
        <v>1.2912221365288639E-2</v>
      </c>
      <c r="CC34" s="6">
        <v>0</v>
      </c>
      <c r="CE34" s="6">
        <v>0.31067830035006999</v>
      </c>
      <c r="CF34" s="6">
        <v>9.1509960892623698E-2</v>
      </c>
      <c r="CG34" s="6">
        <v>0.716456725396732</v>
      </c>
      <c r="CH34" s="6">
        <v>1.3494415180396999</v>
      </c>
      <c r="CI34" s="6">
        <v>2917.6935001890001</v>
      </c>
      <c r="CJ34" s="6">
        <v>2487.31736352602</v>
      </c>
      <c r="CK34" s="6">
        <v>31556.1490093588</v>
      </c>
      <c r="CM34" s="6">
        <v>9.2725600445556999E-2</v>
      </c>
      <c r="CN34" s="6">
        <v>8.4519320642694407E-2</v>
      </c>
      <c r="CO34" s="6">
        <v>2.9237807330596599</v>
      </c>
      <c r="CP34" s="6">
        <v>1.6759293552538801</v>
      </c>
      <c r="CQ34" s="6">
        <v>1419.76</v>
      </c>
      <c r="CR34" s="6">
        <v>1411.32</v>
      </c>
      <c r="CS34" s="6">
        <v>31939.88</v>
      </c>
      <c r="CU34" s="6">
        <v>4.1852770730021298E-2</v>
      </c>
      <c r="CV34" s="6">
        <v>0.13791640006675801</v>
      </c>
      <c r="CW34" s="6">
        <v>0.53025138585032106</v>
      </c>
      <c r="CX34" s="6">
        <v>1.1294960559574501</v>
      </c>
      <c r="CY34" s="6">
        <v>3271.5101715423002</v>
      </c>
      <c r="CZ34" s="6">
        <v>2145.7249560135301</v>
      </c>
      <c r="DA34" s="6">
        <v>28950.211033761101</v>
      </c>
    </row>
    <row r="35" spans="1:105" s="9" customFormat="1">
      <c r="A35" s="7" t="s">
        <v>63</v>
      </c>
      <c r="B35" s="7">
        <v>2</v>
      </c>
      <c r="C35" s="32">
        <v>2.84</v>
      </c>
      <c r="D35" s="32">
        <v>2.27</v>
      </c>
      <c r="E35" s="32">
        <v>80</v>
      </c>
      <c r="F35" s="32">
        <v>2.0499999999999998</v>
      </c>
      <c r="G35" s="32">
        <v>3.77</v>
      </c>
      <c r="H35" s="32">
        <v>2.84</v>
      </c>
      <c r="I35" s="32">
        <v>2.11</v>
      </c>
      <c r="J35" s="32">
        <v>1.66</v>
      </c>
      <c r="K35" s="50">
        <v>0.46</v>
      </c>
      <c r="L35" s="32">
        <v>0.93</v>
      </c>
      <c r="M35" s="32">
        <f>L35/G35</f>
        <v>0.24668435013262602</v>
      </c>
      <c r="N35" s="32">
        <v>2.65</v>
      </c>
      <c r="O35" s="32">
        <v>2.8</v>
      </c>
      <c r="P35" s="32">
        <v>0.13500000000000001</v>
      </c>
      <c r="Q35" s="32"/>
      <c r="R35" s="32">
        <v>2.94</v>
      </c>
      <c r="S35" s="32">
        <v>2.38</v>
      </c>
      <c r="T35" s="32">
        <v>81</v>
      </c>
      <c r="U35" s="32">
        <v>2.16</v>
      </c>
      <c r="V35" s="32">
        <v>4.01</v>
      </c>
      <c r="W35" s="32">
        <v>2.94</v>
      </c>
      <c r="X35" s="32">
        <v>2.31</v>
      </c>
      <c r="Y35" s="32">
        <v>1.7</v>
      </c>
      <c r="Z35" s="32">
        <v>0.46</v>
      </c>
      <c r="AA35" s="32">
        <v>1.07</v>
      </c>
      <c r="AB35" s="32">
        <f>AA35/V35</f>
        <v>0.26683291770573569</v>
      </c>
      <c r="AC35" s="32">
        <v>2.67</v>
      </c>
      <c r="AD35" s="32">
        <v>2.4300000000000002</v>
      </c>
      <c r="AE35" s="32">
        <v>0.154</v>
      </c>
      <c r="AF35" s="32"/>
      <c r="AG35" s="16">
        <v>2.38</v>
      </c>
      <c r="AH35" s="14">
        <v>2.4300000000000002</v>
      </c>
      <c r="AI35" s="16">
        <v>97.89029535864978</v>
      </c>
      <c r="AJ35" s="16">
        <v>100</v>
      </c>
      <c r="AK35" s="16">
        <v>100.84388185654008</v>
      </c>
      <c r="AL35" s="16">
        <v>100</v>
      </c>
      <c r="AM35" s="16">
        <v>102.10970464135021</v>
      </c>
      <c r="AN35" s="16">
        <v>102.53164556962024</v>
      </c>
      <c r="AO35" s="16">
        <v>100.42194092827003</v>
      </c>
      <c r="AP35" s="16">
        <v>98.734177215189874</v>
      </c>
      <c r="AQ35" s="16">
        <v>102.53164556962024</v>
      </c>
      <c r="AR35" s="16"/>
      <c r="AS35" s="30">
        <v>38.44</v>
      </c>
      <c r="AT35" s="30">
        <v>23.62</v>
      </c>
      <c r="AU35" s="6">
        <v>43</v>
      </c>
      <c r="AV35" s="6">
        <v>14</v>
      </c>
      <c r="AW35" s="6">
        <v>0</v>
      </c>
      <c r="AX35" s="6">
        <v>0</v>
      </c>
      <c r="AY35" s="6">
        <f>AW35+AX35</f>
        <v>0</v>
      </c>
      <c r="AZ35" s="31">
        <v>781.65534202902518</v>
      </c>
      <c r="BA35" s="31">
        <v>597.31994365067067</v>
      </c>
      <c r="BB35" s="31">
        <v>27.560340709430516</v>
      </c>
      <c r="BC35" s="31">
        <v>13.91592246753938</v>
      </c>
      <c r="BD35" s="31"/>
      <c r="BE35" s="20">
        <v>1990000</v>
      </c>
      <c r="BF35" s="42">
        <v>48</v>
      </c>
      <c r="BG35" s="42">
        <v>411</v>
      </c>
      <c r="BH35" s="42">
        <v>2</v>
      </c>
      <c r="BI35" s="42">
        <v>0</v>
      </c>
      <c r="BJ35" s="42">
        <v>0</v>
      </c>
      <c r="BK35" s="42">
        <v>18</v>
      </c>
      <c r="BL35" s="42">
        <v>23</v>
      </c>
      <c r="BM35" s="42">
        <v>502</v>
      </c>
      <c r="BN35" s="42">
        <v>479</v>
      </c>
      <c r="BO35" s="17">
        <f>BF35/BM35</f>
        <v>9.5617529880478086E-2</v>
      </c>
      <c r="BP35" s="17">
        <f>BG35/BM35</f>
        <v>0.81872509960159368</v>
      </c>
      <c r="BQ35" s="17">
        <f>BH35/BM35</f>
        <v>3.9840637450199202E-3</v>
      </c>
      <c r="BR35" s="17">
        <f>BI35/BM35</f>
        <v>0</v>
      </c>
      <c r="BS35" s="17">
        <f>BJ35/BM35</f>
        <v>0</v>
      </c>
      <c r="BT35" s="17">
        <f>BK35/BM35</f>
        <v>3.5856573705179286E-2</v>
      </c>
      <c r="BU35" s="17">
        <f>BL35/BM35</f>
        <v>4.5816733067729085E-2</v>
      </c>
      <c r="BV35" s="6"/>
      <c r="BW35" s="6">
        <v>5.7082045182258403</v>
      </c>
      <c r="BX35" s="6">
        <v>1.649433821511608</v>
      </c>
      <c r="BY35" s="6">
        <v>203.98927189825599</v>
      </c>
      <c r="BZ35" s="6">
        <v>7.909604718009864E-3</v>
      </c>
      <c r="CA35" s="6">
        <v>1.1918582854672</v>
      </c>
      <c r="CB35" s="6">
        <v>0.26259555572269838</v>
      </c>
      <c r="CC35" s="6">
        <v>0</v>
      </c>
      <c r="CD35" s="6"/>
      <c r="CE35" s="6">
        <v>0.130228665754236</v>
      </c>
      <c r="CF35" s="6">
        <v>0.64358052443631497</v>
      </c>
      <c r="CG35" s="6">
        <v>2.7227558937762</v>
      </c>
      <c r="CH35" s="6">
        <v>1.2444542650163899</v>
      </c>
      <c r="CI35" s="6">
        <v>8312.6884522332894</v>
      </c>
      <c r="CJ35" s="6">
        <v>4445.5343859690001</v>
      </c>
      <c r="CK35" s="6">
        <v>11966.1370755145</v>
      </c>
      <c r="CL35" s="6"/>
      <c r="CM35" s="6">
        <v>0.12089080280109001</v>
      </c>
      <c r="CN35" s="6">
        <v>3.28522541737268</v>
      </c>
      <c r="CO35" s="6">
        <v>1.4597490796350501</v>
      </c>
      <c r="CP35" s="6">
        <v>1.1976360559392001</v>
      </c>
      <c r="CQ35" s="6">
        <v>7026.9511337147096</v>
      </c>
      <c r="CR35" s="6">
        <v>4846.3269351474801</v>
      </c>
      <c r="CS35" s="6">
        <v>10957.672496693</v>
      </c>
      <c r="CT35" s="6"/>
      <c r="CU35" s="6">
        <v>0.148840087442251</v>
      </c>
      <c r="CV35" s="6">
        <v>0.50911196534583203</v>
      </c>
      <c r="CW35" s="6">
        <v>1.0394538956562001</v>
      </c>
      <c r="CX35" s="6">
        <v>1.0866422973329</v>
      </c>
      <c r="CY35" s="6">
        <v>4303.8750980915001</v>
      </c>
      <c r="CZ35" s="6">
        <v>5123.1983652638501</v>
      </c>
      <c r="DA35" s="6">
        <v>11973.0419260003</v>
      </c>
    </row>
    <row r="36" spans="1:105" s="9" customFormat="1">
      <c r="A36" s="7" t="s">
        <v>72</v>
      </c>
      <c r="B36" s="7">
        <v>1</v>
      </c>
      <c r="C36" s="32">
        <v>3.66</v>
      </c>
      <c r="D36" s="32">
        <v>2.64</v>
      </c>
      <c r="E36" s="32">
        <v>72</v>
      </c>
      <c r="F36" s="32">
        <v>2.02</v>
      </c>
      <c r="G36" s="32">
        <v>4.58</v>
      </c>
      <c r="H36" s="32">
        <v>3.89</v>
      </c>
      <c r="I36" s="32">
        <v>2.42</v>
      </c>
      <c r="J36" s="32">
        <v>2.17</v>
      </c>
      <c r="K36" s="50" t="s">
        <v>73</v>
      </c>
      <c r="L36" s="32">
        <v>0.69</v>
      </c>
      <c r="M36" s="32">
        <f>L36/G36</f>
        <v>0.15065502183406113</v>
      </c>
      <c r="N36" s="32">
        <v>2.66</v>
      </c>
      <c r="O36" s="32">
        <v>2.87</v>
      </c>
      <c r="P36" s="32">
        <v>0.13100000000000001</v>
      </c>
      <c r="Q36" s="32"/>
      <c r="R36" s="32">
        <v>3.64</v>
      </c>
      <c r="S36" s="32">
        <v>2.68</v>
      </c>
      <c r="T36" s="32">
        <v>74</v>
      </c>
      <c r="U36" s="32">
        <v>2.14</v>
      </c>
      <c r="V36" s="32">
        <v>5.0199999999999996</v>
      </c>
      <c r="W36" s="32">
        <v>4.1900000000000004</v>
      </c>
      <c r="X36" s="32">
        <v>3.14</v>
      </c>
      <c r="Y36" s="32">
        <v>1.88</v>
      </c>
      <c r="Z36" s="32">
        <v>1.22</v>
      </c>
      <c r="AA36" s="32">
        <v>0.84</v>
      </c>
      <c r="AB36" s="32">
        <f>AA36/V36</f>
        <v>0.16733067729083667</v>
      </c>
      <c r="AC36" s="32">
        <v>2.83</v>
      </c>
      <c r="AD36" s="32">
        <v>2.4700000000000002</v>
      </c>
      <c r="AE36" s="32">
        <v>0.14299999999999999</v>
      </c>
      <c r="AF36" s="32"/>
      <c r="AG36" s="16">
        <v>2.72</v>
      </c>
      <c r="AH36" s="15">
        <v>2.72</v>
      </c>
      <c r="AI36" s="16">
        <v>93.95017793594306</v>
      </c>
      <c r="AJ36" s="16">
        <v>95.37366548042705</v>
      </c>
      <c r="AK36" s="16">
        <v>95.37366548042705</v>
      </c>
      <c r="AL36" s="16">
        <v>91.10320284697508</v>
      </c>
      <c r="AM36" s="16">
        <v>89.679715302491104</v>
      </c>
      <c r="AN36" s="16">
        <v>81.85053380782918</v>
      </c>
      <c r="AO36" s="16">
        <v>85.409252669039134</v>
      </c>
      <c r="AP36" s="92">
        <v>72.59786476868328</v>
      </c>
      <c r="AQ36" s="16">
        <v>96.79715302491104</v>
      </c>
      <c r="AR36" s="16"/>
      <c r="AS36" s="30">
        <v>26.657499999999999</v>
      </c>
      <c r="AT36" s="30">
        <v>19.267499999999998</v>
      </c>
      <c r="AU36" s="6">
        <v>21</v>
      </c>
      <c r="AV36" s="6">
        <v>42</v>
      </c>
      <c r="AW36" s="6">
        <v>0</v>
      </c>
      <c r="AX36" s="6">
        <v>1</v>
      </c>
      <c r="AY36" s="6">
        <f>AW36+AX36</f>
        <v>1</v>
      </c>
      <c r="AZ36" s="31">
        <v>1078.5142587526873</v>
      </c>
      <c r="BA36" s="31">
        <v>332.07957184132681</v>
      </c>
      <c r="BB36" s="31">
        <v>27.60625659739544</v>
      </c>
      <c r="BC36" s="31">
        <v>6.3557507927099515</v>
      </c>
      <c r="BD36" s="31"/>
      <c r="BE36" s="20">
        <v>4620000</v>
      </c>
      <c r="BF36" s="42">
        <v>114</v>
      </c>
      <c r="BG36" s="42">
        <v>358</v>
      </c>
      <c r="BH36" s="42">
        <v>1</v>
      </c>
      <c r="BI36" s="42">
        <v>15</v>
      </c>
      <c r="BJ36" s="42">
        <v>0</v>
      </c>
      <c r="BK36" s="42">
        <v>1</v>
      </c>
      <c r="BL36" s="42">
        <v>10</v>
      </c>
      <c r="BM36" s="42">
        <v>499</v>
      </c>
      <c r="BN36" s="42">
        <v>489</v>
      </c>
      <c r="BO36" s="17">
        <f>BF36/BM36</f>
        <v>0.22845691382765532</v>
      </c>
      <c r="BP36" s="17">
        <f>BG36/BM36</f>
        <v>0.71743486973947901</v>
      </c>
      <c r="BQ36" s="17">
        <f>BH36/BM36</f>
        <v>2.004008016032064E-3</v>
      </c>
      <c r="BR36" s="17">
        <f>BI36/BM36</f>
        <v>3.0060120240480961E-2</v>
      </c>
      <c r="BS36" s="17">
        <f>BJ36/BM36</f>
        <v>0</v>
      </c>
      <c r="BT36" s="17">
        <f>BK36/BM36</f>
        <v>2.004008016032064E-3</v>
      </c>
      <c r="BU36" s="17">
        <f>BL36/BM36</f>
        <v>2.004008016032064E-2</v>
      </c>
      <c r="BV36" s="6"/>
      <c r="BW36" s="6">
        <v>9.4036872923004005</v>
      </c>
      <c r="BX36" s="6">
        <v>4.7613623063904082</v>
      </c>
      <c r="BY36" s="6">
        <v>671.15006410835281</v>
      </c>
      <c r="BZ36" s="6">
        <v>0.4306026696824784</v>
      </c>
      <c r="CA36" s="6">
        <v>0.93341964295027202</v>
      </c>
      <c r="CB36" s="6">
        <v>4.3328787710562482</v>
      </c>
      <c r="CC36" s="6">
        <v>0</v>
      </c>
      <c r="CD36" s="6"/>
      <c r="CE36" s="6">
        <v>0.102141617653753</v>
      </c>
      <c r="CF36" s="6">
        <v>0.47692094514580402</v>
      </c>
      <c r="CG36" s="6">
        <v>4.7025507488469502</v>
      </c>
      <c r="CH36" s="6">
        <v>1.3930963368628499</v>
      </c>
      <c r="CI36" s="6">
        <v>20097.297214489099</v>
      </c>
      <c r="CJ36" s="6">
        <v>7008.4856320019899</v>
      </c>
      <c r="CK36" s="6">
        <v>20486.548272994602</v>
      </c>
      <c r="CL36" s="6"/>
      <c r="CM36" s="101" t="s">
        <v>61</v>
      </c>
      <c r="CN36" s="101" t="s">
        <v>61</v>
      </c>
      <c r="CO36" s="101" t="s">
        <v>61</v>
      </c>
      <c r="CP36" s="101" t="s">
        <v>61</v>
      </c>
      <c r="CQ36" s="101" t="s">
        <v>61</v>
      </c>
      <c r="CR36" s="101" t="s">
        <v>61</v>
      </c>
      <c r="CS36" s="101" t="s">
        <v>61</v>
      </c>
      <c r="CT36" s="6"/>
      <c r="CU36" s="101" t="s">
        <v>61</v>
      </c>
      <c r="CV36" s="101" t="s">
        <v>61</v>
      </c>
      <c r="CW36" s="101" t="s">
        <v>61</v>
      </c>
      <c r="CX36" s="101" t="s">
        <v>61</v>
      </c>
      <c r="CY36" s="101" t="s">
        <v>61</v>
      </c>
      <c r="CZ36" s="101" t="s">
        <v>61</v>
      </c>
      <c r="DA36" s="101" t="s">
        <v>61</v>
      </c>
    </row>
    <row r="37" spans="1:105" s="6" customFormat="1">
      <c r="A37" s="7" t="s">
        <v>78</v>
      </c>
      <c r="B37" s="7">
        <v>1</v>
      </c>
      <c r="C37" s="32">
        <v>3.21</v>
      </c>
      <c r="D37" s="32">
        <v>2.61</v>
      </c>
      <c r="E37" s="32">
        <v>81</v>
      </c>
      <c r="F37" s="32">
        <v>2.4700000000000002</v>
      </c>
      <c r="G37" s="32">
        <v>4.47</v>
      </c>
      <c r="H37" s="32">
        <v>3.23</v>
      </c>
      <c r="I37" s="32">
        <v>2.15</v>
      </c>
      <c r="J37" s="32">
        <v>2.33</v>
      </c>
      <c r="K37" s="50" t="s">
        <v>79</v>
      </c>
      <c r="L37" s="32">
        <v>1.24</v>
      </c>
      <c r="M37" s="32">
        <f>L37/G37</f>
        <v>0.27740492170022374</v>
      </c>
      <c r="N37" s="32">
        <v>2.69</v>
      </c>
      <c r="O37" s="32">
        <v>1.5</v>
      </c>
      <c r="P37" s="32">
        <v>0.248</v>
      </c>
      <c r="Q37" s="32"/>
      <c r="R37" s="32">
        <v>3.22</v>
      </c>
      <c r="S37" s="32">
        <v>2.74</v>
      </c>
      <c r="T37" s="32">
        <v>85</v>
      </c>
      <c r="U37" s="32">
        <v>2.99</v>
      </c>
      <c r="V37" s="32">
        <v>4.5599999999999996</v>
      </c>
      <c r="W37" s="32">
        <v>3.24</v>
      </c>
      <c r="X37" s="32">
        <v>2.37</v>
      </c>
      <c r="Y37" s="32">
        <v>2.19</v>
      </c>
      <c r="Z37" s="32">
        <v>0.94</v>
      </c>
      <c r="AA37" s="32">
        <v>1.32</v>
      </c>
      <c r="AB37" s="32">
        <f>AA37/V37</f>
        <v>0.28947368421052633</v>
      </c>
      <c r="AC37" s="32">
        <v>2.63</v>
      </c>
      <c r="AD37" s="32">
        <v>1.42</v>
      </c>
      <c r="AE37" s="32">
        <v>0.26700000000000002</v>
      </c>
      <c r="AF37" s="32"/>
      <c r="AG37" s="16">
        <v>2.77</v>
      </c>
      <c r="AH37" s="15">
        <v>2.83</v>
      </c>
      <c r="AI37" s="16">
        <v>100.71942446043165</v>
      </c>
      <c r="AJ37" s="16">
        <v>101.0791366906475</v>
      </c>
      <c r="AK37" s="16">
        <v>96.762589928057565</v>
      </c>
      <c r="AL37" s="16">
        <v>101.79856115107914</v>
      </c>
      <c r="AM37" s="16">
        <v>102.15827338129498</v>
      </c>
      <c r="AN37" s="16">
        <v>102.87769784172663</v>
      </c>
      <c r="AO37" s="16">
        <v>100.35971223021582</v>
      </c>
      <c r="AP37" s="16">
        <v>96.762589928057565</v>
      </c>
      <c r="AQ37" s="16">
        <v>101.79856115107914</v>
      </c>
      <c r="AR37" s="16"/>
      <c r="AS37" s="30">
        <v>27.347499999999997</v>
      </c>
      <c r="AT37" s="30">
        <v>17.7575</v>
      </c>
      <c r="AU37" s="6">
        <v>3</v>
      </c>
      <c r="AV37" s="6">
        <v>18</v>
      </c>
      <c r="AW37" s="6">
        <v>0</v>
      </c>
      <c r="AX37" s="6">
        <v>0</v>
      </c>
      <c r="AY37" s="6">
        <f>AW37+AX37</f>
        <v>0</v>
      </c>
      <c r="AZ37" s="31">
        <v>901.75986711718087</v>
      </c>
      <c r="BA37" s="31">
        <v>454.76878868916788</v>
      </c>
      <c r="BB37" s="31">
        <v>24.422857157622847</v>
      </c>
      <c r="BC37" s="31">
        <v>7.9612134070623544</v>
      </c>
      <c r="BD37" s="31"/>
      <c r="BE37" s="22">
        <v>1250000</v>
      </c>
      <c r="BF37" s="44">
        <v>135</v>
      </c>
      <c r="BG37" s="44">
        <v>228</v>
      </c>
      <c r="BH37" s="44">
        <v>1</v>
      </c>
      <c r="BI37" s="44">
        <v>2</v>
      </c>
      <c r="BJ37" s="44">
        <v>0</v>
      </c>
      <c r="BK37" s="44">
        <v>3</v>
      </c>
      <c r="BL37" s="44">
        <v>131</v>
      </c>
      <c r="BM37" s="44">
        <v>500</v>
      </c>
      <c r="BN37" s="44">
        <v>369</v>
      </c>
      <c r="BO37" s="17">
        <f>BF37/BM37</f>
        <v>0.27</v>
      </c>
      <c r="BP37" s="17">
        <f>BG37/BM37</f>
        <v>0.45600000000000002</v>
      </c>
      <c r="BQ37" s="17">
        <f>BH37/BM37</f>
        <v>2E-3</v>
      </c>
      <c r="BR37" s="17">
        <f>BI37/BM37</f>
        <v>4.0000000000000001E-3</v>
      </c>
      <c r="BS37" s="18">
        <f>BJ37/BM37</f>
        <v>0</v>
      </c>
      <c r="BT37" s="18">
        <f>BK37/BM37</f>
        <v>6.0000000000000001E-3</v>
      </c>
      <c r="BU37" s="17">
        <f>BL37/BM37</f>
        <v>0.26200000000000001</v>
      </c>
      <c r="BW37" s="6">
        <v>15.35343849468936</v>
      </c>
      <c r="BX37" s="6">
        <v>3.2999550845302239</v>
      </c>
      <c r="BY37" s="6">
        <v>589.55595587462165</v>
      </c>
      <c r="BZ37" s="6">
        <v>0.28702863855091759</v>
      </c>
      <c r="CA37" s="6">
        <v>8.7337608756589606</v>
      </c>
      <c r="CB37" s="6">
        <v>0.25842465770010481</v>
      </c>
      <c r="CC37" s="6">
        <v>0</v>
      </c>
      <c r="CE37" s="6">
        <v>8.9580084360945195E-2</v>
      </c>
      <c r="CF37" s="6">
        <v>0.48897239888205102</v>
      </c>
      <c r="CG37" s="6">
        <v>0.86627393474163705</v>
      </c>
      <c r="CH37" s="6">
        <v>1.0652700080524</v>
      </c>
      <c r="CI37" s="6">
        <v>40497.9605082052</v>
      </c>
      <c r="CJ37" s="6">
        <v>3195.6225523442999</v>
      </c>
      <c r="CK37" s="6">
        <v>28939.687210173099</v>
      </c>
      <c r="CM37" s="6">
        <v>6.4271658141079796E-2</v>
      </c>
      <c r="CN37" s="6">
        <v>1.2192036667916399</v>
      </c>
      <c r="CO37" s="6">
        <v>0.92706995715096796</v>
      </c>
      <c r="CP37" s="6">
        <v>0.94136045090690401</v>
      </c>
      <c r="CQ37" s="6">
        <v>21894.36</v>
      </c>
      <c r="CR37" s="6">
        <v>2876.04</v>
      </c>
      <c r="CS37" s="6">
        <v>30971.75</v>
      </c>
      <c r="CU37" s="6">
        <v>5.1499673752292703E-2</v>
      </c>
      <c r="CV37" s="6">
        <v>0.63125261244563902</v>
      </c>
      <c r="CW37" s="6">
        <v>1.28830128029452</v>
      </c>
      <c r="CX37" s="6">
        <v>1.15097637501607</v>
      </c>
      <c r="CY37" s="6">
        <v>32537.7939163624</v>
      </c>
      <c r="CZ37" s="6">
        <v>3648.2300059559202</v>
      </c>
      <c r="DA37" s="6">
        <v>31900.310629883399</v>
      </c>
    </row>
    <row r="38" spans="1:105" s="6" customFormat="1">
      <c r="A38" s="7" t="s">
        <v>81</v>
      </c>
      <c r="B38" s="7">
        <v>1</v>
      </c>
      <c r="C38" s="32">
        <v>2.94</v>
      </c>
      <c r="D38" s="32">
        <v>2.4</v>
      </c>
      <c r="E38" s="32">
        <v>82</v>
      </c>
      <c r="F38" s="32">
        <v>2.38</v>
      </c>
      <c r="G38" s="32">
        <v>3.97</v>
      </c>
      <c r="H38" s="32">
        <v>2.94</v>
      </c>
      <c r="I38" s="32">
        <v>1.79</v>
      </c>
      <c r="J38" s="32">
        <v>2.1800000000000002</v>
      </c>
      <c r="K38" s="50" t="s">
        <v>82</v>
      </c>
      <c r="L38" s="32">
        <v>1.04</v>
      </c>
      <c r="M38" s="32">
        <f>L38/G38</f>
        <v>0.26196473551637278</v>
      </c>
      <c r="N38" s="32">
        <v>2.42</v>
      </c>
      <c r="O38" s="32">
        <v>2.84</v>
      </c>
      <c r="P38" s="32">
        <v>0.14499999999999999</v>
      </c>
      <c r="Q38" s="32"/>
      <c r="R38" s="32">
        <v>2.9</v>
      </c>
      <c r="S38" s="32">
        <v>2.41</v>
      </c>
      <c r="T38" s="32">
        <v>83</v>
      </c>
      <c r="U38" s="32">
        <v>2.48</v>
      </c>
      <c r="V38" s="32">
        <v>3.97</v>
      </c>
      <c r="W38" s="32">
        <v>2.9</v>
      </c>
      <c r="X38" s="32">
        <v>1.86</v>
      </c>
      <c r="Y38" s="32">
        <v>2.11</v>
      </c>
      <c r="Z38" s="32">
        <v>0.92</v>
      </c>
      <c r="AA38" s="32">
        <v>1.07</v>
      </c>
      <c r="AB38" s="32">
        <f>AA38/V38</f>
        <v>0.26952141057934509</v>
      </c>
      <c r="AC38" s="32">
        <v>2.3199999999999998</v>
      </c>
      <c r="AD38" s="32">
        <v>2.91</v>
      </c>
      <c r="AE38" s="32">
        <v>0.14899999999999999</v>
      </c>
      <c r="AF38" s="32"/>
      <c r="AG38" s="16">
        <v>2.5</v>
      </c>
      <c r="AH38" s="15">
        <v>2.57</v>
      </c>
      <c r="AI38" s="16">
        <v>98.02371541501978</v>
      </c>
      <c r="AJ38" s="16">
        <v>97.628458498023733</v>
      </c>
      <c r="AK38" s="16">
        <v>96.442687747035578</v>
      </c>
      <c r="AL38" s="16">
        <v>97.628458498023733</v>
      </c>
      <c r="AM38" s="16">
        <v>96.047430830039531</v>
      </c>
      <c r="AN38" s="16">
        <v>96.837944664031639</v>
      </c>
      <c r="AO38" s="16">
        <v>95.256916996047451</v>
      </c>
      <c r="AP38" s="16">
        <v>92.885375494071155</v>
      </c>
      <c r="AQ38" s="16">
        <v>101.58102766798419</v>
      </c>
      <c r="AR38" s="16"/>
      <c r="AS38" s="30">
        <v>28.552499999999998</v>
      </c>
      <c r="AT38" s="30">
        <v>22.957500000000003</v>
      </c>
      <c r="AU38" s="6">
        <v>5</v>
      </c>
      <c r="AV38" s="6">
        <v>16</v>
      </c>
      <c r="AW38" s="6">
        <v>0</v>
      </c>
      <c r="AX38" s="6">
        <v>0</v>
      </c>
      <c r="AY38" s="6">
        <f>AW38+AX38</f>
        <v>0</v>
      </c>
      <c r="AZ38" s="31">
        <v>795.5777565877803</v>
      </c>
      <c r="BA38" s="31">
        <v>521.32247663842509</v>
      </c>
      <c r="BB38" s="31">
        <v>22.403297955046622</v>
      </c>
      <c r="BC38" s="31">
        <v>11.940239997795082</v>
      </c>
      <c r="BD38" s="31"/>
      <c r="BE38" s="7">
        <v>105000</v>
      </c>
      <c r="BF38" s="35" t="s">
        <v>61</v>
      </c>
      <c r="BG38" s="35" t="s">
        <v>61</v>
      </c>
      <c r="BH38" s="35" t="s">
        <v>61</v>
      </c>
      <c r="BI38" s="35" t="s">
        <v>61</v>
      </c>
      <c r="BJ38" s="35" t="s">
        <v>61</v>
      </c>
      <c r="BK38" s="35" t="s">
        <v>61</v>
      </c>
      <c r="BL38" s="35" t="s">
        <v>61</v>
      </c>
      <c r="BM38" s="35" t="s">
        <v>61</v>
      </c>
      <c r="BN38" s="35" t="s">
        <v>61</v>
      </c>
      <c r="BO38" s="35" t="s">
        <v>61</v>
      </c>
      <c r="BP38" s="35" t="s">
        <v>61</v>
      </c>
      <c r="BQ38" s="35" t="s">
        <v>61</v>
      </c>
      <c r="BR38" s="35" t="s">
        <v>61</v>
      </c>
      <c r="BS38" s="35" t="s">
        <v>61</v>
      </c>
      <c r="BT38" s="35" t="s">
        <v>61</v>
      </c>
      <c r="BU38" s="35" t="s">
        <v>61</v>
      </c>
      <c r="BW38" s="101" t="s">
        <v>61</v>
      </c>
      <c r="BX38" s="101" t="s">
        <v>61</v>
      </c>
      <c r="BY38" s="101" t="s">
        <v>61</v>
      </c>
      <c r="BZ38" s="101" t="s">
        <v>61</v>
      </c>
      <c r="CA38" s="101" t="s">
        <v>61</v>
      </c>
      <c r="CB38" s="101" t="s">
        <v>61</v>
      </c>
      <c r="CC38" s="101" t="s">
        <v>61</v>
      </c>
      <c r="CE38" s="6">
        <v>0.158116566912997</v>
      </c>
      <c r="CF38" s="6">
        <v>0.31497055213296499</v>
      </c>
      <c r="CG38" s="6">
        <v>0.76703943528337004</v>
      </c>
      <c r="CH38" s="6">
        <v>0.73919804739448902</v>
      </c>
      <c r="CI38" s="6">
        <v>2623.7450909076301</v>
      </c>
      <c r="CJ38" s="6">
        <v>62.264962685573202</v>
      </c>
      <c r="CK38" s="6">
        <v>26704.342320109601</v>
      </c>
      <c r="CM38" s="6">
        <v>0.12711856824291401</v>
      </c>
      <c r="CN38" s="6">
        <v>0.41704737387322499</v>
      </c>
      <c r="CO38" s="6">
        <v>1.3180395895651</v>
      </c>
      <c r="CP38" s="6">
        <v>0.80147883585613799</v>
      </c>
      <c r="CQ38" s="6">
        <v>5417.4931566027599</v>
      </c>
      <c r="CR38" s="6">
        <v>76.626982618946101</v>
      </c>
      <c r="CS38" s="6">
        <v>27836.892689070799</v>
      </c>
      <c r="CU38" s="6">
        <v>0.10527382779455299</v>
      </c>
      <c r="CV38" s="6">
        <v>0.29176677693228098</v>
      </c>
      <c r="CW38" s="6">
        <v>0.58010105924253497</v>
      </c>
      <c r="CX38" s="6">
        <v>0.83277979464281005</v>
      </c>
      <c r="CY38" s="6">
        <v>3538.3560729370502</v>
      </c>
      <c r="CZ38" s="6">
        <v>69.147591933521099</v>
      </c>
      <c r="DA38" s="6">
        <v>28464.4296438561</v>
      </c>
    </row>
    <row r="39" spans="1:105" s="6" customFormat="1">
      <c r="A39" s="7" t="s">
        <v>87</v>
      </c>
      <c r="B39" s="7">
        <v>2</v>
      </c>
      <c r="C39" s="32">
        <v>3.89</v>
      </c>
      <c r="D39" s="32">
        <v>3.25</v>
      </c>
      <c r="E39" s="32">
        <v>86</v>
      </c>
      <c r="F39" s="32">
        <v>3.99</v>
      </c>
      <c r="G39" s="32">
        <v>5.88</v>
      </c>
      <c r="H39" s="32">
        <v>3.96</v>
      </c>
      <c r="I39" s="32">
        <v>3.16</v>
      </c>
      <c r="J39" s="32">
        <v>2.71</v>
      </c>
      <c r="K39" s="50" t="s">
        <v>89</v>
      </c>
      <c r="L39" s="32">
        <v>1.91</v>
      </c>
      <c r="M39" s="32">
        <f>L39/G39</f>
        <v>0.32482993197278909</v>
      </c>
      <c r="N39" s="32">
        <v>3.4</v>
      </c>
      <c r="O39" s="32">
        <v>1.95</v>
      </c>
      <c r="P39" s="32">
        <v>0.151</v>
      </c>
      <c r="Q39" s="32"/>
      <c r="R39" s="32">
        <v>3.9</v>
      </c>
      <c r="S39" s="32">
        <v>3.26</v>
      </c>
      <c r="T39" s="32">
        <v>84</v>
      </c>
      <c r="U39" s="32">
        <v>3.44</v>
      </c>
      <c r="V39" s="32">
        <v>5.59</v>
      </c>
      <c r="W39" s="32">
        <v>3.9</v>
      </c>
      <c r="X39" s="32">
        <v>2.9</v>
      </c>
      <c r="Y39" s="32">
        <v>2.69</v>
      </c>
      <c r="Z39" s="32">
        <v>0.83</v>
      </c>
      <c r="AA39" s="32">
        <v>1.69</v>
      </c>
      <c r="AB39" s="32">
        <f>AA39/V39</f>
        <v>0.30232558139534882</v>
      </c>
      <c r="AC39" s="32">
        <v>3.21</v>
      </c>
      <c r="AD39" s="32">
        <v>2.0299999999999998</v>
      </c>
      <c r="AE39" s="32">
        <v>0.153</v>
      </c>
      <c r="AF39" s="32"/>
      <c r="AG39" s="16">
        <v>3.37</v>
      </c>
      <c r="AH39" s="14">
        <v>3.45</v>
      </c>
      <c r="AI39" s="16">
        <v>98.533724340175937</v>
      </c>
      <c r="AJ39" s="16">
        <v>99.706744868035173</v>
      </c>
      <c r="AK39" s="16">
        <v>97.653958944281527</v>
      </c>
      <c r="AL39" s="16">
        <v>97.3607038123167</v>
      </c>
      <c r="AM39" s="16">
        <v>98.826979472140764</v>
      </c>
      <c r="AN39" s="16">
        <v>99.120234604105562</v>
      </c>
      <c r="AO39" s="16">
        <v>98.533724340175937</v>
      </c>
      <c r="AP39" s="16">
        <v>99.120234604105562</v>
      </c>
      <c r="AQ39" s="16">
        <v>101.17302052785924</v>
      </c>
      <c r="AR39" s="16"/>
      <c r="AS39" s="30">
        <v>23.822500000000002</v>
      </c>
      <c r="AT39" s="30">
        <v>17.544999999999998</v>
      </c>
      <c r="AU39" s="6">
        <v>19</v>
      </c>
      <c r="AV39" s="6">
        <v>21</v>
      </c>
      <c r="AW39" s="6">
        <v>1</v>
      </c>
      <c r="AX39" s="6">
        <v>1</v>
      </c>
      <c r="AY39" s="6">
        <f>AW39+AX39</f>
        <v>2</v>
      </c>
      <c r="AZ39" s="31">
        <v>974.47347811257953</v>
      </c>
      <c r="BA39" s="31">
        <v>532.85417739936452</v>
      </c>
      <c r="BB39" s="31">
        <v>22.57764695438334</v>
      </c>
      <c r="BC39" s="31">
        <v>9.3020958023012952</v>
      </c>
      <c r="BD39" s="31"/>
      <c r="BE39" s="20">
        <v>195000</v>
      </c>
      <c r="BF39" s="42">
        <v>30</v>
      </c>
      <c r="BG39" s="42">
        <v>185</v>
      </c>
      <c r="BH39" s="42">
        <v>0</v>
      </c>
      <c r="BI39" s="42">
        <v>4</v>
      </c>
      <c r="BJ39" s="42">
        <v>0</v>
      </c>
      <c r="BK39" s="42">
        <v>1</v>
      </c>
      <c r="BL39" s="42">
        <v>280</v>
      </c>
      <c r="BM39" s="42">
        <v>500</v>
      </c>
      <c r="BN39" s="42">
        <v>220</v>
      </c>
      <c r="BO39" s="17">
        <f>BF39/BM39</f>
        <v>0.06</v>
      </c>
      <c r="BP39" s="17">
        <f>BG39/BM39</f>
        <v>0.37</v>
      </c>
      <c r="BQ39" s="17">
        <f>BH39/BM39</f>
        <v>0</v>
      </c>
      <c r="BR39" s="17">
        <f>BI39/BM39</f>
        <v>8.0000000000000002E-3</v>
      </c>
      <c r="BS39" s="17">
        <f>BJ39/BM39</f>
        <v>0</v>
      </c>
      <c r="BT39" s="17">
        <f>BK39/BM39</f>
        <v>2E-3</v>
      </c>
      <c r="BU39" s="17">
        <f>BL39/BM39</f>
        <v>0.56000000000000005</v>
      </c>
      <c r="BW39" s="6">
        <v>7.9266311727575038</v>
      </c>
      <c r="BX39" s="6">
        <v>0.1970045209852688</v>
      </c>
      <c r="BY39" s="6">
        <v>164.83259007555361</v>
      </c>
      <c r="BZ39" s="6">
        <v>0</v>
      </c>
      <c r="CA39" s="6">
        <v>0.52522285345675845</v>
      </c>
      <c r="CB39" s="6">
        <v>1.0231414077164E-2</v>
      </c>
      <c r="CC39" s="6">
        <v>40.403683351014877</v>
      </c>
      <c r="CE39" s="9">
        <v>0.13333632582454299</v>
      </c>
      <c r="CF39" s="9">
        <v>0.68067902804052205</v>
      </c>
      <c r="CG39" s="9">
        <v>0.97341057490428395</v>
      </c>
      <c r="CH39" s="9">
        <v>1.2444542650163899</v>
      </c>
      <c r="CI39" s="9">
        <v>12931.1401208803</v>
      </c>
      <c r="CJ39" s="9">
        <v>0</v>
      </c>
      <c r="CK39" s="9">
        <v>24327.309655705099</v>
      </c>
      <c r="CM39" s="6">
        <v>3.2131522455369002E-2</v>
      </c>
      <c r="CN39" s="6">
        <v>0.34612628125776002</v>
      </c>
      <c r="CO39" s="6">
        <v>0.74293076046691697</v>
      </c>
      <c r="CP39" s="6">
        <v>0.62961677081600098</v>
      </c>
      <c r="CQ39" s="6">
        <v>8207.2187850207501</v>
      </c>
      <c r="CR39" s="6">
        <v>304.250170304314</v>
      </c>
      <c r="CS39" s="6">
        <v>24002.302315594701</v>
      </c>
      <c r="CU39" s="6">
        <v>0.246998752209381</v>
      </c>
      <c r="CV39" s="6">
        <v>0.54147029362952204</v>
      </c>
      <c r="CW39" s="6">
        <v>1.6247047349987001</v>
      </c>
      <c r="CX39" s="6">
        <v>1.4514876875754501</v>
      </c>
      <c r="CY39" s="6">
        <v>8468.5291491751996</v>
      </c>
      <c r="CZ39" s="6">
        <v>322.82613554370897</v>
      </c>
      <c r="DA39" s="6">
        <v>24222.0552797159</v>
      </c>
    </row>
    <row r="40" spans="1:105" s="9" customFormat="1">
      <c r="A40" s="7" t="s">
        <v>90</v>
      </c>
      <c r="B40" s="7">
        <v>2</v>
      </c>
      <c r="C40" s="32">
        <v>3.61</v>
      </c>
      <c r="D40" s="32">
        <v>3.14</v>
      </c>
      <c r="E40" s="32">
        <v>87</v>
      </c>
      <c r="F40" s="32">
        <v>3.43</v>
      </c>
      <c r="G40" s="32">
        <v>4.75</v>
      </c>
      <c r="H40" s="32">
        <v>3.68</v>
      </c>
      <c r="I40" s="32">
        <v>2.41</v>
      </c>
      <c r="J40" s="32">
        <v>2.34</v>
      </c>
      <c r="K40" s="50" t="s">
        <v>92</v>
      </c>
      <c r="L40" s="32">
        <v>1.07</v>
      </c>
      <c r="M40" s="32">
        <f>L40/G40</f>
        <v>0.22526315789473686</v>
      </c>
      <c r="N40" s="32">
        <v>3.17</v>
      </c>
      <c r="O40" s="32">
        <v>2.08</v>
      </c>
      <c r="P40" s="32">
        <v>0.152</v>
      </c>
      <c r="Q40" s="32"/>
      <c r="R40" s="32">
        <v>3.72</v>
      </c>
      <c r="S40" s="32">
        <v>3.32</v>
      </c>
      <c r="T40" s="32">
        <v>89</v>
      </c>
      <c r="U40" s="32">
        <v>3.98</v>
      </c>
      <c r="V40" s="32">
        <v>4.87</v>
      </c>
      <c r="W40" s="32">
        <v>3.72</v>
      </c>
      <c r="X40" s="32">
        <v>2.36</v>
      </c>
      <c r="Y40" s="32">
        <v>2.5099999999999998</v>
      </c>
      <c r="Z40" s="32">
        <v>1.31</v>
      </c>
      <c r="AA40" s="32">
        <v>1.1499999999999999</v>
      </c>
      <c r="AB40" s="32">
        <f>AA40/V40</f>
        <v>0.23613963039014371</v>
      </c>
      <c r="AC40" s="32">
        <v>3.34</v>
      </c>
      <c r="AD40" s="32">
        <v>1.81</v>
      </c>
      <c r="AE40" s="32">
        <v>0.16600000000000001</v>
      </c>
      <c r="AF40" s="32"/>
      <c r="AG40" s="16">
        <v>3.42</v>
      </c>
      <c r="AH40" s="14">
        <v>3.35</v>
      </c>
      <c r="AI40" s="16">
        <v>100</v>
      </c>
      <c r="AJ40" s="16">
        <v>98.235294117647058</v>
      </c>
      <c r="AK40" s="16">
        <v>98.82352941176471</v>
      </c>
      <c r="AL40" s="16">
        <v>96.470588235294116</v>
      </c>
      <c r="AM40" s="16">
        <v>96.764705882352942</v>
      </c>
      <c r="AN40" s="16">
        <v>97.058823529411768</v>
      </c>
      <c r="AO40" s="16">
        <v>99.705882352941174</v>
      </c>
      <c r="AP40" s="16">
        <v>97.352941176470594</v>
      </c>
      <c r="AQ40" s="16">
        <v>98.529411764705884</v>
      </c>
      <c r="AR40" s="16"/>
      <c r="AS40" s="30">
        <v>29.965</v>
      </c>
      <c r="AT40" s="30">
        <v>21.409999999999997</v>
      </c>
      <c r="AU40" s="6">
        <v>23</v>
      </c>
      <c r="AV40" s="6">
        <v>19</v>
      </c>
      <c r="AW40" s="6">
        <v>0</v>
      </c>
      <c r="AX40" s="6">
        <v>1</v>
      </c>
      <c r="AY40" s="6">
        <f>AW40+AX40</f>
        <v>1</v>
      </c>
      <c r="AZ40" s="31">
        <v>858.90342973925215</v>
      </c>
      <c r="BA40" s="31">
        <v>597.12406441340852</v>
      </c>
      <c r="BB40" s="31">
        <v>25.112359188229124</v>
      </c>
      <c r="BC40" s="31">
        <v>12.655312878328132</v>
      </c>
      <c r="BD40" s="31"/>
      <c r="BE40" s="20">
        <v>100000</v>
      </c>
      <c r="BF40" s="42">
        <v>1</v>
      </c>
      <c r="BG40" s="42">
        <v>3</v>
      </c>
      <c r="BH40" s="42">
        <v>0</v>
      </c>
      <c r="BI40" s="42">
        <v>0</v>
      </c>
      <c r="BJ40" s="42">
        <v>0</v>
      </c>
      <c r="BK40" s="42">
        <v>0</v>
      </c>
      <c r="BL40" s="42">
        <v>96</v>
      </c>
      <c r="BM40" s="42">
        <v>100</v>
      </c>
      <c r="BN40" s="42">
        <v>4</v>
      </c>
      <c r="BO40" s="17">
        <f>BF40/BM40</f>
        <v>0.01</v>
      </c>
      <c r="BP40" s="17">
        <f>BG40/BM40</f>
        <v>0.03</v>
      </c>
      <c r="BQ40" s="17">
        <f>BH40/BM40</f>
        <v>0</v>
      </c>
      <c r="BR40" s="17">
        <f>BI40/BM40</f>
        <v>0</v>
      </c>
      <c r="BS40" s="17">
        <f>BJ40/BM40</f>
        <v>0</v>
      </c>
      <c r="BT40" s="17">
        <f>BK40/BM40</f>
        <v>0</v>
      </c>
      <c r="BU40" s="17">
        <f>BL40/BM40</f>
        <v>0.96</v>
      </c>
      <c r="BW40" s="101" t="s">
        <v>61</v>
      </c>
      <c r="BX40" s="101" t="s">
        <v>61</v>
      </c>
      <c r="BY40" s="101" t="s">
        <v>61</v>
      </c>
      <c r="BZ40" s="101" t="s">
        <v>61</v>
      </c>
      <c r="CA40" s="101" t="s">
        <v>61</v>
      </c>
      <c r="CB40" s="101" t="s">
        <v>61</v>
      </c>
      <c r="CC40" s="101" t="s">
        <v>61</v>
      </c>
      <c r="CE40" s="9">
        <v>4.36273734011089E-2</v>
      </c>
      <c r="CF40" s="9">
        <v>0.14681926952642299</v>
      </c>
      <c r="CG40" s="9">
        <v>1.44417253532954</v>
      </c>
      <c r="CH40" s="9">
        <v>1.0184822217704901</v>
      </c>
      <c r="CI40" s="9">
        <v>17145.330155265801</v>
      </c>
      <c r="CJ40" s="9">
        <v>1252.6361090468999</v>
      </c>
      <c r="CK40" s="9">
        <v>25336.278156939199</v>
      </c>
      <c r="CM40" s="9">
        <v>4.8918074618180901E-2</v>
      </c>
      <c r="CN40" s="9">
        <v>0.11330309695229999</v>
      </c>
      <c r="CO40" s="9">
        <v>0.71714270933181601</v>
      </c>
      <c r="CP40" s="9">
        <v>0.82696552751496299</v>
      </c>
      <c r="CQ40" s="9">
        <v>8212.6646853251204</v>
      </c>
      <c r="CR40" s="9">
        <v>7.2993379064832095E-2</v>
      </c>
      <c r="CS40" s="9">
        <v>24499.909162393898</v>
      </c>
      <c r="CU40" s="9">
        <v>4.8918074618180901E-2</v>
      </c>
      <c r="CV40" s="9">
        <v>0.14306066145172799</v>
      </c>
      <c r="CW40" s="9">
        <v>1.3245826119928801</v>
      </c>
      <c r="CX40" s="9">
        <v>0.83061165569113504</v>
      </c>
      <c r="CY40" s="9">
        <v>3988.3903767207198</v>
      </c>
      <c r="CZ40" s="9">
        <v>0</v>
      </c>
      <c r="DA40" s="9">
        <v>24903.9159577098</v>
      </c>
    </row>
    <row r="41" spans="1:105" s="9" customFormat="1">
      <c r="A41" s="7" t="s">
        <v>117</v>
      </c>
      <c r="B41" s="7">
        <v>1</v>
      </c>
      <c r="C41" s="54">
        <v>2.96</v>
      </c>
      <c r="D41" s="55">
        <v>2.4500000000000002</v>
      </c>
      <c r="E41" s="55">
        <v>83</v>
      </c>
      <c r="F41" s="55">
        <v>2.4300000000000002</v>
      </c>
      <c r="G41" s="54">
        <v>3.88</v>
      </c>
      <c r="H41" s="55">
        <v>3.02</v>
      </c>
      <c r="I41" s="55">
        <v>1.66</v>
      </c>
      <c r="J41" s="55">
        <v>2.23</v>
      </c>
      <c r="K41" s="55">
        <v>1.33</v>
      </c>
      <c r="L41" s="55">
        <v>0.86</v>
      </c>
      <c r="M41" s="32">
        <f>L41/G41</f>
        <v>0.22164948453608246</v>
      </c>
      <c r="N41" s="55">
        <v>2.42</v>
      </c>
      <c r="O41" s="55">
        <v>1.77</v>
      </c>
      <c r="P41" s="55">
        <v>0.23400000000000001</v>
      </c>
      <c r="Q41" s="55"/>
      <c r="R41" s="54">
        <v>2.9</v>
      </c>
      <c r="S41" s="55">
        <v>2.4</v>
      </c>
      <c r="T41" s="55">
        <v>83</v>
      </c>
      <c r="U41" s="54">
        <v>2.38</v>
      </c>
      <c r="V41" s="55">
        <v>3.73</v>
      </c>
      <c r="W41" s="55">
        <v>2.9</v>
      </c>
      <c r="X41" s="55">
        <v>1.6</v>
      </c>
      <c r="Y41" s="55">
        <v>2.12</v>
      </c>
      <c r="Z41" s="55">
        <v>1.1299999999999999</v>
      </c>
      <c r="AA41" s="55">
        <v>0.82</v>
      </c>
      <c r="AB41" s="32">
        <f>AA41/V41</f>
        <v>0.21983914209115279</v>
      </c>
      <c r="AC41" s="55">
        <v>2.46</v>
      </c>
      <c r="AD41" s="55">
        <v>1.22</v>
      </c>
      <c r="AE41" s="55">
        <v>0.33300000000000002</v>
      </c>
      <c r="AF41" s="55"/>
      <c r="AG41" s="16">
        <v>2.61</v>
      </c>
      <c r="AH41" s="15">
        <v>2.52</v>
      </c>
      <c r="AI41" s="16">
        <v>98.82352941176471</v>
      </c>
      <c r="AJ41" s="16">
        <v>100.78431372549019</v>
      </c>
      <c r="AK41" s="16">
        <v>100.3921568627451</v>
      </c>
      <c r="AL41" s="16">
        <v>98.039215686274517</v>
      </c>
      <c r="AM41" s="16">
        <v>97.647058823529434</v>
      </c>
      <c r="AN41" s="16">
        <v>96.470588235294116</v>
      </c>
      <c r="AO41" s="16">
        <v>93.333333333333329</v>
      </c>
      <c r="AP41" s="16">
        <v>91.372549019607845</v>
      </c>
      <c r="AQ41" s="16">
        <v>98.82352941176471</v>
      </c>
      <c r="AR41" s="16"/>
      <c r="AS41" s="30">
        <v>30.549999999999997</v>
      </c>
      <c r="AT41" s="30">
        <v>17.605000000000004</v>
      </c>
      <c r="AU41" s="6">
        <v>10</v>
      </c>
      <c r="AV41" s="6">
        <v>29</v>
      </c>
      <c r="AW41" s="6">
        <v>0</v>
      </c>
      <c r="AX41" s="6">
        <v>0</v>
      </c>
      <c r="AY41" s="6">
        <f>AW41+AX41</f>
        <v>0</v>
      </c>
      <c r="AZ41" s="31">
        <v>719.46459908903671</v>
      </c>
      <c r="BA41" s="31">
        <v>289.05627714292336</v>
      </c>
      <c r="BB41" s="31">
        <v>21.930250816588703</v>
      </c>
      <c r="BC41" s="31">
        <v>5.0824183288178304</v>
      </c>
      <c r="BD41" s="31"/>
      <c r="BE41" s="23">
        <v>660000</v>
      </c>
      <c r="BF41" s="43">
        <v>7</v>
      </c>
      <c r="BG41" s="43">
        <v>184</v>
      </c>
      <c r="BH41" s="43">
        <v>0</v>
      </c>
      <c r="BI41" s="43">
        <v>6</v>
      </c>
      <c r="BJ41" s="43">
        <v>0</v>
      </c>
      <c r="BK41" s="43">
        <v>0</v>
      </c>
      <c r="BL41" s="43">
        <v>303</v>
      </c>
      <c r="BM41" s="43">
        <v>500</v>
      </c>
      <c r="BN41" s="43">
        <v>197</v>
      </c>
      <c r="BO41" s="17">
        <f>BF41/BM41</f>
        <v>1.4E-2</v>
      </c>
      <c r="BP41" s="17">
        <f>BG41/BM41</f>
        <v>0.36799999999999999</v>
      </c>
      <c r="BQ41" s="17">
        <f>BH41/BM41</f>
        <v>0</v>
      </c>
      <c r="BR41" s="17">
        <f>BI41/BM41</f>
        <v>1.2E-2</v>
      </c>
      <c r="BS41" s="17">
        <f>BJ41/BM41</f>
        <v>0</v>
      </c>
      <c r="BT41" s="17">
        <f>BK41/BM41</f>
        <v>0</v>
      </c>
      <c r="BU41" s="17">
        <f>BL41/BM41</f>
        <v>0.60599999999999998</v>
      </c>
      <c r="BW41" s="9">
        <v>12.991487699525599</v>
      </c>
      <c r="BX41" s="9">
        <v>3.6864489507099361</v>
      </c>
      <c r="BY41" s="9">
        <v>748.62897933647844</v>
      </c>
      <c r="BZ41" s="9">
        <v>9.1977557610777597E-2</v>
      </c>
      <c r="CA41" s="9">
        <v>3.7723960013332478</v>
      </c>
      <c r="CB41" s="9">
        <v>0.78670698380532156</v>
      </c>
      <c r="CC41" s="9">
        <v>0</v>
      </c>
      <c r="CE41" s="9">
        <v>1.77096427063702E-3</v>
      </c>
      <c r="CF41" s="9">
        <v>0.71436125586832699</v>
      </c>
      <c r="CG41" s="9">
        <v>1.09517288535414</v>
      </c>
      <c r="CH41" s="9">
        <v>1.05573251372826</v>
      </c>
      <c r="CI41" s="9">
        <v>9150.9228993766501</v>
      </c>
      <c r="CJ41" s="9">
        <v>3819.5468331985899</v>
      </c>
      <c r="CK41" s="9">
        <v>32405.9663969844</v>
      </c>
      <c r="CM41" s="9">
        <v>0</v>
      </c>
      <c r="CN41" s="9">
        <v>0.66729076771606199</v>
      </c>
      <c r="CO41" s="9">
        <v>1.6055322250992801</v>
      </c>
      <c r="CP41" s="9">
        <v>1.25897636044878</v>
      </c>
      <c r="CQ41" s="9">
        <v>7265.2459125674604</v>
      </c>
      <c r="CR41" s="9">
        <v>5255.5417392033096</v>
      </c>
      <c r="CS41" s="9">
        <v>39368.926651212299</v>
      </c>
      <c r="CU41" s="9">
        <v>0</v>
      </c>
      <c r="CV41" s="9">
        <v>0.494409962884722</v>
      </c>
      <c r="CW41" s="9">
        <v>1.7395627508301299</v>
      </c>
      <c r="CX41" s="9">
        <v>1.17199364953705</v>
      </c>
      <c r="CY41" s="9">
        <v>6500.8903470834703</v>
      </c>
      <c r="CZ41" s="9">
        <v>5915.1558927957603</v>
      </c>
      <c r="DA41" s="9">
        <v>31086.0374875329</v>
      </c>
    </row>
    <row r="42" spans="1:105" s="9" customFormat="1">
      <c r="A42" s="6" t="s">
        <v>119</v>
      </c>
      <c r="B42" s="6">
        <v>1</v>
      </c>
      <c r="C42" s="31">
        <v>3.51</v>
      </c>
      <c r="D42" s="31">
        <v>2.92</v>
      </c>
      <c r="E42" s="31">
        <v>83</v>
      </c>
      <c r="F42" s="31">
        <v>2.98</v>
      </c>
      <c r="G42" s="31">
        <v>4.32</v>
      </c>
      <c r="H42" s="31">
        <v>3.71</v>
      </c>
      <c r="I42" s="31">
        <v>2.27</v>
      </c>
      <c r="J42" s="31">
        <v>2.0499999999999998</v>
      </c>
      <c r="K42" s="53">
        <v>1.28</v>
      </c>
      <c r="L42" s="31">
        <v>0.61</v>
      </c>
      <c r="M42" s="32">
        <f>L42/G42</f>
        <v>0.14120370370370369</v>
      </c>
      <c r="N42" s="31">
        <v>2.66</v>
      </c>
      <c r="O42" s="31">
        <v>1.8</v>
      </c>
      <c r="P42" s="31">
        <v>0.20899999999999999</v>
      </c>
      <c r="Q42" s="31"/>
      <c r="R42" s="31">
        <v>3.41</v>
      </c>
      <c r="S42" s="31">
        <v>2.94</v>
      </c>
      <c r="T42" s="31">
        <v>86</v>
      </c>
      <c r="U42" s="31">
        <v>3.4</v>
      </c>
      <c r="V42" s="31">
        <v>4.22</v>
      </c>
      <c r="W42" s="31">
        <v>3.41</v>
      </c>
      <c r="X42" s="31">
        <v>2.3199999999999998</v>
      </c>
      <c r="Y42" s="31">
        <v>1.9</v>
      </c>
      <c r="Z42" s="31">
        <v>0.74</v>
      </c>
      <c r="AA42" s="31">
        <v>0.81</v>
      </c>
      <c r="AB42" s="32">
        <f>AA42/V42</f>
        <v>0.19194312796208532</v>
      </c>
      <c r="AC42" s="31">
        <v>2.77</v>
      </c>
      <c r="AD42" s="31">
        <v>1.37</v>
      </c>
      <c r="AE42" s="31">
        <v>0.26400000000000001</v>
      </c>
      <c r="AF42" s="31"/>
      <c r="AG42" s="16">
        <v>2.87</v>
      </c>
      <c r="AH42" s="16">
        <v>3.04</v>
      </c>
      <c r="AI42" s="31">
        <v>97.61904761904762</v>
      </c>
      <c r="AJ42" s="31">
        <v>97.278911564625844</v>
      </c>
      <c r="AK42" s="31">
        <v>98.639455782312922</v>
      </c>
      <c r="AL42" s="31">
        <v>96.938775510204096</v>
      </c>
      <c r="AM42" s="31">
        <v>94.557823129251688</v>
      </c>
      <c r="AN42" s="31">
        <v>93.197278911564624</v>
      </c>
      <c r="AO42" s="31">
        <v>93.877551020408163</v>
      </c>
      <c r="AP42" s="31">
        <v>93.5374149659864</v>
      </c>
      <c r="AQ42" s="31">
        <v>103.4013605442177</v>
      </c>
      <c r="AR42" s="31"/>
      <c r="AS42" s="30">
        <v>32.102499999999999</v>
      </c>
      <c r="AT42" s="30">
        <v>18.247499999999999</v>
      </c>
      <c r="AU42" s="6">
        <v>11</v>
      </c>
      <c r="AV42" s="6">
        <v>11</v>
      </c>
      <c r="AW42" s="6">
        <v>0</v>
      </c>
      <c r="AX42" s="6">
        <v>0</v>
      </c>
      <c r="AY42" s="6">
        <f>AW42+AX42</f>
        <v>0</v>
      </c>
      <c r="AZ42" s="31">
        <v>870.22651265238369</v>
      </c>
      <c r="BA42" s="31">
        <v>476.14922516925947</v>
      </c>
      <c r="BB42" s="31">
        <v>26.412523763444753</v>
      </c>
      <c r="BC42" s="31">
        <v>8.5943341572245107</v>
      </c>
      <c r="BD42" s="31"/>
      <c r="BE42" s="23">
        <v>240000</v>
      </c>
      <c r="BF42" s="43">
        <v>0</v>
      </c>
      <c r="BG42" s="43">
        <v>0</v>
      </c>
      <c r="BH42" s="43">
        <v>0</v>
      </c>
      <c r="BI42" s="43">
        <v>0</v>
      </c>
      <c r="BJ42" s="43">
        <v>0</v>
      </c>
      <c r="BK42" s="43">
        <v>0</v>
      </c>
      <c r="BL42" s="43">
        <v>100</v>
      </c>
      <c r="BM42" s="43">
        <v>100</v>
      </c>
      <c r="BN42" s="43" t="s">
        <v>61</v>
      </c>
      <c r="BO42" s="17">
        <f>BF42/BM42</f>
        <v>0</v>
      </c>
      <c r="BP42" s="17">
        <f>BG42/BM42</f>
        <v>0</v>
      </c>
      <c r="BQ42" s="17">
        <f>BH42/BM42</f>
        <v>0</v>
      </c>
      <c r="BR42" s="17">
        <f>BI42/BM42</f>
        <v>0</v>
      </c>
      <c r="BS42" s="17">
        <f>BJ42/BM42</f>
        <v>0</v>
      </c>
      <c r="BT42" s="17">
        <f>BK42/BM42</f>
        <v>0</v>
      </c>
      <c r="BU42" s="17">
        <f>BL42/BM42</f>
        <v>1</v>
      </c>
      <c r="BW42" s="101" t="s">
        <v>61</v>
      </c>
      <c r="BX42" s="101" t="s">
        <v>61</v>
      </c>
      <c r="BY42" s="101" t="s">
        <v>61</v>
      </c>
      <c r="BZ42" s="101" t="s">
        <v>61</v>
      </c>
      <c r="CA42" s="101" t="s">
        <v>61</v>
      </c>
      <c r="CB42" s="101" t="s">
        <v>61</v>
      </c>
      <c r="CC42" s="101" t="s">
        <v>61</v>
      </c>
      <c r="CE42" s="6">
        <v>0.46136919501714402</v>
      </c>
      <c r="CF42" s="6">
        <v>0.24303662787336</v>
      </c>
      <c r="CG42" s="6">
        <v>1.52342607252025</v>
      </c>
      <c r="CH42" s="6">
        <v>1.19085207370483</v>
      </c>
      <c r="CI42" s="6">
        <v>25317.9161555875</v>
      </c>
      <c r="CJ42" s="6">
        <v>417.837936787952</v>
      </c>
      <c r="CK42" s="6">
        <v>20696.7079061355</v>
      </c>
      <c r="CM42" s="9">
        <v>2.7806175658778499E-2</v>
      </c>
      <c r="CN42" s="9">
        <v>0.57820532402717495</v>
      </c>
      <c r="CO42" s="9">
        <v>1.57214118927844</v>
      </c>
      <c r="CP42" s="9">
        <v>1.22486898043766</v>
      </c>
      <c r="CQ42" s="9">
        <v>13760.6447916377</v>
      </c>
      <c r="CR42" s="9">
        <v>410.987330001695</v>
      </c>
      <c r="CS42" s="9">
        <v>22840.444086349999</v>
      </c>
      <c r="CU42" s="9">
        <v>2.7806175658778499E-2</v>
      </c>
      <c r="CV42" s="9">
        <v>0.207947259118067</v>
      </c>
      <c r="CW42" s="9">
        <v>1.40592931826204</v>
      </c>
      <c r="CX42" s="9">
        <v>1.16445836093174</v>
      </c>
      <c r="CY42" s="9">
        <v>9873.0481414968999</v>
      </c>
      <c r="CZ42" s="9">
        <v>251.353970155425</v>
      </c>
      <c r="DA42" s="9">
        <v>22733.0567743969</v>
      </c>
    </row>
    <row r="43" spans="1:105" s="6" customFormat="1">
      <c r="A43" s="19" t="s">
        <v>130</v>
      </c>
      <c r="B43" s="19">
        <v>1</v>
      </c>
      <c r="C43" s="31">
        <v>3.99</v>
      </c>
      <c r="D43" s="31">
        <v>3.41</v>
      </c>
      <c r="E43" s="31">
        <v>86</v>
      </c>
      <c r="F43" s="31">
        <v>4.18</v>
      </c>
      <c r="G43" s="31">
        <v>4.92</v>
      </c>
      <c r="H43" s="31">
        <v>3.99</v>
      </c>
      <c r="I43" s="31">
        <v>2.23</v>
      </c>
      <c r="J43" s="31">
        <v>2.7</v>
      </c>
      <c r="K43" s="53">
        <v>1.39</v>
      </c>
      <c r="L43" s="31">
        <v>0.93</v>
      </c>
      <c r="M43" s="32">
        <f>L43/G43</f>
        <v>0.18902439024390244</v>
      </c>
      <c r="N43" s="31">
        <v>3.07</v>
      </c>
      <c r="O43" s="31">
        <v>1.29</v>
      </c>
      <c r="P43" s="31">
        <v>0.252</v>
      </c>
      <c r="Q43" s="31"/>
      <c r="R43" s="31">
        <v>4.07</v>
      </c>
      <c r="S43" s="31">
        <v>3.52</v>
      </c>
      <c r="T43" s="31">
        <v>87</v>
      </c>
      <c r="U43" s="31">
        <v>4.41</v>
      </c>
      <c r="V43" s="31">
        <v>4.91</v>
      </c>
      <c r="W43" s="31">
        <v>4.07</v>
      </c>
      <c r="X43" s="31">
        <v>2.33</v>
      </c>
      <c r="Y43" s="31">
        <v>2.59</v>
      </c>
      <c r="Z43" s="31">
        <v>1.38</v>
      </c>
      <c r="AA43" s="31">
        <v>0.84</v>
      </c>
      <c r="AB43" s="32">
        <f>AA43/V43</f>
        <v>0.17107942973523421</v>
      </c>
      <c r="AC43" s="31">
        <v>3.1</v>
      </c>
      <c r="AD43" s="31">
        <v>1.1200000000000001</v>
      </c>
      <c r="AE43" s="31">
        <v>0.28799999999999998</v>
      </c>
      <c r="AF43" s="31"/>
      <c r="AG43" s="31">
        <v>3.59</v>
      </c>
      <c r="AH43" s="6">
        <v>3.61</v>
      </c>
      <c r="AI43" s="31">
        <v>97.222222222222214</v>
      </c>
      <c r="AJ43" s="31">
        <v>99.166666666666657</v>
      </c>
      <c r="AK43" s="31">
        <v>95</v>
      </c>
      <c r="AL43" s="31">
        <v>95.555555555555543</v>
      </c>
      <c r="AM43" s="31">
        <v>91.1111111111111</v>
      </c>
      <c r="AN43" s="31">
        <v>95.277777777777786</v>
      </c>
      <c r="AO43" s="31">
        <v>94.722222222222214</v>
      </c>
      <c r="AP43" s="31">
        <v>96.388888888888886</v>
      </c>
      <c r="AQ43" s="31">
        <v>100.27777777777777</v>
      </c>
      <c r="AR43" s="31"/>
      <c r="AS43" s="30">
        <v>27.057500000000001</v>
      </c>
      <c r="AT43" s="30">
        <v>17.310000000000002</v>
      </c>
      <c r="AU43" s="6">
        <v>9</v>
      </c>
      <c r="AV43" s="6">
        <v>18</v>
      </c>
      <c r="AW43" s="6">
        <v>0</v>
      </c>
      <c r="AX43" s="6">
        <v>0</v>
      </c>
      <c r="AY43" s="6">
        <f>AW43+AX43</f>
        <v>0</v>
      </c>
      <c r="AZ43" s="31">
        <v>980.93360816567167</v>
      </c>
      <c r="BA43" s="31">
        <v>378.44270442125605</v>
      </c>
      <c r="BB43" s="31">
        <v>26.279201812316664</v>
      </c>
      <c r="BC43" s="31">
        <v>6.5330183466234635</v>
      </c>
      <c r="BD43" s="31"/>
      <c r="BE43" s="23">
        <v>510000</v>
      </c>
      <c r="BF43" s="35" t="s">
        <v>61</v>
      </c>
      <c r="BG43" s="35" t="s">
        <v>61</v>
      </c>
      <c r="BH43" s="35" t="s">
        <v>61</v>
      </c>
      <c r="BI43" s="35" t="s">
        <v>61</v>
      </c>
      <c r="BJ43" s="35" t="s">
        <v>61</v>
      </c>
      <c r="BK43" s="35" t="s">
        <v>61</v>
      </c>
      <c r="BL43" s="35" t="s">
        <v>61</v>
      </c>
      <c r="BM43" s="35" t="s">
        <v>61</v>
      </c>
      <c r="BN43" s="35" t="s">
        <v>61</v>
      </c>
      <c r="BO43" s="35" t="s">
        <v>61</v>
      </c>
      <c r="BP43" s="35" t="s">
        <v>61</v>
      </c>
      <c r="BQ43" s="35" t="s">
        <v>61</v>
      </c>
      <c r="BR43" s="35" t="s">
        <v>61</v>
      </c>
      <c r="BS43" s="35" t="s">
        <v>61</v>
      </c>
      <c r="BT43" s="35" t="s">
        <v>61</v>
      </c>
      <c r="BU43" s="35" t="s">
        <v>61</v>
      </c>
      <c r="BW43" s="101" t="s">
        <v>61</v>
      </c>
      <c r="BX43" s="101" t="s">
        <v>61</v>
      </c>
      <c r="BY43" s="101" t="s">
        <v>61</v>
      </c>
      <c r="BZ43" s="101" t="s">
        <v>61</v>
      </c>
      <c r="CA43" s="101" t="s">
        <v>61</v>
      </c>
      <c r="CB43" s="101" t="s">
        <v>61</v>
      </c>
      <c r="CC43" s="101" t="s">
        <v>61</v>
      </c>
      <c r="CE43" s="101" t="s">
        <v>61</v>
      </c>
      <c r="CF43" s="101" t="s">
        <v>61</v>
      </c>
      <c r="CG43" s="101" t="s">
        <v>61</v>
      </c>
      <c r="CH43" s="101" t="s">
        <v>61</v>
      </c>
      <c r="CI43" s="101" t="s">
        <v>61</v>
      </c>
      <c r="CJ43" s="101"/>
      <c r="CK43" s="101"/>
      <c r="CM43" s="6">
        <v>0.11281406285235999</v>
      </c>
      <c r="CN43" s="6">
        <v>0.35069322549926102</v>
      </c>
      <c r="CO43" s="6">
        <v>4.4342412743831998</v>
      </c>
      <c r="CP43" s="6">
        <v>1.2817638914179601</v>
      </c>
      <c r="CQ43" s="6">
        <v>2867.7355014282798</v>
      </c>
      <c r="CR43" s="6">
        <v>638.53434792856001</v>
      </c>
      <c r="CS43" s="6">
        <v>14247.901702372899</v>
      </c>
      <c r="CU43" s="6">
        <v>9.9454350867508298E-2</v>
      </c>
      <c r="CV43" s="6">
        <v>0.616254679440146</v>
      </c>
      <c r="CW43" s="6">
        <v>2.3297886162442101</v>
      </c>
      <c r="CX43" s="6">
        <v>1.33508457573863</v>
      </c>
      <c r="CY43" s="6">
        <v>1844.1116383210699</v>
      </c>
      <c r="CZ43" s="6">
        <v>765.36459246051197</v>
      </c>
      <c r="DA43" s="6">
        <v>13011.0418599884</v>
      </c>
    </row>
    <row r="44" spans="1:105"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 s="6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s="6"/>
      <c r="AG44"/>
      <c r="AI44"/>
      <c r="AJ44"/>
      <c r="AK44"/>
      <c r="AL44"/>
      <c r="AM44"/>
      <c r="AN44"/>
      <c r="AO44"/>
      <c r="AP44"/>
      <c r="AQ44"/>
      <c r="AR44" s="6"/>
      <c r="AS44"/>
      <c r="AT44"/>
      <c r="AY44"/>
      <c r="AZ44"/>
      <c r="BB44"/>
      <c r="BC44"/>
      <c r="BD44" s="6"/>
      <c r="BF44"/>
    </row>
    <row r="45" spans="1:105"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 s="6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s="6"/>
      <c r="AG45"/>
      <c r="AI45"/>
      <c r="AJ45"/>
      <c r="AK45"/>
      <c r="AL45"/>
      <c r="AM45"/>
      <c r="AN45"/>
      <c r="AO45"/>
      <c r="AP45"/>
      <c r="AQ45"/>
      <c r="AR45" s="6"/>
      <c r="AS45"/>
      <c r="AT45"/>
      <c r="AY45"/>
      <c r="AZ45"/>
      <c r="BA45"/>
      <c r="BB45"/>
      <c r="BC45"/>
      <c r="BD45" s="6"/>
      <c r="BF45"/>
    </row>
    <row r="46" spans="1:105"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 s="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s="6"/>
      <c r="AG46"/>
      <c r="AI46"/>
      <c r="AJ46"/>
      <c r="AK46"/>
      <c r="AL46"/>
      <c r="AM46"/>
      <c r="AN46"/>
      <c r="AO46"/>
      <c r="AP46"/>
      <c r="AQ46"/>
      <c r="AR46" s="6"/>
      <c r="AS46"/>
      <c r="AT46"/>
      <c r="AY46"/>
      <c r="AZ46"/>
      <c r="BA46"/>
      <c r="BB46"/>
      <c r="BC46"/>
      <c r="BD46" s="6"/>
      <c r="BF46"/>
    </row>
    <row r="49" spans="1:1">
      <c r="A49" s="37" t="s">
        <v>154</v>
      </c>
    </row>
  </sheetData>
  <sortState ref="A25:DA43">
    <sortCondition ref="A25:A43"/>
  </sortState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F45"/>
  <sheetViews>
    <sheetView topLeftCell="CW1" workbookViewId="0">
      <pane xSplit="23220" topLeftCell="AF1"/>
      <selection activeCell="DJ17" sqref="DJ17"/>
      <selection pane="topRight" activeCell="AT2" sqref="AT2"/>
    </sheetView>
  </sheetViews>
  <sheetFormatPr baseColWidth="10" defaultColWidth="8.83203125" defaultRowHeight="14" x14ac:dyDescent="0"/>
  <cols>
    <col min="3" max="3" width="25.6640625" customWidth="1"/>
    <col min="4" max="33" width="8.83203125" style="31"/>
    <col min="34" max="34" width="17.6640625" customWidth="1"/>
    <col min="35" max="35" width="16.83203125" customWidth="1"/>
    <col min="36" max="36" width="20.5" style="31" customWidth="1"/>
    <col min="37" max="37" width="8.83203125" style="31"/>
    <col min="38" max="38" width="18.33203125" style="31" customWidth="1"/>
    <col min="39" max="39" width="22.33203125" style="31" customWidth="1"/>
    <col min="40" max="40" width="19" style="31" customWidth="1"/>
    <col min="41" max="41" width="16.83203125" style="31" customWidth="1"/>
    <col min="42" max="42" width="21.6640625" style="31" customWidth="1"/>
    <col min="43" max="43" width="18.83203125" style="31" customWidth="1"/>
    <col min="44" max="45" width="17" style="31" customWidth="1"/>
    <col min="46" max="46" width="22.5" style="30" customWidth="1"/>
    <col min="47" max="47" width="17.6640625" style="30" customWidth="1"/>
    <col min="48" max="48" width="23.83203125" customWidth="1"/>
    <col min="49" max="49" width="19.33203125" customWidth="1"/>
    <col min="50" max="50" width="24" customWidth="1"/>
    <col min="51" max="51" width="26.1640625" customWidth="1"/>
    <col min="52" max="52" width="26.1640625" style="6" customWidth="1"/>
    <col min="53" max="53" width="27.83203125" style="31" customWidth="1"/>
    <col min="54" max="54" width="22.1640625" style="31" customWidth="1"/>
    <col min="55" max="55" width="23.5" customWidth="1"/>
    <col min="56" max="56" width="22.5" customWidth="1"/>
    <col min="57" max="57" width="22.5" style="9" customWidth="1"/>
    <col min="58" max="58" width="29.6640625" style="34" customWidth="1"/>
    <col min="59" max="59" width="20.83203125" style="34" customWidth="1"/>
    <col min="60" max="60" width="20.5" style="34" customWidth="1"/>
    <col min="61" max="66" width="8.83203125" style="34"/>
    <col min="67" max="67" width="16.33203125" style="34" customWidth="1"/>
    <col min="68" max="68" width="15.83203125" style="34" customWidth="1"/>
    <col min="69" max="70" width="8.83203125" style="34"/>
    <col min="71" max="71" width="12" style="34" customWidth="1"/>
    <col min="72" max="73" width="8.83203125" style="34"/>
    <col min="74" max="74" width="16" style="34" customWidth="1"/>
    <col min="90" max="90" width="13" customWidth="1"/>
    <col min="98" max="98" width="14.6640625" customWidth="1"/>
    <col min="106" max="106" width="14.83203125" customWidth="1"/>
    <col min="108" max="108" width="22.1640625" customWidth="1"/>
    <col min="109" max="109" width="12" customWidth="1"/>
  </cols>
  <sheetData>
    <row r="1" spans="1:110" s="6" customFormat="1">
      <c r="D1" s="31" t="s">
        <v>143</v>
      </c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 t="s">
        <v>144</v>
      </c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53" t="s">
        <v>139</v>
      </c>
      <c r="AI1" s="6" t="s">
        <v>140</v>
      </c>
      <c r="AJ1" s="31" t="s">
        <v>146</v>
      </c>
      <c r="AK1" s="31"/>
      <c r="AL1" s="31"/>
      <c r="AM1" s="31"/>
      <c r="AN1" s="31"/>
      <c r="AO1" s="31"/>
      <c r="AP1" s="31"/>
      <c r="AQ1" s="31"/>
      <c r="AR1" s="31"/>
      <c r="AS1" s="31"/>
      <c r="AT1" s="30" t="s">
        <v>147</v>
      </c>
      <c r="AU1" s="30"/>
      <c r="BA1" s="31"/>
      <c r="BB1" s="31"/>
      <c r="BE1" s="9"/>
      <c r="BF1" s="34" t="s">
        <v>155</v>
      </c>
      <c r="BG1" s="34"/>
      <c r="BH1" s="34"/>
      <c r="BI1" s="34"/>
      <c r="BJ1" s="34"/>
      <c r="BK1" s="34"/>
      <c r="BL1" s="34"/>
      <c r="BM1" s="34"/>
      <c r="BN1" s="34"/>
      <c r="BO1" s="34"/>
      <c r="BP1" s="34"/>
      <c r="BQ1" s="34"/>
      <c r="BR1" s="34"/>
      <c r="BS1" s="34"/>
      <c r="BT1" s="34"/>
      <c r="BU1" s="34"/>
      <c r="BV1" s="34"/>
      <c r="BX1" s="6" t="s">
        <v>163</v>
      </c>
      <c r="CF1" s="6" t="s">
        <v>171</v>
      </c>
      <c r="CN1" s="6" t="s">
        <v>172</v>
      </c>
      <c r="CV1" s="6" t="s">
        <v>180</v>
      </c>
      <c r="DD1" s="6" t="s">
        <v>211</v>
      </c>
    </row>
    <row r="2" spans="1:110" s="6" customFormat="1">
      <c r="A2" s="7" t="s">
        <v>0</v>
      </c>
      <c r="B2" s="7" t="s">
        <v>1</v>
      </c>
      <c r="C2" s="86" t="s">
        <v>134</v>
      </c>
      <c r="D2" s="32" t="s">
        <v>7</v>
      </c>
      <c r="E2" s="32" t="s">
        <v>8</v>
      </c>
      <c r="F2" s="32" t="s">
        <v>9</v>
      </c>
      <c r="G2" s="32" t="s">
        <v>10</v>
      </c>
      <c r="H2" s="32" t="s">
        <v>11</v>
      </c>
      <c r="I2" s="32" t="s">
        <v>12</v>
      </c>
      <c r="J2" s="32" t="s">
        <v>13</v>
      </c>
      <c r="K2" s="32" t="s">
        <v>14</v>
      </c>
      <c r="L2" s="32" t="s">
        <v>15</v>
      </c>
      <c r="M2" s="32" t="s">
        <v>16</v>
      </c>
      <c r="N2" s="32" t="s">
        <v>17</v>
      </c>
      <c r="O2" s="32" t="s">
        <v>18</v>
      </c>
      <c r="P2" s="32" t="s">
        <v>19</v>
      </c>
      <c r="Q2" s="32" t="s">
        <v>20</v>
      </c>
      <c r="R2" s="32"/>
      <c r="S2" s="32" t="s">
        <v>21</v>
      </c>
      <c r="T2" s="32" t="s">
        <v>22</v>
      </c>
      <c r="U2" s="32" t="s">
        <v>23</v>
      </c>
      <c r="V2" s="32" t="s">
        <v>24</v>
      </c>
      <c r="W2" s="32" t="s">
        <v>25</v>
      </c>
      <c r="X2" s="32" t="s">
        <v>26</v>
      </c>
      <c r="Y2" s="32" t="s">
        <v>27</v>
      </c>
      <c r="Z2" s="32" t="s">
        <v>28</v>
      </c>
      <c r="AA2" s="32" t="s">
        <v>29</v>
      </c>
      <c r="AB2" s="32" t="s">
        <v>30</v>
      </c>
      <c r="AC2" s="32" t="s">
        <v>31</v>
      </c>
      <c r="AD2" s="32" t="s">
        <v>32</v>
      </c>
      <c r="AE2" s="32" t="s">
        <v>33</v>
      </c>
      <c r="AF2" s="32" t="s">
        <v>34</v>
      </c>
      <c r="AG2" s="32"/>
      <c r="AH2" s="95" t="s">
        <v>97</v>
      </c>
      <c r="AI2" s="4" t="s">
        <v>98</v>
      </c>
      <c r="AJ2" s="86" t="s">
        <v>99</v>
      </c>
      <c r="AK2" s="86" t="s">
        <v>100</v>
      </c>
      <c r="AL2" s="86" t="s">
        <v>101</v>
      </c>
      <c r="AM2" s="86" t="s">
        <v>102</v>
      </c>
      <c r="AN2" s="86" t="s">
        <v>103</v>
      </c>
      <c r="AO2" s="86" t="s">
        <v>104</v>
      </c>
      <c r="AP2" s="86" t="s">
        <v>105</v>
      </c>
      <c r="AQ2" s="86" t="s">
        <v>106</v>
      </c>
      <c r="AR2" s="86" t="s">
        <v>141</v>
      </c>
      <c r="AS2" s="86"/>
      <c r="AT2" s="96" t="s">
        <v>152</v>
      </c>
      <c r="AU2" s="96" t="s">
        <v>153</v>
      </c>
      <c r="AV2" s="78" t="s">
        <v>93</v>
      </c>
      <c r="AW2" s="78" t="s">
        <v>94</v>
      </c>
      <c r="AX2" s="78" t="s">
        <v>95</v>
      </c>
      <c r="AY2" s="78" t="s">
        <v>96</v>
      </c>
      <c r="AZ2" s="78" t="s">
        <v>136</v>
      </c>
      <c r="BA2" s="86" t="s">
        <v>148</v>
      </c>
      <c r="BB2" s="86" t="s">
        <v>149</v>
      </c>
      <c r="BC2" s="78" t="s">
        <v>150</v>
      </c>
      <c r="BD2" s="78" t="s">
        <v>151</v>
      </c>
      <c r="BE2" s="9"/>
      <c r="BF2" s="57" t="s">
        <v>127</v>
      </c>
      <c r="BG2" s="42" t="s">
        <v>40</v>
      </c>
      <c r="BH2" s="42" t="s">
        <v>39</v>
      </c>
      <c r="BI2" s="42" t="s">
        <v>37</v>
      </c>
      <c r="BJ2" s="42" t="s">
        <v>38</v>
      </c>
      <c r="BK2" s="42" t="s">
        <v>35</v>
      </c>
      <c r="BL2" s="42" t="s">
        <v>36</v>
      </c>
      <c r="BM2" s="42" t="s">
        <v>41</v>
      </c>
      <c r="BN2" s="42" t="s">
        <v>128</v>
      </c>
      <c r="BO2" s="42" t="s">
        <v>110</v>
      </c>
      <c r="BP2" s="99" t="s">
        <v>114</v>
      </c>
      <c r="BQ2" s="99" t="s">
        <v>113</v>
      </c>
      <c r="BR2" s="99" t="s">
        <v>111</v>
      </c>
      <c r="BS2" s="99" t="s">
        <v>112</v>
      </c>
      <c r="BT2" s="99" t="s">
        <v>108</v>
      </c>
      <c r="BU2" s="99" t="s">
        <v>109</v>
      </c>
      <c r="BV2" s="99" t="s">
        <v>115</v>
      </c>
      <c r="BX2" s="6" t="s">
        <v>156</v>
      </c>
      <c r="BY2" s="6" t="s">
        <v>157</v>
      </c>
      <c r="BZ2" s="6" t="s">
        <v>158</v>
      </c>
      <c r="CA2" s="6" t="s">
        <v>159</v>
      </c>
      <c r="CB2" s="6" t="s">
        <v>160</v>
      </c>
      <c r="CC2" s="6" t="s">
        <v>161</v>
      </c>
      <c r="CD2" s="6" t="s">
        <v>162</v>
      </c>
      <c r="CF2" s="6" t="s">
        <v>195</v>
      </c>
      <c r="CG2" s="6" t="s">
        <v>196</v>
      </c>
      <c r="CH2" s="6" t="s">
        <v>197</v>
      </c>
      <c r="CI2" s="6" t="s">
        <v>198</v>
      </c>
      <c r="CJ2" s="6" t="s">
        <v>199</v>
      </c>
      <c r="CK2" s="6" t="s">
        <v>200</v>
      </c>
      <c r="CL2" s="6" t="s">
        <v>201</v>
      </c>
      <c r="CN2" s="6" t="s">
        <v>202</v>
      </c>
      <c r="CO2" s="6" t="s">
        <v>203</v>
      </c>
      <c r="CP2" s="6" t="s">
        <v>204</v>
      </c>
      <c r="CQ2" s="6" t="s">
        <v>205</v>
      </c>
      <c r="CR2" s="6" t="s">
        <v>206</v>
      </c>
      <c r="CS2" s="6" t="s">
        <v>207</v>
      </c>
      <c r="CT2" s="6" t="s">
        <v>208</v>
      </c>
      <c r="CV2" s="6" t="s">
        <v>188</v>
      </c>
      <c r="CW2" s="6" t="s">
        <v>189</v>
      </c>
      <c r="CX2" s="6" t="s">
        <v>190</v>
      </c>
      <c r="CY2" s="6" t="s">
        <v>191</v>
      </c>
      <c r="CZ2" s="6" t="s">
        <v>192</v>
      </c>
      <c r="DA2" s="6" t="s">
        <v>193</v>
      </c>
      <c r="DB2" s="6" t="s">
        <v>194</v>
      </c>
      <c r="DD2" s="6" t="s">
        <v>209</v>
      </c>
      <c r="DE2" s="6" t="s">
        <v>210</v>
      </c>
      <c r="DF2" s="6" t="s">
        <v>212</v>
      </c>
    </row>
    <row r="3" spans="1:110">
      <c r="A3" s="7" t="s">
        <v>45</v>
      </c>
      <c r="B3" s="7">
        <v>2</v>
      </c>
      <c r="C3" s="6">
        <v>22.154999999999998</v>
      </c>
      <c r="D3" s="32">
        <v>4.0199999999999996</v>
      </c>
      <c r="E3" s="32">
        <v>3.48</v>
      </c>
      <c r="F3" s="32">
        <v>87</v>
      </c>
      <c r="G3" s="32">
        <v>4.05</v>
      </c>
      <c r="H3" s="32">
        <v>4.59</v>
      </c>
      <c r="I3" s="32">
        <v>4.0199999999999996</v>
      </c>
      <c r="J3" s="32">
        <v>2.73</v>
      </c>
      <c r="K3" s="32">
        <v>1.86</v>
      </c>
      <c r="L3" s="50">
        <v>1.06</v>
      </c>
      <c r="M3" s="32">
        <v>0.56999999999999995</v>
      </c>
      <c r="N3" s="32">
        <f>M3/H3</f>
        <v>0.1241830065359477</v>
      </c>
      <c r="O3" s="32">
        <v>3.2</v>
      </c>
      <c r="P3" s="32">
        <v>1.66</v>
      </c>
      <c r="Q3" s="32">
        <v>0.189</v>
      </c>
      <c r="R3" s="32"/>
      <c r="S3" s="32">
        <v>3.72</v>
      </c>
      <c r="T3" s="32">
        <v>3.12</v>
      </c>
      <c r="U3" s="32">
        <v>84</v>
      </c>
      <c r="V3" s="32">
        <v>3.19</v>
      </c>
      <c r="W3" s="32">
        <v>4.28</v>
      </c>
      <c r="X3" s="32">
        <v>3.72</v>
      </c>
      <c r="Y3" s="32">
        <v>2.46</v>
      </c>
      <c r="Z3" s="32">
        <v>1.82</v>
      </c>
      <c r="AA3" s="32">
        <v>0.75</v>
      </c>
      <c r="AB3" s="32">
        <v>0.56000000000000005</v>
      </c>
      <c r="AC3" s="32">
        <f>AB3/W3</f>
        <v>0.13084112149532712</v>
      </c>
      <c r="AD3" s="32">
        <v>3.11</v>
      </c>
      <c r="AE3" s="32">
        <v>1.94</v>
      </c>
      <c r="AF3" s="32">
        <v>0.16600000000000001</v>
      </c>
      <c r="AG3" s="32"/>
      <c r="AH3" s="14">
        <v>3.32</v>
      </c>
      <c r="AI3" s="14">
        <v>3.68</v>
      </c>
      <c r="AJ3" s="16">
        <v>101.2012012012012</v>
      </c>
      <c r="AK3" s="16">
        <v>98.798798798798799</v>
      </c>
      <c r="AL3" s="16">
        <v>96.696696696696705</v>
      </c>
      <c r="AM3" s="16">
        <v>96.396396396396383</v>
      </c>
      <c r="AN3" s="16">
        <v>97.897897897897892</v>
      </c>
      <c r="AO3" s="16">
        <v>98.498498498498492</v>
      </c>
      <c r="AP3" s="16">
        <v>100.90090090090089</v>
      </c>
      <c r="AQ3" s="16">
        <v>99.3993993993994</v>
      </c>
      <c r="AR3" s="16">
        <v>110.5105105105105</v>
      </c>
      <c r="AS3" s="16"/>
      <c r="AT3" s="41" t="s">
        <v>61</v>
      </c>
      <c r="AU3" s="41" t="s">
        <v>61</v>
      </c>
      <c r="AV3" s="41" t="s">
        <v>61</v>
      </c>
      <c r="AW3" s="41" t="s">
        <v>61</v>
      </c>
      <c r="AX3" s="41" t="s">
        <v>61</v>
      </c>
      <c r="AY3" s="41" t="s">
        <v>61</v>
      </c>
      <c r="BA3" s="41" t="s">
        <v>61</v>
      </c>
      <c r="BB3" s="41" t="s">
        <v>61</v>
      </c>
      <c r="BC3" s="41" t="s">
        <v>61</v>
      </c>
      <c r="BD3" s="41" t="s">
        <v>61</v>
      </c>
      <c r="BE3" s="40"/>
      <c r="BF3" s="57">
        <v>65500</v>
      </c>
      <c r="BG3" s="42">
        <v>389</v>
      </c>
      <c r="BH3" s="42">
        <v>87</v>
      </c>
      <c r="BI3" s="42">
        <v>0</v>
      </c>
      <c r="BJ3" s="42">
        <v>4</v>
      </c>
      <c r="BK3" s="42">
        <v>0</v>
      </c>
      <c r="BL3" s="42">
        <v>1</v>
      </c>
      <c r="BM3" s="42">
        <v>19</v>
      </c>
      <c r="BN3" s="42">
        <v>500</v>
      </c>
      <c r="BO3" s="42">
        <v>481</v>
      </c>
      <c r="BP3" s="49">
        <f>BG3/BN3</f>
        <v>0.77800000000000002</v>
      </c>
      <c r="BQ3" s="49">
        <f>BH3/BN3</f>
        <v>0.17399999999999999</v>
      </c>
      <c r="BR3" s="49">
        <f>BI3/BN3</f>
        <v>0</v>
      </c>
      <c r="BS3" s="49">
        <f>BJ3/BN3</f>
        <v>8.0000000000000002E-3</v>
      </c>
      <c r="BT3" s="49">
        <f>BK3/BN3</f>
        <v>0</v>
      </c>
      <c r="BU3" s="49">
        <f>BL3/BN3</f>
        <v>2E-3</v>
      </c>
      <c r="BV3" s="49">
        <f>BM3/BN3</f>
        <v>3.7999999999999999E-2</v>
      </c>
      <c r="BX3" s="101" t="s">
        <v>61</v>
      </c>
      <c r="BY3" s="101" t="s">
        <v>61</v>
      </c>
      <c r="BZ3" s="101" t="s">
        <v>61</v>
      </c>
      <c r="CA3" s="101" t="s">
        <v>61</v>
      </c>
      <c r="CB3" s="101" t="s">
        <v>61</v>
      </c>
      <c r="CC3" s="101" t="s">
        <v>61</v>
      </c>
      <c r="CD3" s="101" t="s">
        <v>61</v>
      </c>
      <c r="CF3" s="101" t="s">
        <v>61</v>
      </c>
      <c r="CG3" s="101" t="s">
        <v>61</v>
      </c>
      <c r="CH3" s="101" t="s">
        <v>61</v>
      </c>
      <c r="CI3" s="101" t="s">
        <v>61</v>
      </c>
      <c r="CJ3" s="101"/>
      <c r="CK3" s="101"/>
      <c r="CL3" s="101"/>
      <c r="CN3">
        <v>0.20485527282550101</v>
      </c>
      <c r="CO3">
        <v>0.68366587036669002</v>
      </c>
      <c r="CP3">
        <v>1.25693385378378</v>
      </c>
      <c r="CQ3">
        <v>1.14188032926248</v>
      </c>
      <c r="CR3">
        <v>100063.294745051</v>
      </c>
      <c r="CS3">
        <v>21089.2389187464</v>
      </c>
      <c r="CT3">
        <v>19278.772808914298</v>
      </c>
      <c r="CV3">
        <v>7.5043394218045206E-2</v>
      </c>
      <c r="CW3">
        <v>0.452297638405319</v>
      </c>
      <c r="CX3">
        <v>1.7933844306519</v>
      </c>
      <c r="CY3">
        <v>1.00921789554687</v>
      </c>
      <c r="CZ3">
        <v>76093.228809673004</v>
      </c>
      <c r="DA3">
        <v>11403.231390667899</v>
      </c>
      <c r="DB3">
        <v>16197.5097019642</v>
      </c>
      <c r="DD3" s="6">
        <v>1</v>
      </c>
      <c r="DE3" s="6">
        <v>1</v>
      </c>
      <c r="DF3" s="6">
        <v>0</v>
      </c>
    </row>
    <row r="4" spans="1:110" s="3" customFormat="1">
      <c r="A4" s="7" t="s">
        <v>47</v>
      </c>
      <c r="B4" s="7">
        <v>1</v>
      </c>
      <c r="C4" s="6">
        <v>9.1679999999999993</v>
      </c>
      <c r="D4" s="32">
        <v>4.5199999999999996</v>
      </c>
      <c r="E4" s="32">
        <v>3.64</v>
      </c>
      <c r="F4" s="32">
        <v>80</v>
      </c>
      <c r="G4" s="32">
        <v>3.58</v>
      </c>
      <c r="H4" s="32">
        <v>5.14</v>
      </c>
      <c r="I4" s="32">
        <v>4.5199999999999996</v>
      </c>
      <c r="J4" s="32">
        <v>3.01</v>
      </c>
      <c r="K4" s="32">
        <v>2.13</v>
      </c>
      <c r="L4" s="50">
        <v>0.7</v>
      </c>
      <c r="M4" s="32">
        <v>0.62</v>
      </c>
      <c r="N4" s="32">
        <f>M4/H4</f>
        <v>0.12062256809338522</v>
      </c>
      <c r="O4" s="32">
        <v>2.92</v>
      </c>
      <c r="P4" s="32">
        <v>1.39</v>
      </c>
      <c r="Q4" s="32">
        <v>0.247</v>
      </c>
      <c r="R4" s="32"/>
      <c r="S4" s="32">
        <v>3.31</v>
      </c>
      <c r="T4" s="32">
        <v>2.63</v>
      </c>
      <c r="U4" s="32">
        <v>80</v>
      </c>
      <c r="V4" s="32">
        <v>2.4</v>
      </c>
      <c r="W4" s="32">
        <v>3.95</v>
      </c>
      <c r="X4" s="32">
        <v>3.31</v>
      </c>
      <c r="Y4" s="32">
        <v>1.8</v>
      </c>
      <c r="Z4" s="32">
        <v>2.15</v>
      </c>
      <c r="AA4" s="32">
        <v>0.5</v>
      </c>
      <c r="AB4" s="32">
        <v>0.64</v>
      </c>
      <c r="AC4" s="32">
        <f>AB4/W4</f>
        <v>0.16202531645569621</v>
      </c>
      <c r="AD4" s="32">
        <v>2.85</v>
      </c>
      <c r="AE4" s="32">
        <v>1.52</v>
      </c>
      <c r="AF4" s="32">
        <v>0.23100000000000001</v>
      </c>
      <c r="AG4" s="32"/>
      <c r="AH4" s="15">
        <v>3.08</v>
      </c>
      <c r="AI4" s="15">
        <v>3.56</v>
      </c>
      <c r="AJ4" s="16">
        <v>99.683544303797461</v>
      </c>
      <c r="AK4" s="16">
        <v>101.26582278481013</v>
      </c>
      <c r="AL4" s="16">
        <v>100.94936708860757</v>
      </c>
      <c r="AM4" s="16">
        <v>100.63291139240506</v>
      </c>
      <c r="AN4" s="16">
        <v>101.58227848101265</v>
      </c>
      <c r="AO4" s="16">
        <v>104.43037974683543</v>
      </c>
      <c r="AP4" s="16">
        <v>106.01265822784809</v>
      </c>
      <c r="AQ4" s="16">
        <v>108.54430379746836</v>
      </c>
      <c r="AR4" s="16">
        <v>112.65822784810126</v>
      </c>
      <c r="AS4" s="16"/>
      <c r="AT4" s="30">
        <v>34.102499999999999</v>
      </c>
      <c r="AU4" s="30">
        <v>18.7225</v>
      </c>
      <c r="AV4" s="6">
        <v>15</v>
      </c>
      <c r="AW4" s="6">
        <v>17</v>
      </c>
      <c r="AX4" s="6">
        <v>0</v>
      </c>
      <c r="AY4" s="6">
        <v>0</v>
      </c>
      <c r="AZ4" s="6">
        <f>AX4+AY4</f>
        <v>0</v>
      </c>
      <c r="BA4" s="31">
        <v>698.2716574348301</v>
      </c>
      <c r="BB4" s="31">
        <v>443.21188075270538</v>
      </c>
      <c r="BC4" s="30">
        <v>21.335160836673527</v>
      </c>
      <c r="BD4" s="30">
        <v>8.2635078590802351</v>
      </c>
      <c r="BE4" s="40"/>
      <c r="BF4" s="57">
        <v>4280000</v>
      </c>
      <c r="BG4" s="42">
        <v>398</v>
      </c>
      <c r="BH4" s="42">
        <v>90</v>
      </c>
      <c r="BI4" s="42">
        <v>0</v>
      </c>
      <c r="BJ4" s="42">
        <v>6</v>
      </c>
      <c r="BK4" s="42">
        <v>0</v>
      </c>
      <c r="BL4" s="42">
        <v>2</v>
      </c>
      <c r="BM4" s="42">
        <v>3</v>
      </c>
      <c r="BN4" s="42">
        <v>499</v>
      </c>
      <c r="BO4" s="42">
        <v>496</v>
      </c>
      <c r="BP4" s="49">
        <f>BG4/BN4</f>
        <v>0.79759519038076154</v>
      </c>
      <c r="BQ4" s="49">
        <f>BH4/BN4</f>
        <v>0.18036072144288579</v>
      </c>
      <c r="BR4" s="49">
        <f>BI4/BN4</f>
        <v>0</v>
      </c>
      <c r="BS4" s="49">
        <f>BJ4/BN4</f>
        <v>1.2024048096192385E-2</v>
      </c>
      <c r="BT4" s="49">
        <f>BK4/BN4</f>
        <v>0</v>
      </c>
      <c r="BU4" s="49">
        <f>BL4/BN4</f>
        <v>4.0080160320641279E-3</v>
      </c>
      <c r="BV4" s="49">
        <f>BM4/BN4</f>
        <v>6.0120240480961923E-3</v>
      </c>
      <c r="BW4" s="6"/>
      <c r="BX4" s="6">
        <v>181.36221411206176</v>
      </c>
      <c r="BY4" s="6">
        <v>178.1601246357136</v>
      </c>
      <c r="BZ4" s="6">
        <v>2500.2771075384958</v>
      </c>
      <c r="CA4" s="6">
        <v>14.969052863849631</v>
      </c>
      <c r="CB4" s="6">
        <v>33.287474751556083</v>
      </c>
      <c r="CC4" s="6">
        <v>0.23570253360636961</v>
      </c>
      <c r="CD4" s="6">
        <v>107.62438917982496</v>
      </c>
      <c r="CE4" s="6"/>
      <c r="CF4" s="6">
        <v>3.7953479324959599E-2</v>
      </c>
      <c r="CG4" s="6">
        <v>0.394441483988902</v>
      </c>
      <c r="CH4" s="6">
        <v>1.24235174185875</v>
      </c>
      <c r="CI4" s="6">
        <v>0.87553006186342097</v>
      </c>
      <c r="CJ4" s="6">
        <v>148082.72095786899</v>
      </c>
      <c r="CK4" s="6">
        <v>5850.90797837424</v>
      </c>
      <c r="CL4" s="6">
        <v>14940.6140165614</v>
      </c>
      <c r="CM4" s="6"/>
      <c r="CN4" s="6">
        <v>3.7953479324959599E-2</v>
      </c>
      <c r="CO4" s="6">
        <v>0.87808415064795298</v>
      </c>
      <c r="CP4" s="6">
        <v>2.7027595545410299</v>
      </c>
      <c r="CQ4" s="6">
        <v>0.80513098813238904</v>
      </c>
      <c r="CR4" s="6">
        <v>76234.595059019906</v>
      </c>
      <c r="CS4" s="6">
        <v>2778.4447099438098</v>
      </c>
      <c r="CT4" s="6">
        <v>15542.380924288</v>
      </c>
      <c r="CU4" s="6"/>
      <c r="CV4" s="6">
        <v>1.6879830587868998E-2</v>
      </c>
      <c r="CW4" s="6">
        <v>0.42970689631449999</v>
      </c>
      <c r="CX4" s="6">
        <v>1.2194686398402901</v>
      </c>
      <c r="CY4" s="6">
        <v>0.70369944607214296</v>
      </c>
      <c r="CZ4" s="6">
        <v>103113.769514275</v>
      </c>
      <c r="DA4" s="6">
        <v>4431.7088934754702</v>
      </c>
      <c r="DB4" s="6">
        <v>19172.815553571199</v>
      </c>
      <c r="DD4">
        <v>4</v>
      </c>
      <c r="DE4" s="6">
        <v>0</v>
      </c>
      <c r="DF4" s="6">
        <v>1</v>
      </c>
    </row>
    <row r="5" spans="1:110">
      <c r="A5" s="1" t="s">
        <v>48</v>
      </c>
      <c r="B5" s="1">
        <v>2</v>
      </c>
      <c r="C5" s="6">
        <v>60.13</v>
      </c>
      <c r="D5" s="32">
        <v>3.9</v>
      </c>
      <c r="E5" s="32">
        <v>3.17</v>
      </c>
      <c r="F5" s="32">
        <v>81</v>
      </c>
      <c r="G5" s="32">
        <v>3.05</v>
      </c>
      <c r="H5" s="32">
        <v>4.88</v>
      </c>
      <c r="I5" s="32">
        <v>3.9</v>
      </c>
      <c r="J5" s="32">
        <v>2.96</v>
      </c>
      <c r="K5" s="32">
        <v>1.91</v>
      </c>
      <c r="L5" s="50">
        <v>0.34</v>
      </c>
      <c r="M5" s="32">
        <v>0.98</v>
      </c>
      <c r="N5" s="32">
        <f>M5/H5</f>
        <v>0.20081967213114754</v>
      </c>
      <c r="O5" s="32">
        <v>3.06</v>
      </c>
      <c r="P5" s="32">
        <v>2.14</v>
      </c>
      <c r="Q5" s="32">
        <v>0.15</v>
      </c>
      <c r="R5" s="32"/>
      <c r="S5" s="32">
        <v>3.09</v>
      </c>
      <c r="T5" s="32">
        <v>2.61</v>
      </c>
      <c r="U5" s="32">
        <v>85</v>
      </c>
      <c r="V5" s="32">
        <v>2.64</v>
      </c>
      <c r="W5" s="32">
        <v>4.22</v>
      </c>
      <c r="X5" s="32">
        <v>3.09</v>
      </c>
      <c r="Y5" s="32">
        <v>2.12</v>
      </c>
      <c r="Z5" s="32">
        <v>2.1</v>
      </c>
      <c r="AA5" s="32">
        <v>0.47</v>
      </c>
      <c r="AB5" s="32">
        <v>1.1299999999999999</v>
      </c>
      <c r="AC5" s="32">
        <f>AB5/W5</f>
        <v>0.26777251184834122</v>
      </c>
      <c r="AD5" s="32">
        <v>2.95</v>
      </c>
      <c r="AE5" s="32">
        <v>2.57</v>
      </c>
      <c r="AF5" s="32">
        <v>0.13</v>
      </c>
      <c r="AG5" s="32"/>
      <c r="AH5" s="14">
        <v>2.96</v>
      </c>
      <c r="AI5" s="14">
        <v>3.19</v>
      </c>
      <c r="AJ5" s="16">
        <v>96.666666666666671</v>
      </c>
      <c r="AK5" s="16">
        <v>102.66666666666666</v>
      </c>
      <c r="AL5" s="16">
        <v>98</v>
      </c>
      <c r="AM5" s="16">
        <v>98</v>
      </c>
      <c r="AN5" s="16">
        <v>99.000000000000014</v>
      </c>
      <c r="AO5" s="16">
        <v>100</v>
      </c>
      <c r="AP5" s="16">
        <v>95</v>
      </c>
      <c r="AQ5" s="16">
        <v>101.33333333333334</v>
      </c>
      <c r="AR5" s="16">
        <v>106.33333333333333</v>
      </c>
      <c r="AS5" s="16"/>
      <c r="AT5" s="30">
        <v>38.875</v>
      </c>
      <c r="AU5" s="30">
        <v>20.919999999999998</v>
      </c>
      <c r="AV5" s="6">
        <v>7</v>
      </c>
      <c r="AW5" s="6">
        <v>18</v>
      </c>
      <c r="AX5" s="6">
        <v>0</v>
      </c>
      <c r="AY5" s="6">
        <v>0</v>
      </c>
      <c r="AZ5" s="6">
        <f>AX5+AY5</f>
        <v>0</v>
      </c>
      <c r="BA5" s="31">
        <v>720.13906742829954</v>
      </c>
      <c r="BB5" s="31">
        <v>356.57808931988268</v>
      </c>
      <c r="BC5" s="30">
        <v>24.79707186585112</v>
      </c>
      <c r="BD5" s="30">
        <v>7.3424554500334622</v>
      </c>
      <c r="BE5" s="40"/>
      <c r="BF5" s="57">
        <v>245000</v>
      </c>
      <c r="BG5" s="35" t="s">
        <v>61</v>
      </c>
      <c r="BH5" s="35" t="s">
        <v>61</v>
      </c>
      <c r="BI5" s="35" t="s">
        <v>61</v>
      </c>
      <c r="BJ5" s="35" t="s">
        <v>61</v>
      </c>
      <c r="BK5" s="35" t="s">
        <v>61</v>
      </c>
      <c r="BL5" s="35" t="s">
        <v>61</v>
      </c>
      <c r="BM5" s="35" t="s">
        <v>61</v>
      </c>
      <c r="BN5" s="35" t="s">
        <v>61</v>
      </c>
      <c r="BO5" s="35" t="s">
        <v>61</v>
      </c>
      <c r="BP5" s="35" t="s">
        <v>61</v>
      </c>
      <c r="BQ5" s="35" t="s">
        <v>61</v>
      </c>
      <c r="BR5" s="35" t="s">
        <v>61</v>
      </c>
      <c r="BS5" s="35" t="s">
        <v>61</v>
      </c>
      <c r="BT5" s="35" t="s">
        <v>61</v>
      </c>
      <c r="BU5" s="35" t="s">
        <v>61</v>
      </c>
      <c r="BV5" s="35" t="s">
        <v>61</v>
      </c>
      <c r="BW5" s="9"/>
      <c r="BX5" s="101" t="s">
        <v>61</v>
      </c>
      <c r="BY5" s="101" t="s">
        <v>61</v>
      </c>
      <c r="BZ5" s="101" t="s">
        <v>61</v>
      </c>
      <c r="CA5" s="101" t="s">
        <v>61</v>
      </c>
      <c r="CB5" s="101" t="s">
        <v>61</v>
      </c>
      <c r="CC5" s="101"/>
      <c r="CD5" s="101"/>
      <c r="CE5" s="9"/>
      <c r="CF5" s="3">
        <v>3.0242441146026599E-2</v>
      </c>
      <c r="CG5" s="3">
        <v>0.758140393583284</v>
      </c>
      <c r="CH5" s="3">
        <v>1.0809593985816901</v>
      </c>
      <c r="CI5" s="3">
        <v>0.550433366910694</v>
      </c>
      <c r="CJ5" s="3">
        <v>180682.595295918</v>
      </c>
      <c r="CK5" s="3">
        <v>4569.6432196199503</v>
      </c>
      <c r="CL5" s="3">
        <v>25403.831474517501</v>
      </c>
      <c r="CM5" s="9"/>
      <c r="CN5" s="9">
        <v>3.6021581372631402E-2</v>
      </c>
      <c r="CO5" s="9">
        <v>1.7742500065700799</v>
      </c>
      <c r="CP5" s="9">
        <v>0.65622223696870796</v>
      </c>
      <c r="CQ5" s="9">
        <v>0.49756240872590202</v>
      </c>
      <c r="CR5" s="9">
        <v>145399.04494689999</v>
      </c>
      <c r="CS5" s="9">
        <v>3319.2704283222502</v>
      </c>
      <c r="CT5" s="9">
        <v>26051.8279405961</v>
      </c>
      <c r="CU5" s="9"/>
      <c r="CV5" s="9">
        <v>0.55732033035469897</v>
      </c>
      <c r="CW5" s="9">
        <v>1.06274357841814</v>
      </c>
      <c r="CX5" s="9">
        <v>0.77099916300395099</v>
      </c>
      <c r="CY5" s="9">
        <v>0.63790939576799799</v>
      </c>
      <c r="CZ5" s="9">
        <v>195973.38323483599</v>
      </c>
      <c r="DA5" s="9">
        <v>10787.631095926999</v>
      </c>
      <c r="DB5" s="9">
        <v>30722.909705445101</v>
      </c>
      <c r="DD5" s="3">
        <v>3</v>
      </c>
      <c r="DE5" s="6">
        <v>0</v>
      </c>
      <c r="DF5" s="6">
        <v>1</v>
      </c>
    </row>
    <row r="6" spans="1:110" s="3" customFormat="1">
      <c r="A6" s="7" t="s">
        <v>58</v>
      </c>
      <c r="B6" s="7">
        <v>2</v>
      </c>
      <c r="C6" s="6">
        <v>6.0749999999999993</v>
      </c>
      <c r="D6" s="32">
        <v>3.17</v>
      </c>
      <c r="E6" s="32">
        <v>2.59</v>
      </c>
      <c r="F6" s="32">
        <v>82</v>
      </c>
      <c r="G6" s="32">
        <v>2.61</v>
      </c>
      <c r="H6" s="32">
        <v>3.64</v>
      </c>
      <c r="I6" s="32">
        <v>3.17</v>
      </c>
      <c r="J6" s="32">
        <v>2.06</v>
      </c>
      <c r="K6" s="32">
        <v>1.57</v>
      </c>
      <c r="L6" s="50">
        <v>0.24</v>
      </c>
      <c r="M6" s="32">
        <v>0.47</v>
      </c>
      <c r="N6" s="32">
        <f>M6/H6</f>
        <v>0.12912087912087911</v>
      </c>
      <c r="O6" s="32">
        <v>1.8</v>
      </c>
      <c r="P6" s="32">
        <v>2.66</v>
      </c>
      <c r="Q6" s="32">
        <v>0.20899999999999999</v>
      </c>
      <c r="R6" s="32"/>
      <c r="S6" s="32">
        <v>2.71</v>
      </c>
      <c r="T6" s="32">
        <v>2.0499999999999998</v>
      </c>
      <c r="U6" s="32">
        <v>76</v>
      </c>
      <c r="V6" s="32">
        <v>1.58</v>
      </c>
      <c r="W6" s="32">
        <v>3.18</v>
      </c>
      <c r="X6" s="32">
        <v>2.71</v>
      </c>
      <c r="Y6" s="32">
        <v>1.26</v>
      </c>
      <c r="Z6" s="32">
        <v>1.92</v>
      </c>
      <c r="AA6" s="32">
        <v>0.56999999999999995</v>
      </c>
      <c r="AB6" s="32">
        <v>0.46</v>
      </c>
      <c r="AC6" s="32">
        <f>AB6/W6</f>
        <v>0.14465408805031446</v>
      </c>
      <c r="AD6" s="32">
        <v>1.82</v>
      </c>
      <c r="AE6" s="32">
        <v>3.26</v>
      </c>
      <c r="AF6" s="32">
        <v>0.16900000000000001</v>
      </c>
      <c r="AG6" s="32"/>
      <c r="AH6" s="14">
        <v>2.44</v>
      </c>
      <c r="AI6" s="14">
        <v>2.41</v>
      </c>
      <c r="AJ6" s="16">
        <v>102.01612903225805</v>
      </c>
      <c r="AK6" s="16">
        <v>97.983870967741936</v>
      </c>
      <c r="AL6" s="16">
        <v>96.774193548387089</v>
      </c>
      <c r="AM6" s="16">
        <v>99.596774193548399</v>
      </c>
      <c r="AN6" s="16">
        <v>93.145161290322591</v>
      </c>
      <c r="AO6" s="16">
        <v>83.467741935483858</v>
      </c>
      <c r="AP6" s="92">
        <v>54.838709677419359</v>
      </c>
      <c r="AQ6" s="38" t="s">
        <v>61</v>
      </c>
      <c r="AR6" s="16">
        <v>97.177419354838719</v>
      </c>
      <c r="AS6" s="16"/>
      <c r="AT6" s="30">
        <v>39.902500000000003</v>
      </c>
      <c r="AU6" s="30">
        <v>21.2</v>
      </c>
      <c r="AV6" s="6">
        <v>6</v>
      </c>
      <c r="AW6" s="6">
        <v>21</v>
      </c>
      <c r="AX6" s="6">
        <v>4</v>
      </c>
      <c r="AY6" s="6">
        <v>17</v>
      </c>
      <c r="AZ6" s="6">
        <f>AX6+AY6</f>
        <v>21</v>
      </c>
      <c r="BA6" s="31">
        <v>662.77882564352319</v>
      </c>
      <c r="BB6" s="31">
        <v>367.67468276910097</v>
      </c>
      <c r="BC6" s="30">
        <v>25.778985387123406</v>
      </c>
      <c r="BD6" s="30">
        <v>7.6950044996371094</v>
      </c>
      <c r="BE6" s="40"/>
      <c r="BF6" s="58">
        <v>6350000</v>
      </c>
      <c r="BG6" s="42">
        <v>392</v>
      </c>
      <c r="BH6" s="42">
        <v>67</v>
      </c>
      <c r="BI6" s="42">
        <v>5</v>
      </c>
      <c r="BJ6" s="42">
        <v>0</v>
      </c>
      <c r="BK6" s="42">
        <v>0</v>
      </c>
      <c r="BL6" s="42">
        <v>3</v>
      </c>
      <c r="BM6" s="42">
        <v>33</v>
      </c>
      <c r="BN6" s="42">
        <v>500</v>
      </c>
      <c r="BO6" s="42">
        <v>467</v>
      </c>
      <c r="BP6" s="49">
        <f>BG6/BN6</f>
        <v>0.78400000000000003</v>
      </c>
      <c r="BQ6" s="49">
        <f>BH6/BN6</f>
        <v>0.13400000000000001</v>
      </c>
      <c r="BR6" s="49">
        <f>BI6/BN6</f>
        <v>0.01</v>
      </c>
      <c r="BS6" s="49">
        <f>BJ6/BN6</f>
        <v>0</v>
      </c>
      <c r="BT6" s="49">
        <f>BK6/BN6</f>
        <v>0</v>
      </c>
      <c r="BU6" s="49">
        <f>BL6/BN6</f>
        <v>6.0000000000000001E-3</v>
      </c>
      <c r="BV6" s="49">
        <f>BM6/BN6</f>
        <v>6.6000000000000003E-2</v>
      </c>
      <c r="BW6" s="6"/>
      <c r="BX6" s="6">
        <v>32.255633671863762</v>
      </c>
      <c r="BY6" s="6">
        <v>17.19057861700416</v>
      </c>
      <c r="BZ6" s="6">
        <v>1587.111322253968</v>
      </c>
      <c r="CA6" s="6">
        <v>1.3514606984447839</v>
      </c>
      <c r="CB6" s="6">
        <v>6.3557364085232484</v>
      </c>
      <c r="CC6" s="6">
        <v>2.0789905421345119E-3</v>
      </c>
      <c r="CD6" s="6">
        <v>260.8274733947656</v>
      </c>
      <c r="CE6" s="6"/>
      <c r="CF6" s="3">
        <v>0.100720700524162</v>
      </c>
      <c r="CG6" s="3">
        <v>0.42327331083919101</v>
      </c>
      <c r="CH6" s="3">
        <v>1.43097815341904</v>
      </c>
      <c r="CI6" s="3">
        <v>0.54763600984290906</v>
      </c>
      <c r="CJ6" s="3">
        <v>125208.64853682301</v>
      </c>
      <c r="CK6" s="3">
        <v>233.887794457247</v>
      </c>
      <c r="CL6" s="3">
        <v>17988.948836049702</v>
      </c>
      <c r="CM6" s="6"/>
      <c r="CN6" s="6">
        <v>0.16258124628603801</v>
      </c>
      <c r="CO6" s="6">
        <v>0.66684648047768302</v>
      </c>
      <c r="CP6" s="6">
        <v>0.80294957468375605</v>
      </c>
      <c r="CQ6" s="6">
        <v>0.56444383336909798</v>
      </c>
      <c r="CR6" s="6">
        <v>134130.03705913801</v>
      </c>
      <c r="CS6" s="6">
        <v>263.005229169502</v>
      </c>
      <c r="CT6" s="6">
        <v>18766.0352517754</v>
      </c>
      <c r="CU6" s="6"/>
      <c r="CV6" s="6">
        <v>0.13055877776420399</v>
      </c>
      <c r="CW6" s="6">
        <v>0.80591154002096199</v>
      </c>
      <c r="CX6" s="6">
        <v>0.57228508054532901</v>
      </c>
      <c r="CY6" s="6">
        <v>0.47823727619922302</v>
      </c>
      <c r="CZ6" s="6">
        <v>125280.43378791799</v>
      </c>
      <c r="DA6" s="6">
        <v>411.42583171367801</v>
      </c>
      <c r="DB6" s="6">
        <v>18348.681587016999</v>
      </c>
      <c r="DD6">
        <v>9</v>
      </c>
      <c r="DE6" s="6">
        <v>3</v>
      </c>
      <c r="DF6" s="6">
        <v>0</v>
      </c>
    </row>
    <row r="7" spans="1:110" s="3" customFormat="1">
      <c r="A7" s="8" t="s">
        <v>60</v>
      </c>
      <c r="B7" s="8">
        <v>2</v>
      </c>
      <c r="C7" s="6">
        <v>7.2449999999999992</v>
      </c>
      <c r="D7" s="33">
        <v>3.26</v>
      </c>
      <c r="E7" s="33">
        <v>2.5099999999999998</v>
      </c>
      <c r="F7" s="33">
        <v>77</v>
      </c>
      <c r="G7" s="33">
        <v>2.25</v>
      </c>
      <c r="H7" s="33">
        <v>4.21</v>
      </c>
      <c r="I7" s="33">
        <v>3.26</v>
      </c>
      <c r="J7" s="33">
        <v>2.4300000000000002</v>
      </c>
      <c r="K7" s="33">
        <v>1.78</v>
      </c>
      <c r="L7" s="52">
        <v>0.65</v>
      </c>
      <c r="M7" s="33">
        <v>0.95</v>
      </c>
      <c r="N7" s="32">
        <f>M7/H7</f>
        <v>0.22565320665083136</v>
      </c>
      <c r="O7" s="33">
        <v>2.88</v>
      </c>
      <c r="P7" s="33">
        <v>3.08</v>
      </c>
      <c r="Q7" s="39">
        <v>0.113</v>
      </c>
      <c r="R7" s="39"/>
      <c r="S7" s="33">
        <v>2.89</v>
      </c>
      <c r="T7" s="33">
        <v>2.11</v>
      </c>
      <c r="U7" s="33">
        <v>73</v>
      </c>
      <c r="V7" s="33">
        <v>1.64</v>
      </c>
      <c r="W7" s="33">
        <v>3.62</v>
      </c>
      <c r="X7" s="33">
        <v>2.89</v>
      </c>
      <c r="Y7" s="33">
        <v>1.87</v>
      </c>
      <c r="Z7" s="33">
        <v>1.75</v>
      </c>
      <c r="AA7" s="33">
        <v>1.02</v>
      </c>
      <c r="AB7" s="33">
        <v>0.73</v>
      </c>
      <c r="AC7" s="32">
        <f>AB7/W7</f>
        <v>0.2016574585635359</v>
      </c>
      <c r="AD7" s="33">
        <v>2.6</v>
      </c>
      <c r="AE7" s="33">
        <v>4.2699999999999996</v>
      </c>
      <c r="AF7" s="39">
        <v>0.09</v>
      </c>
      <c r="AG7" s="39"/>
      <c r="AH7" s="14">
        <v>2.46</v>
      </c>
      <c r="AI7" s="14">
        <v>2.54</v>
      </c>
      <c r="AJ7" s="16">
        <v>98.780487804878064</v>
      </c>
      <c r="AK7" s="16">
        <v>100.40650406504066</v>
      </c>
      <c r="AL7" s="16">
        <v>97.967479674796749</v>
      </c>
      <c r="AM7" s="16">
        <v>98.780487804878064</v>
      </c>
      <c r="AN7" s="16">
        <v>94.308943089430883</v>
      </c>
      <c r="AO7" s="16">
        <v>95.934959349593498</v>
      </c>
      <c r="AP7" s="16">
        <v>89.024390243902445</v>
      </c>
      <c r="AQ7" s="16">
        <v>90.650406504065046</v>
      </c>
      <c r="AR7" s="16">
        <v>103.2520325203252</v>
      </c>
      <c r="AS7" s="16"/>
      <c r="AT7" s="30">
        <v>28.602499999999999</v>
      </c>
      <c r="AU7" s="30">
        <v>21.765000000000001</v>
      </c>
      <c r="AV7" s="6">
        <v>9</v>
      </c>
      <c r="AW7" s="6">
        <v>30</v>
      </c>
      <c r="AX7" s="6">
        <v>0</v>
      </c>
      <c r="AY7" s="6">
        <v>2</v>
      </c>
      <c r="AZ7" s="6">
        <f>AX7+AY7</f>
        <v>2</v>
      </c>
      <c r="BA7" s="31">
        <v>952.73838110010843</v>
      </c>
      <c r="BB7" s="31">
        <v>295.21290446352913</v>
      </c>
      <c r="BC7" s="30">
        <v>25.300768796591665</v>
      </c>
      <c r="BD7" s="30">
        <v>6.2392928439967363</v>
      </c>
      <c r="BE7" s="40"/>
      <c r="BF7" s="59">
        <v>2550000</v>
      </c>
      <c r="BG7" s="36">
        <v>212</v>
      </c>
      <c r="BH7" s="36">
        <v>192</v>
      </c>
      <c r="BI7" s="36">
        <v>10</v>
      </c>
      <c r="BJ7" s="36">
        <v>7</v>
      </c>
      <c r="BK7" s="36">
        <v>0</v>
      </c>
      <c r="BL7" s="36">
        <v>4</v>
      </c>
      <c r="BM7" s="36">
        <v>75</v>
      </c>
      <c r="BN7" s="36">
        <v>500</v>
      </c>
      <c r="BO7" s="36">
        <v>425</v>
      </c>
      <c r="BP7" s="49">
        <f>BG7/BN7</f>
        <v>0.42399999999999999</v>
      </c>
      <c r="BQ7" s="49">
        <f>BH7/BN7</f>
        <v>0.38400000000000001</v>
      </c>
      <c r="BR7" s="49">
        <f>BI7/BN7</f>
        <v>0.02</v>
      </c>
      <c r="BS7" s="49">
        <f>BJ7/BN7</f>
        <v>1.4E-2</v>
      </c>
      <c r="BT7" s="49">
        <f>BK7/BN7</f>
        <v>0</v>
      </c>
      <c r="BU7" s="49">
        <f>BL7/BN7</f>
        <v>8.0000000000000002E-3</v>
      </c>
      <c r="BV7" s="49">
        <f>BM7/BN7</f>
        <v>0.15</v>
      </c>
      <c r="BX7" s="3">
        <v>23.478666112912641</v>
      </c>
      <c r="BY7" s="3">
        <v>24.35876818776952</v>
      </c>
      <c r="BZ7" s="3">
        <v>484.53260373252641</v>
      </c>
      <c r="CA7" s="3">
        <v>1.1152155287474561</v>
      </c>
      <c r="CB7" s="3">
        <v>2.9461503359096319</v>
      </c>
      <c r="CC7" s="3">
        <v>1.078092055563064</v>
      </c>
      <c r="CD7" s="3">
        <v>0</v>
      </c>
      <c r="CF7" s="3">
        <v>0.148840087442251</v>
      </c>
      <c r="CG7" s="3">
        <v>0.70136153940499602</v>
      </c>
      <c r="CH7" s="3">
        <v>1.7829596345949199</v>
      </c>
      <c r="CI7" s="3">
        <v>1.1796709831704799</v>
      </c>
      <c r="CJ7" s="3">
        <v>75761.923126023205</v>
      </c>
      <c r="CK7" s="3">
        <v>9354.4419988257596</v>
      </c>
      <c r="CL7" s="3">
        <v>13527.4346923422</v>
      </c>
      <c r="CN7" s="3">
        <v>0.10527382779455299</v>
      </c>
      <c r="CO7" s="3">
        <v>1.95353043692109</v>
      </c>
      <c r="CP7" s="3">
        <v>0.93437927949829203</v>
      </c>
      <c r="CQ7" s="3">
        <v>1.1724915849889299</v>
      </c>
      <c r="CR7" s="3">
        <v>107599.024321854</v>
      </c>
      <c r="CS7" s="3">
        <v>8340.7093674949592</v>
      </c>
      <c r="CT7" s="3">
        <v>12108.6516682087</v>
      </c>
      <c r="CV7" s="3">
        <v>7.0625311892622097E-2</v>
      </c>
      <c r="CW7" s="3">
        <v>0.91498594134549505</v>
      </c>
      <c r="CX7" s="3">
        <v>1.6146823448123899</v>
      </c>
      <c r="CY7" s="3">
        <v>1.0049192652038901</v>
      </c>
      <c r="CZ7" s="3">
        <v>71709.033697193401</v>
      </c>
      <c r="DA7" s="3">
        <v>10845.1904622369</v>
      </c>
      <c r="DB7" s="3">
        <v>10786.293974099401</v>
      </c>
      <c r="DD7" s="3">
        <v>6</v>
      </c>
      <c r="DE7" s="6">
        <v>0</v>
      </c>
      <c r="DF7" s="6">
        <v>2</v>
      </c>
    </row>
    <row r="8" spans="1:110" s="3" customFormat="1">
      <c r="A8" s="8" t="s">
        <v>62</v>
      </c>
      <c r="B8" s="8">
        <v>1</v>
      </c>
      <c r="C8" s="6">
        <v>17.934999999999999</v>
      </c>
      <c r="D8" s="33">
        <v>4.17</v>
      </c>
      <c r="E8" s="33">
        <v>3.3</v>
      </c>
      <c r="F8" s="33">
        <v>79</v>
      </c>
      <c r="G8" s="33">
        <v>2.9</v>
      </c>
      <c r="H8" s="39">
        <v>4.7</v>
      </c>
      <c r="I8" s="39">
        <v>4.17</v>
      </c>
      <c r="J8" s="39">
        <v>2.62</v>
      </c>
      <c r="K8" s="39">
        <v>2.08</v>
      </c>
      <c r="L8" s="51">
        <v>0.91</v>
      </c>
      <c r="M8" s="39">
        <v>0.53</v>
      </c>
      <c r="N8" s="32">
        <f>M8/H8</f>
        <v>0.11276595744680851</v>
      </c>
      <c r="O8" s="39">
        <v>2.44</v>
      </c>
      <c r="P8" s="39">
        <v>2.48</v>
      </c>
      <c r="Q8" s="39">
        <v>0.16500000000000001</v>
      </c>
      <c r="R8" s="39"/>
      <c r="S8" s="33">
        <v>3.86</v>
      </c>
      <c r="T8" s="33">
        <v>3.03</v>
      </c>
      <c r="U8" s="33">
        <v>79</v>
      </c>
      <c r="V8" s="33">
        <v>2.71</v>
      </c>
      <c r="W8" s="39">
        <v>4.82</v>
      </c>
      <c r="X8" s="39">
        <v>3.43</v>
      </c>
      <c r="Y8" s="39">
        <v>2.77</v>
      </c>
      <c r="Z8" s="39">
        <v>2.04</v>
      </c>
      <c r="AA8" s="39">
        <v>0.7</v>
      </c>
      <c r="AB8" s="39">
        <v>1.39</v>
      </c>
      <c r="AC8" s="33">
        <f>AB8/W8</f>
        <v>0.28838174273858919</v>
      </c>
      <c r="AD8" s="39">
        <v>2.52</v>
      </c>
      <c r="AE8" s="39">
        <v>3.38</v>
      </c>
      <c r="AF8" s="86">
        <v>0.12</v>
      </c>
      <c r="AG8" s="86"/>
      <c r="AH8" s="15">
        <v>3.24</v>
      </c>
      <c r="AI8" s="15">
        <v>3.37</v>
      </c>
      <c r="AJ8" s="16">
        <v>102.96052631578947</v>
      </c>
      <c r="AK8" s="16">
        <v>100.6578947368421</v>
      </c>
      <c r="AL8" s="16">
        <v>100</v>
      </c>
      <c r="AM8" s="16">
        <v>99.013157894736835</v>
      </c>
      <c r="AN8" s="16">
        <v>100</v>
      </c>
      <c r="AO8" s="16">
        <v>101.97368421052633</v>
      </c>
      <c r="AP8" s="16">
        <v>91.776315789473685</v>
      </c>
      <c r="AQ8" s="16">
        <v>90.131578947368425</v>
      </c>
      <c r="AR8" s="16">
        <v>110.85526315789474</v>
      </c>
      <c r="AS8" s="16"/>
      <c r="AT8" s="30">
        <v>40.870000000000005</v>
      </c>
      <c r="AU8" s="30">
        <v>23.49</v>
      </c>
      <c r="AV8" s="6">
        <v>17</v>
      </c>
      <c r="AW8" s="6">
        <v>17</v>
      </c>
      <c r="AX8" s="6">
        <v>0</v>
      </c>
      <c r="AY8" s="6">
        <v>0</v>
      </c>
      <c r="AZ8" s="6">
        <f>AX8+AY8</f>
        <v>0</v>
      </c>
      <c r="BA8" s="31">
        <v>744.49429136314529</v>
      </c>
      <c r="BB8" s="31">
        <v>331.24135565972068</v>
      </c>
      <c r="BC8" s="30">
        <v>29.625146515165106</v>
      </c>
      <c r="BD8" s="30">
        <v>7.553889979139532</v>
      </c>
      <c r="BE8" s="40"/>
      <c r="BF8" s="59">
        <v>1550000</v>
      </c>
      <c r="BG8" s="36">
        <v>177</v>
      </c>
      <c r="BH8" s="36">
        <v>188</v>
      </c>
      <c r="BI8" s="36">
        <v>3</v>
      </c>
      <c r="BJ8" s="36">
        <v>2</v>
      </c>
      <c r="BK8" s="36">
        <v>0</v>
      </c>
      <c r="BL8" s="36">
        <v>6</v>
      </c>
      <c r="BM8" s="36">
        <v>124</v>
      </c>
      <c r="BN8" s="36">
        <v>500</v>
      </c>
      <c r="BO8" s="36">
        <v>376</v>
      </c>
      <c r="BP8" s="49">
        <f>BG8/BN8</f>
        <v>0.35399999999999998</v>
      </c>
      <c r="BQ8" s="49">
        <f>BH8/BN8</f>
        <v>0.376</v>
      </c>
      <c r="BR8" s="49">
        <f>BI8/BN8</f>
        <v>6.0000000000000001E-3</v>
      </c>
      <c r="BS8" s="49">
        <f>BJ8/BN8</f>
        <v>4.0000000000000001E-3</v>
      </c>
      <c r="BT8" s="49">
        <f>BK8/BN8</f>
        <v>0</v>
      </c>
      <c r="BU8" s="49">
        <f>BL8/BN8</f>
        <v>1.2E-2</v>
      </c>
      <c r="BV8" s="49">
        <f>BM8/BN8</f>
        <v>0.248</v>
      </c>
      <c r="BX8" s="3">
        <v>6.4010628415432</v>
      </c>
      <c r="BY8" s="3">
        <v>8.1253898344416804</v>
      </c>
      <c r="BZ8" s="3">
        <v>310.49355898307999</v>
      </c>
      <c r="CA8" s="3">
        <v>2.2851625025369041E-2</v>
      </c>
      <c r="CB8" s="3">
        <v>1.275252890589464</v>
      </c>
      <c r="CC8" s="3">
        <v>1.211483144263104</v>
      </c>
      <c r="CD8" s="3">
        <v>0</v>
      </c>
      <c r="CF8" s="9">
        <v>4.8291244170711102E-2</v>
      </c>
      <c r="CG8" s="9">
        <v>0.52122720434208902</v>
      </c>
      <c r="CH8" s="9">
        <v>2.00013486854828</v>
      </c>
      <c r="CI8" s="9">
        <v>1.1940411562967399</v>
      </c>
      <c r="CJ8" s="9">
        <v>76556.030505866598</v>
      </c>
      <c r="CK8" s="9">
        <v>7672.6545426112798</v>
      </c>
      <c r="CL8" s="9">
        <v>11107.598927459199</v>
      </c>
      <c r="CN8" s="3">
        <v>6.7450944058111903E-2</v>
      </c>
      <c r="CO8" s="3">
        <v>0.68067902804052205</v>
      </c>
      <c r="CP8" s="3">
        <v>1.9925380296720301</v>
      </c>
      <c r="CQ8" s="3">
        <v>1.12591943310608</v>
      </c>
      <c r="CR8" s="3">
        <v>59970.572712164998</v>
      </c>
      <c r="CS8" s="3">
        <v>7757.7179426884504</v>
      </c>
      <c r="CT8" s="3">
        <v>16028.1384237496</v>
      </c>
      <c r="CV8" s="9">
        <v>0</v>
      </c>
      <c r="CW8" s="9">
        <v>0.33051840666034099</v>
      </c>
      <c r="CX8" s="9">
        <v>1.7150451068075601</v>
      </c>
      <c r="CY8" s="9">
        <v>0.95192838314387296</v>
      </c>
      <c r="CZ8" s="9">
        <v>53651.521833970102</v>
      </c>
      <c r="DA8" s="9">
        <v>8702.2992600789094</v>
      </c>
      <c r="DB8" s="9">
        <v>15703.548731619299</v>
      </c>
      <c r="DD8" s="3">
        <v>1</v>
      </c>
      <c r="DE8" s="6">
        <v>0</v>
      </c>
      <c r="DF8" s="6">
        <v>0</v>
      </c>
    </row>
    <row r="9" spans="1:110" s="3" customFormat="1">
      <c r="A9" s="7" t="s">
        <v>64</v>
      </c>
      <c r="B9" s="7">
        <v>1</v>
      </c>
      <c r="C9" s="6">
        <v>5.48</v>
      </c>
      <c r="D9" s="32">
        <v>3.84</v>
      </c>
      <c r="E9" s="32">
        <v>2.92</v>
      </c>
      <c r="F9" s="32">
        <v>76</v>
      </c>
      <c r="G9" s="32">
        <v>2.42</v>
      </c>
      <c r="H9" s="32">
        <v>4.2</v>
      </c>
      <c r="I9" s="32">
        <v>3.84</v>
      </c>
      <c r="J9" s="32">
        <v>2.8</v>
      </c>
      <c r="K9" s="32">
        <v>1.4</v>
      </c>
      <c r="L9" s="50">
        <v>0.68</v>
      </c>
      <c r="M9" s="32">
        <v>0.35</v>
      </c>
      <c r="N9" s="32">
        <f>M9/H9</f>
        <v>8.3333333333333329E-2</v>
      </c>
      <c r="O9" s="32">
        <v>2.91</v>
      </c>
      <c r="P9" s="32">
        <v>3.58</v>
      </c>
      <c r="Q9" s="32">
        <v>9.6000000000000002E-2</v>
      </c>
      <c r="R9" s="32"/>
      <c r="S9" s="32">
        <v>3.18</v>
      </c>
      <c r="T9" s="32">
        <v>2.37</v>
      </c>
      <c r="U9" s="32">
        <v>75</v>
      </c>
      <c r="V9" s="32">
        <v>1.94</v>
      </c>
      <c r="W9" s="32">
        <v>4.09</v>
      </c>
      <c r="X9" s="32">
        <v>3.28</v>
      </c>
      <c r="Y9" s="32">
        <v>2.75</v>
      </c>
      <c r="Z9" s="32">
        <v>1.35</v>
      </c>
      <c r="AA9" s="32">
        <v>0.51</v>
      </c>
      <c r="AB9" s="32">
        <v>0.81</v>
      </c>
      <c r="AC9" s="32">
        <f>AB9/W9</f>
        <v>0.19804400977995112</v>
      </c>
      <c r="AD9" s="32">
        <v>2.95</v>
      </c>
      <c r="AE9" s="32">
        <v>3.04</v>
      </c>
      <c r="AF9" s="32">
        <v>0.111</v>
      </c>
      <c r="AG9" s="32"/>
      <c r="AH9" s="15">
        <v>2.68</v>
      </c>
      <c r="AI9" s="15">
        <v>2.94</v>
      </c>
      <c r="AJ9" s="16">
        <v>98.854961832061065</v>
      </c>
      <c r="AK9" s="16">
        <v>101.90839694656488</v>
      </c>
      <c r="AL9" s="16">
        <v>97.70992366412213</v>
      </c>
      <c r="AM9" s="16">
        <v>90.839694656488547</v>
      </c>
      <c r="AN9" s="16">
        <v>88.931297709923669</v>
      </c>
      <c r="AO9" s="16">
        <v>98.473282442748086</v>
      </c>
      <c r="AP9" s="16">
        <v>93.511450381679396</v>
      </c>
      <c r="AQ9" s="16">
        <v>87.78625954198472</v>
      </c>
      <c r="AR9" s="16">
        <v>112.21374045801527</v>
      </c>
      <c r="AS9" s="16"/>
      <c r="AT9" s="30">
        <v>18.967500000000001</v>
      </c>
      <c r="AU9" s="30">
        <v>19.434999999999999</v>
      </c>
      <c r="AV9" s="6">
        <v>13</v>
      </c>
      <c r="AW9" s="6">
        <v>31</v>
      </c>
      <c r="AX9" s="6">
        <v>0</v>
      </c>
      <c r="AY9" s="6">
        <v>2</v>
      </c>
      <c r="AZ9" s="6">
        <f>AX9+AY9</f>
        <v>2</v>
      </c>
      <c r="BA9" s="31">
        <v>1153.3866339315875</v>
      </c>
      <c r="BB9" s="31">
        <v>540.98212805503158</v>
      </c>
      <c r="BC9" s="30">
        <v>27.274248459031138</v>
      </c>
      <c r="BD9" s="30">
        <v>9.35707049670307</v>
      </c>
      <c r="BE9" s="40"/>
      <c r="BF9" s="57">
        <v>141000</v>
      </c>
      <c r="BG9" s="42">
        <v>11</v>
      </c>
      <c r="BH9" s="42">
        <v>19</v>
      </c>
      <c r="BI9" s="42">
        <v>0</v>
      </c>
      <c r="BJ9" s="42">
        <v>0</v>
      </c>
      <c r="BK9" s="42">
        <v>0</v>
      </c>
      <c r="BL9" s="42">
        <v>0</v>
      </c>
      <c r="BM9" s="42">
        <v>70</v>
      </c>
      <c r="BN9" s="42">
        <v>100</v>
      </c>
      <c r="BO9" s="42">
        <v>30</v>
      </c>
      <c r="BP9" s="49">
        <f>BG9/BN9</f>
        <v>0.11</v>
      </c>
      <c r="BQ9" s="49">
        <f>BH9/BN9</f>
        <v>0.19</v>
      </c>
      <c r="BR9" s="49">
        <f>BI9/BN9</f>
        <v>0</v>
      </c>
      <c r="BS9" s="49">
        <f>BJ9/BN9</f>
        <v>0</v>
      </c>
      <c r="BT9" s="49">
        <f>BK9/BN9</f>
        <v>0</v>
      </c>
      <c r="BU9" s="49">
        <f>BL9/BN9</f>
        <v>0</v>
      </c>
      <c r="BV9" s="49">
        <f>BM9/BN9</f>
        <v>0.7</v>
      </c>
      <c r="BX9" s="9">
        <v>3.1946174934161919</v>
      </c>
      <c r="BY9" s="9">
        <v>0.81124083306634398</v>
      </c>
      <c r="BZ9" s="9">
        <v>65.384108294127358</v>
      </c>
      <c r="CA9" s="9">
        <v>1.26267758262516E-2</v>
      </c>
      <c r="CB9" s="9">
        <v>2.534815676971744</v>
      </c>
      <c r="CC9" s="9">
        <v>0.22491951461522799</v>
      </c>
      <c r="CD9" s="9">
        <v>0</v>
      </c>
      <c r="CF9" s="3">
        <v>0.111529166661183</v>
      </c>
      <c r="CG9" s="3">
        <v>1.44174556792111</v>
      </c>
      <c r="CH9" s="3">
        <v>0.94412952707782305</v>
      </c>
      <c r="CI9" s="3">
        <v>1.4917510027618399</v>
      </c>
      <c r="CJ9" s="3">
        <v>81437.201976645505</v>
      </c>
      <c r="CK9" s="3">
        <v>17252.8633300654</v>
      </c>
      <c r="CL9" s="3">
        <v>28610.301354007199</v>
      </c>
      <c r="CN9" s="3">
        <v>0.139544573035702</v>
      </c>
      <c r="CO9" s="3">
        <v>1.2930431873431301</v>
      </c>
      <c r="CP9" s="3">
        <v>0.79360311757797697</v>
      </c>
      <c r="CQ9" s="3">
        <v>1.1330736631599101</v>
      </c>
      <c r="CR9" s="3">
        <v>51370.956517164203</v>
      </c>
      <c r="CS9" s="3">
        <v>18688.9448796912</v>
      </c>
      <c r="CT9" s="3">
        <v>25389.3556563401</v>
      </c>
      <c r="CV9" s="101" t="s">
        <v>61</v>
      </c>
      <c r="CW9" s="101" t="s">
        <v>61</v>
      </c>
      <c r="CX9" s="101" t="s">
        <v>61</v>
      </c>
      <c r="CY9" s="101" t="s">
        <v>61</v>
      </c>
      <c r="CZ9" s="101" t="s">
        <v>61</v>
      </c>
      <c r="DA9" s="101"/>
      <c r="DB9" s="101" t="s">
        <v>61</v>
      </c>
      <c r="DD9" s="3">
        <v>2</v>
      </c>
      <c r="DE9" s="6">
        <v>1</v>
      </c>
      <c r="DF9" s="6">
        <v>1</v>
      </c>
    </row>
    <row r="10" spans="1:110" s="3" customFormat="1">
      <c r="A10" s="7" t="s">
        <v>65</v>
      </c>
      <c r="B10" s="7">
        <v>2</v>
      </c>
      <c r="C10" s="6">
        <v>1.865</v>
      </c>
      <c r="D10" s="32">
        <v>3.63</v>
      </c>
      <c r="E10" s="32">
        <v>3.05</v>
      </c>
      <c r="F10" s="32">
        <v>84</v>
      </c>
      <c r="G10" s="32">
        <v>3.43</v>
      </c>
      <c r="H10" s="32">
        <v>5.09</v>
      </c>
      <c r="I10" s="32">
        <v>3.85</v>
      </c>
      <c r="J10" s="32">
        <v>3.65</v>
      </c>
      <c r="K10" s="32">
        <v>1.44</v>
      </c>
      <c r="L10" s="50">
        <v>0.22</v>
      </c>
      <c r="M10" s="32">
        <v>1.24</v>
      </c>
      <c r="N10" s="32">
        <f>M10/H10</f>
        <v>0.24361493123772102</v>
      </c>
      <c r="O10" s="32">
        <v>2.31</v>
      </c>
      <c r="P10" s="32">
        <v>2.41</v>
      </c>
      <c r="Q10" s="32">
        <v>0.18</v>
      </c>
      <c r="R10" s="32"/>
      <c r="S10" s="32">
        <v>3.07</v>
      </c>
      <c r="T10" s="32">
        <v>2.5499999999999998</v>
      </c>
      <c r="U10" s="32">
        <v>83</v>
      </c>
      <c r="V10" s="32">
        <v>2.9</v>
      </c>
      <c r="W10" s="32">
        <v>5.45</v>
      </c>
      <c r="X10" s="32">
        <v>3.76</v>
      </c>
      <c r="Y10" s="32">
        <v>3.39</v>
      </c>
      <c r="Z10" s="32">
        <v>2.06</v>
      </c>
      <c r="AA10" s="32">
        <v>0.6</v>
      </c>
      <c r="AB10" s="32">
        <v>1.69</v>
      </c>
      <c r="AC10" s="32">
        <f>AB10/W10</f>
        <v>0.31009174311926602</v>
      </c>
      <c r="AD10" s="32">
        <v>3.03</v>
      </c>
      <c r="AE10" s="32">
        <v>2.35</v>
      </c>
      <c r="AF10" s="32">
        <v>0.14000000000000001</v>
      </c>
      <c r="AG10" s="32"/>
      <c r="AH10" s="14">
        <v>2.86</v>
      </c>
      <c r="AI10" s="14">
        <v>3.15</v>
      </c>
      <c r="AJ10" s="16">
        <v>92.233009708737868</v>
      </c>
      <c r="AK10" s="16">
        <v>95.792880258899686</v>
      </c>
      <c r="AL10" s="16">
        <v>92.880258899676377</v>
      </c>
      <c r="AM10" s="16">
        <v>91.909385113268598</v>
      </c>
      <c r="AN10" s="16">
        <v>85.113268608414245</v>
      </c>
      <c r="AO10" s="16">
        <v>95.145631067961162</v>
      </c>
      <c r="AP10" s="16">
        <v>92.233009708737868</v>
      </c>
      <c r="AQ10" s="92">
        <v>72.168284789644005</v>
      </c>
      <c r="AR10" s="16">
        <v>101.94174757281553</v>
      </c>
      <c r="AS10" s="16"/>
      <c r="AT10" s="30">
        <v>42.157499999999999</v>
      </c>
      <c r="AU10" s="30">
        <v>17.2075</v>
      </c>
      <c r="AV10" s="6">
        <v>1</v>
      </c>
      <c r="AW10" s="6">
        <v>5</v>
      </c>
      <c r="AX10" s="6">
        <v>0</v>
      </c>
      <c r="AY10" s="6">
        <v>1</v>
      </c>
      <c r="AZ10" s="6">
        <f>AX10+AY10</f>
        <v>1</v>
      </c>
      <c r="BA10" s="31">
        <v>787.91837599422865</v>
      </c>
      <c r="BB10" s="31">
        <v>504.50280030699082</v>
      </c>
      <c r="BC10" s="30">
        <v>28.293293043394883</v>
      </c>
      <c r="BD10" s="30">
        <v>8.4348683762659533</v>
      </c>
      <c r="BE10" s="40"/>
      <c r="BF10" s="60">
        <v>65000</v>
      </c>
      <c r="BG10" s="35"/>
      <c r="BH10" s="35"/>
      <c r="BI10" s="35"/>
      <c r="BJ10" s="35"/>
      <c r="BK10" s="35"/>
      <c r="BL10" s="35"/>
      <c r="BM10" s="35"/>
      <c r="BN10" s="35"/>
      <c r="BO10" s="35"/>
      <c r="BP10" s="76"/>
      <c r="BQ10" s="76"/>
      <c r="BR10" s="76"/>
      <c r="BS10" s="76"/>
      <c r="BT10" s="76"/>
      <c r="BU10" s="76"/>
      <c r="BV10" s="76"/>
      <c r="BX10" s="101" t="s">
        <v>61</v>
      </c>
      <c r="BY10" s="101" t="s">
        <v>61</v>
      </c>
      <c r="BZ10" s="101" t="s">
        <v>61</v>
      </c>
      <c r="CA10" s="101" t="s">
        <v>61</v>
      </c>
      <c r="CB10" s="101" t="s">
        <v>61</v>
      </c>
      <c r="CC10" s="101" t="s">
        <v>61</v>
      </c>
      <c r="CD10" s="101" t="s">
        <v>61</v>
      </c>
      <c r="CF10" s="9">
        <v>8.3278010591773005E-2</v>
      </c>
      <c r="CG10" s="9">
        <v>1.08550552733985</v>
      </c>
      <c r="CH10" s="9">
        <v>1.8787645368311501</v>
      </c>
      <c r="CI10" s="9">
        <v>1.9554855173572401</v>
      </c>
      <c r="CJ10" s="9">
        <v>109827.15420497701</v>
      </c>
      <c r="CK10" s="9">
        <v>10966.3763236834</v>
      </c>
      <c r="CL10" s="9">
        <v>8903.1772342612694</v>
      </c>
      <c r="CN10" s="3">
        <v>0.17969409376308601</v>
      </c>
      <c r="CO10" s="3">
        <v>2.0890004004433398</v>
      </c>
      <c r="CP10" s="3">
        <v>1.1499927890016199</v>
      </c>
      <c r="CQ10" s="3">
        <v>1.8320205864691099</v>
      </c>
      <c r="CR10" s="3">
        <v>92589.977943493097</v>
      </c>
      <c r="CS10" s="3">
        <v>16383.703083849799</v>
      </c>
      <c r="CT10" s="3">
        <v>12143.061738756</v>
      </c>
      <c r="CV10" s="3">
        <v>0.130228665754236</v>
      </c>
      <c r="CW10" s="3">
        <v>1.33664105156528</v>
      </c>
      <c r="CX10" s="3">
        <v>1.0100743363356901</v>
      </c>
      <c r="CY10" s="3">
        <v>2.29557568787668</v>
      </c>
      <c r="CZ10" s="3">
        <v>91605.713529482193</v>
      </c>
      <c r="DA10" s="3">
        <v>23502.833440067301</v>
      </c>
      <c r="DB10" s="3">
        <v>8844.1619162056795</v>
      </c>
      <c r="DD10" s="3">
        <v>2</v>
      </c>
      <c r="DE10" s="6">
        <v>0</v>
      </c>
      <c r="DF10" s="6">
        <v>0</v>
      </c>
    </row>
    <row r="11" spans="1:110" s="6" customFormat="1">
      <c r="A11" s="7" t="s">
        <v>66</v>
      </c>
      <c r="B11" s="7">
        <v>1</v>
      </c>
      <c r="C11" s="6">
        <v>4.1449999999999996</v>
      </c>
      <c r="D11" s="32">
        <v>3.47</v>
      </c>
      <c r="E11" s="32">
        <v>3.02</v>
      </c>
      <c r="F11" s="32">
        <v>87</v>
      </c>
      <c r="G11" s="32">
        <v>4.09</v>
      </c>
      <c r="H11" s="32">
        <v>4.8899999999999997</v>
      </c>
      <c r="I11" s="32">
        <v>3.47</v>
      </c>
      <c r="J11" s="32">
        <v>3.12</v>
      </c>
      <c r="K11" s="32">
        <v>1.77</v>
      </c>
      <c r="L11" s="50" t="s">
        <v>67</v>
      </c>
      <c r="M11" s="32">
        <v>1.42</v>
      </c>
      <c r="N11" s="32">
        <f>M11/H11</f>
        <v>0.29038854805725972</v>
      </c>
      <c r="O11" s="32">
        <v>2.21</v>
      </c>
      <c r="P11" s="32">
        <v>2.44</v>
      </c>
      <c r="Q11" s="32">
        <v>0.186</v>
      </c>
      <c r="R11" s="32"/>
      <c r="S11" s="32">
        <v>3.13</v>
      </c>
      <c r="T11" s="32">
        <v>2.68</v>
      </c>
      <c r="U11" s="32">
        <v>86</v>
      </c>
      <c r="V11" s="32">
        <v>3.13</v>
      </c>
      <c r="W11" s="32">
        <v>4.29</v>
      </c>
      <c r="X11" s="32">
        <v>3.32</v>
      </c>
      <c r="Y11" s="32">
        <v>2.71</v>
      </c>
      <c r="Z11" s="32">
        <v>1.58</v>
      </c>
      <c r="AA11" s="32">
        <v>0.46</v>
      </c>
      <c r="AB11" s="32">
        <v>0.97</v>
      </c>
      <c r="AC11" s="32">
        <f>AB11/W11</f>
        <v>0.22610722610722611</v>
      </c>
      <c r="AD11" s="32">
        <v>2.0299999999999998</v>
      </c>
      <c r="AE11" s="32">
        <v>2.52</v>
      </c>
      <c r="AF11" s="32">
        <v>0.19500000000000001</v>
      </c>
      <c r="AG11" s="32"/>
      <c r="AH11" s="15">
        <v>2.77</v>
      </c>
      <c r="AI11" s="15">
        <v>2.8</v>
      </c>
      <c r="AJ11" s="16">
        <v>100</v>
      </c>
      <c r="AK11" s="16">
        <v>94.945848375451263</v>
      </c>
      <c r="AL11" s="16">
        <v>96.750902527075823</v>
      </c>
      <c r="AM11" s="16">
        <v>97.833935018050539</v>
      </c>
      <c r="AN11" s="16">
        <v>99.638989169675085</v>
      </c>
      <c r="AO11" s="16">
        <v>100.72202166064983</v>
      </c>
      <c r="AP11" s="16">
        <v>97.472924187725638</v>
      </c>
      <c r="AQ11" s="16">
        <v>95.667870036101078</v>
      </c>
      <c r="AR11" s="16">
        <v>101.08303249097472</v>
      </c>
      <c r="AS11" s="16"/>
      <c r="AT11" s="30">
        <v>27.042500000000004</v>
      </c>
      <c r="AU11" s="30">
        <v>17.387499999999999</v>
      </c>
      <c r="AV11" s="6">
        <v>12</v>
      </c>
      <c r="AW11" s="6">
        <v>12</v>
      </c>
      <c r="AX11" s="6">
        <v>0</v>
      </c>
      <c r="AY11" s="6">
        <v>1</v>
      </c>
      <c r="AZ11" s="6">
        <f>AX11+AY11</f>
        <v>1</v>
      </c>
      <c r="BA11" s="31">
        <v>803.61369231974845</v>
      </c>
      <c r="BB11" s="31">
        <v>554.78371315977722</v>
      </c>
      <c r="BC11" s="30">
        <v>21.184312869660037</v>
      </c>
      <c r="BD11" s="30">
        <v>9.5371304253198019</v>
      </c>
      <c r="BE11" s="40"/>
      <c r="BF11" s="60">
        <v>290000</v>
      </c>
      <c r="BG11" s="35"/>
      <c r="BH11" s="35"/>
      <c r="BI11" s="35"/>
      <c r="BJ11" s="35"/>
      <c r="BK11" s="35"/>
      <c r="BL11" s="35"/>
      <c r="BM11" s="35"/>
      <c r="BN11" s="35"/>
      <c r="BO11" s="35"/>
      <c r="BP11" s="76"/>
      <c r="BQ11" s="76"/>
      <c r="BR11" s="76"/>
      <c r="BS11" s="76"/>
      <c r="BT11" s="76"/>
      <c r="BU11" s="76"/>
      <c r="BV11" s="76"/>
      <c r="BW11" s="9"/>
      <c r="BX11" s="101" t="s">
        <v>61</v>
      </c>
      <c r="BY11" s="101" t="s">
        <v>61</v>
      </c>
      <c r="BZ11" s="101" t="s">
        <v>61</v>
      </c>
      <c r="CA11" s="101" t="s">
        <v>61</v>
      </c>
      <c r="CB11" s="101" t="s">
        <v>61</v>
      </c>
      <c r="CC11" s="101" t="s">
        <v>61</v>
      </c>
      <c r="CD11" s="101" t="s">
        <v>61</v>
      </c>
      <c r="CE11" s="9"/>
      <c r="CF11">
        <v>9.5867614494934097E-2</v>
      </c>
      <c r="CG11">
        <v>0.51314778888902701</v>
      </c>
      <c r="CH11">
        <v>1.4572567358389099</v>
      </c>
      <c r="CI11">
        <v>1.3712538308163</v>
      </c>
      <c r="CJ11">
        <v>76362.307179575699</v>
      </c>
      <c r="CK11">
        <v>106.131574227453</v>
      </c>
      <c r="CL11">
        <v>27060.378544495401</v>
      </c>
      <c r="CM11" s="9"/>
      <c r="CN11" s="9">
        <v>0.17353823700142801</v>
      </c>
      <c r="CO11" s="9">
        <v>1.0597783955462501</v>
      </c>
      <c r="CP11" s="9">
        <v>1.3676785537937499</v>
      </c>
      <c r="CQ11" s="9">
        <v>1.3748921624394901</v>
      </c>
      <c r="CR11" s="9">
        <v>42126.121491537902</v>
      </c>
      <c r="CS11" s="9">
        <v>106.690356635835</v>
      </c>
      <c r="CT11" s="9">
        <v>27355.9522164585</v>
      </c>
      <c r="CU11" s="9"/>
      <c r="CV11" s="9">
        <v>0.13644160902475599</v>
      </c>
      <c r="CW11" s="9">
        <v>0.73455699417116205</v>
      </c>
      <c r="CX11" s="9">
        <v>1.21163948236059</v>
      </c>
      <c r="CY11" s="9">
        <v>1.5909762927177999</v>
      </c>
      <c r="CZ11" s="9">
        <v>65942.245579223207</v>
      </c>
      <c r="DA11" s="9">
        <v>188.574666769109</v>
      </c>
      <c r="DB11" s="9">
        <v>25821.504326503298</v>
      </c>
      <c r="DD11" s="3">
        <v>0</v>
      </c>
      <c r="DE11" s="6">
        <v>0</v>
      </c>
      <c r="DF11" s="6">
        <v>0</v>
      </c>
    </row>
    <row r="12" spans="1:110">
      <c r="A12" s="7" t="s">
        <v>69</v>
      </c>
      <c r="B12" s="7">
        <v>1</v>
      </c>
      <c r="C12" s="6">
        <v>5.9499999999999993</v>
      </c>
      <c r="D12" s="32">
        <v>4.03</v>
      </c>
      <c r="E12" s="32">
        <v>3.48</v>
      </c>
      <c r="F12" s="32">
        <v>86</v>
      </c>
      <c r="G12" s="32">
        <v>4.42</v>
      </c>
      <c r="H12" s="32">
        <v>5.0599999999999996</v>
      </c>
      <c r="I12" s="32">
        <v>4.03</v>
      </c>
      <c r="J12" s="32">
        <v>3.56</v>
      </c>
      <c r="K12" s="32">
        <v>1.5</v>
      </c>
      <c r="L12" s="50" t="s">
        <v>70</v>
      </c>
      <c r="M12" s="32">
        <v>1.03</v>
      </c>
      <c r="N12" s="32">
        <f>M12/H12</f>
        <v>0.20355731225296445</v>
      </c>
      <c r="O12" s="32">
        <v>2.1800000000000002</v>
      </c>
      <c r="P12" s="32">
        <v>1.88</v>
      </c>
      <c r="Q12" s="32">
        <v>0.24399999999999999</v>
      </c>
      <c r="R12" s="32"/>
      <c r="S12" s="32">
        <v>3.61</v>
      </c>
      <c r="T12" s="32">
        <v>3.1</v>
      </c>
      <c r="U12" s="32">
        <v>86</v>
      </c>
      <c r="V12" s="32">
        <v>3.84</v>
      </c>
      <c r="W12" s="32">
        <v>4.1399999999999997</v>
      </c>
      <c r="X12" s="32">
        <v>3.61</v>
      </c>
      <c r="Y12" s="32">
        <v>2.73</v>
      </c>
      <c r="Z12" s="32">
        <v>1.41</v>
      </c>
      <c r="AA12" s="32">
        <v>0.33</v>
      </c>
      <c r="AB12" s="32">
        <v>0.53</v>
      </c>
      <c r="AC12" s="32">
        <f>AB12/W12</f>
        <v>0.1280193236714976</v>
      </c>
      <c r="AD12" s="32">
        <v>2.25</v>
      </c>
      <c r="AE12" s="32">
        <v>2.0499999999999998</v>
      </c>
      <c r="AF12" s="32">
        <v>0.217</v>
      </c>
      <c r="AG12" s="32"/>
      <c r="AH12" s="15">
        <v>3.21</v>
      </c>
      <c r="AI12" s="15">
        <v>3.5</v>
      </c>
      <c r="AJ12" s="16">
        <v>93.65558912386706</v>
      </c>
      <c r="AK12" s="16">
        <v>93.353474320241673</v>
      </c>
      <c r="AL12" s="16">
        <v>81.57099697885198</v>
      </c>
      <c r="AM12" s="92">
        <v>76.13293051359517</v>
      </c>
      <c r="AN12" s="38" t="s">
        <v>61</v>
      </c>
      <c r="AO12" s="38" t="s">
        <v>61</v>
      </c>
      <c r="AP12" s="38" t="s">
        <v>61</v>
      </c>
      <c r="AQ12" s="38" t="s">
        <v>61</v>
      </c>
      <c r="AR12" s="16">
        <v>105.74018126888218</v>
      </c>
      <c r="AS12" s="16"/>
      <c r="AT12" s="30">
        <v>32.405000000000001</v>
      </c>
      <c r="AU12" s="30">
        <v>19.099999999999998</v>
      </c>
      <c r="AV12" s="6">
        <v>6</v>
      </c>
      <c r="AW12" s="6">
        <v>6</v>
      </c>
      <c r="AX12" s="6">
        <v>1</v>
      </c>
      <c r="AY12" s="6">
        <v>3</v>
      </c>
      <c r="AZ12" s="6">
        <f>AX12+AY12</f>
        <v>4</v>
      </c>
      <c r="BA12" s="31">
        <v>828.58957326075335</v>
      </c>
      <c r="BB12" s="31">
        <v>267.24686206279927</v>
      </c>
      <c r="BC12" s="30">
        <v>23.80454347190404</v>
      </c>
      <c r="BD12" s="30">
        <v>5.1241640612110491</v>
      </c>
      <c r="BE12" s="40"/>
      <c r="BF12" s="57">
        <v>17500</v>
      </c>
      <c r="BG12" s="35"/>
      <c r="BH12" s="35"/>
      <c r="BI12" s="35"/>
      <c r="BJ12" s="35"/>
      <c r="BK12" s="35"/>
      <c r="BL12" s="35"/>
      <c r="BM12" s="35"/>
      <c r="BN12" s="35"/>
      <c r="BO12" s="35"/>
      <c r="BP12" s="76"/>
      <c r="BQ12" s="76"/>
      <c r="BR12" s="76"/>
      <c r="BS12" s="76"/>
      <c r="BT12" s="76"/>
      <c r="BU12" s="76"/>
      <c r="BV12" s="76"/>
      <c r="BW12" s="9"/>
      <c r="BX12" s="101" t="s">
        <v>61</v>
      </c>
      <c r="BY12" s="101" t="s">
        <v>61</v>
      </c>
      <c r="BZ12" s="101" t="s">
        <v>61</v>
      </c>
      <c r="CA12" s="101" t="s">
        <v>61</v>
      </c>
      <c r="CB12" s="101" t="s">
        <v>61</v>
      </c>
      <c r="CC12" s="101" t="s">
        <v>61</v>
      </c>
      <c r="CD12" s="101" t="s">
        <v>61</v>
      </c>
      <c r="CE12" s="9"/>
      <c r="CF12" s="9">
        <v>0.13644160902475599</v>
      </c>
      <c r="CG12" s="9">
        <v>1.19755457707471</v>
      </c>
      <c r="CH12" s="9">
        <v>0.99295607349603299</v>
      </c>
      <c r="CI12" s="9">
        <v>1.41496864474205</v>
      </c>
      <c r="CJ12" s="9">
        <v>94036.238560078098</v>
      </c>
      <c r="CK12" s="9">
        <v>14146.885578528299</v>
      </c>
      <c r="CL12" s="9">
        <v>16007.762127321401</v>
      </c>
      <c r="CM12" s="9"/>
      <c r="CN12" s="9">
        <v>7.6960214206999403E-2</v>
      </c>
      <c r="CO12" s="9">
        <v>0.77622387421528904</v>
      </c>
      <c r="CP12" s="9">
        <v>0.77186579483195705</v>
      </c>
      <c r="CQ12" s="9">
        <v>1.18685417993394</v>
      </c>
      <c r="CR12" s="9">
        <v>68796.201279967907</v>
      </c>
      <c r="CS12" s="9">
        <v>15043.705857024899</v>
      </c>
      <c r="CT12" s="9">
        <v>15051.382525753799</v>
      </c>
      <c r="CU12" s="9"/>
      <c r="CV12" s="9">
        <v>0</v>
      </c>
      <c r="CW12" s="9">
        <v>0.46089107102356902</v>
      </c>
      <c r="CX12" s="9">
        <v>1.11800179480366</v>
      </c>
      <c r="CY12" s="9">
        <v>1.26611475729448</v>
      </c>
      <c r="CZ12" s="9">
        <v>79920.6580547669</v>
      </c>
      <c r="DA12" s="9">
        <v>18277.1887464762</v>
      </c>
      <c r="DB12" s="9">
        <v>14062.553480562299</v>
      </c>
      <c r="DD12" s="6">
        <v>4</v>
      </c>
      <c r="DE12" s="6">
        <v>1</v>
      </c>
      <c r="DF12" s="6">
        <v>2</v>
      </c>
    </row>
    <row r="13" spans="1:110" s="3" customFormat="1">
      <c r="A13" s="7" t="s">
        <v>75</v>
      </c>
      <c r="B13" s="7">
        <v>1</v>
      </c>
      <c r="C13" s="6">
        <v>8.5749999999999993</v>
      </c>
      <c r="D13" s="32">
        <v>4.41</v>
      </c>
      <c r="E13" s="32">
        <v>3.5</v>
      </c>
      <c r="F13" s="32">
        <v>79</v>
      </c>
      <c r="G13" s="32">
        <v>3.34</v>
      </c>
      <c r="H13" s="32">
        <v>5.0999999999999996</v>
      </c>
      <c r="I13" s="32">
        <v>4.41</v>
      </c>
      <c r="J13" s="32">
        <v>2.76</v>
      </c>
      <c r="K13" s="32">
        <v>2.34</v>
      </c>
      <c r="L13" s="50" t="s">
        <v>76</v>
      </c>
      <c r="M13" s="32">
        <v>0.69</v>
      </c>
      <c r="N13" s="32">
        <f>M13/H13</f>
        <v>0.13529411764705881</v>
      </c>
      <c r="O13" s="32">
        <v>2.7</v>
      </c>
      <c r="P13" s="32">
        <v>2.36</v>
      </c>
      <c r="Q13" s="32">
        <v>0.157</v>
      </c>
      <c r="R13" s="32"/>
      <c r="S13" s="32">
        <v>4.3099999999999996</v>
      </c>
      <c r="T13" s="32">
        <v>3.32</v>
      </c>
      <c r="U13" s="32">
        <v>77</v>
      </c>
      <c r="V13" s="32">
        <v>3.01</v>
      </c>
      <c r="W13" s="32">
        <v>4.97</v>
      </c>
      <c r="X13" s="32">
        <v>4.3099999999999996</v>
      </c>
      <c r="Y13" s="32">
        <v>2.68</v>
      </c>
      <c r="Z13" s="32">
        <v>2.29</v>
      </c>
      <c r="AA13" s="32">
        <v>1.34</v>
      </c>
      <c r="AB13" s="32">
        <v>0.66</v>
      </c>
      <c r="AC13" s="32">
        <f>AB13/W13</f>
        <v>0.13279678068410464</v>
      </c>
      <c r="AD13" s="32">
        <v>3.21</v>
      </c>
      <c r="AE13" s="32">
        <v>2.23</v>
      </c>
      <c r="AF13" s="32">
        <v>0.14000000000000001</v>
      </c>
      <c r="AG13" s="32"/>
      <c r="AH13" s="15">
        <v>3.42</v>
      </c>
      <c r="AI13" s="15">
        <v>3.67</v>
      </c>
      <c r="AJ13" s="16">
        <v>98.016997167138825</v>
      </c>
      <c r="AK13" s="16">
        <v>99.716713881019842</v>
      </c>
      <c r="AL13" s="16">
        <v>99.716713881019842</v>
      </c>
      <c r="AM13" s="16">
        <v>100.28328611898019</v>
      </c>
      <c r="AN13" s="16">
        <v>101.69971671388103</v>
      </c>
      <c r="AO13" s="16">
        <v>101.13314447592067</v>
      </c>
      <c r="AP13" s="16">
        <v>100.56657223796034</v>
      </c>
      <c r="AQ13" s="16">
        <v>98.583569405099155</v>
      </c>
      <c r="AR13" s="16">
        <v>103.96600566572238</v>
      </c>
      <c r="AS13" s="16"/>
      <c r="AT13" s="30">
        <v>35.105000000000004</v>
      </c>
      <c r="AU13" s="30">
        <v>19.842500000000001</v>
      </c>
      <c r="AV13" s="6">
        <v>6</v>
      </c>
      <c r="AW13" s="6">
        <v>20</v>
      </c>
      <c r="AX13" s="6">
        <v>0</v>
      </c>
      <c r="AY13" s="6">
        <v>0</v>
      </c>
      <c r="AZ13" s="6">
        <f>AX13+AY13</f>
        <v>0</v>
      </c>
      <c r="BA13" s="31">
        <v>890.92674124377743</v>
      </c>
      <c r="BB13" s="31">
        <v>503.22628454452104</v>
      </c>
      <c r="BC13" s="30">
        <v>25.960574712716177</v>
      </c>
      <c r="BD13" s="30">
        <v>9.8268290036540655</v>
      </c>
      <c r="BE13" s="40"/>
      <c r="BF13" s="57">
        <v>265000</v>
      </c>
      <c r="BG13" s="42">
        <v>12</v>
      </c>
      <c r="BH13" s="42">
        <v>29</v>
      </c>
      <c r="BI13" s="42">
        <v>0</v>
      </c>
      <c r="BJ13" s="42">
        <v>0</v>
      </c>
      <c r="BK13" s="42">
        <v>0</v>
      </c>
      <c r="BL13" s="42">
        <v>0</v>
      </c>
      <c r="BM13" s="42">
        <v>59</v>
      </c>
      <c r="BN13" s="42">
        <v>100</v>
      </c>
      <c r="BO13" s="42">
        <v>41</v>
      </c>
      <c r="BP13" s="49">
        <f>BG13/BN13</f>
        <v>0.12</v>
      </c>
      <c r="BQ13" s="49">
        <f>BH13/BN13</f>
        <v>0.28999999999999998</v>
      </c>
      <c r="BR13" s="49">
        <f>BI13/BN13</f>
        <v>0</v>
      </c>
      <c r="BS13" s="49">
        <f>BJ13/BN13</f>
        <v>0</v>
      </c>
      <c r="BT13" s="49">
        <f>BK13/BN13</f>
        <v>0</v>
      </c>
      <c r="BU13" s="49">
        <f>BL13/BN13</f>
        <v>0</v>
      </c>
      <c r="BV13" s="49">
        <f>BM13/BN13</f>
        <v>0.59</v>
      </c>
      <c r="BX13" s="9">
        <v>3.3798414037887681</v>
      </c>
      <c r="BY13" s="9">
        <v>2.990475267720448</v>
      </c>
      <c r="BZ13" s="9">
        <v>109.6941338030168</v>
      </c>
      <c r="CA13" s="9">
        <v>0</v>
      </c>
      <c r="CB13" s="9">
        <v>1.0512540154027279</v>
      </c>
      <c r="CC13" s="9">
        <v>0</v>
      </c>
      <c r="CD13" s="9">
        <v>0</v>
      </c>
      <c r="CF13" s="70">
        <v>4.1852770730021298E-2</v>
      </c>
      <c r="CG13" s="70">
        <v>0.73040073616447598</v>
      </c>
      <c r="CH13" s="70">
        <v>1.7150451068075601</v>
      </c>
      <c r="CI13" s="70">
        <v>1.7389633108358</v>
      </c>
      <c r="CJ13" s="70">
        <v>27604.584045416701</v>
      </c>
      <c r="CK13" s="70">
        <v>841.29122200373899</v>
      </c>
      <c r="CL13" s="70">
        <v>28543.2686903463</v>
      </c>
      <c r="CN13" s="3">
        <v>6.4271658141079796E-2</v>
      </c>
      <c r="CO13" s="3">
        <v>0.74703727235864303</v>
      </c>
      <c r="CP13" s="3">
        <v>0.95388485635683096</v>
      </c>
      <c r="CQ13" s="3">
        <v>1.3930963368628499</v>
      </c>
      <c r="CR13" s="3">
        <v>10344.1184177206</v>
      </c>
      <c r="CS13" s="3">
        <v>702.50801335846904</v>
      </c>
      <c r="CT13" s="3">
        <v>25031.1122950426</v>
      </c>
      <c r="CV13" s="3">
        <v>0.170457634008117</v>
      </c>
      <c r="CW13" s="3">
        <v>0.484952519366876</v>
      </c>
      <c r="CX13" s="3">
        <v>0.81053073896651495</v>
      </c>
      <c r="CY13" s="3">
        <v>1.5468076863109801</v>
      </c>
      <c r="CZ13" s="3">
        <v>14313.991221418401</v>
      </c>
      <c r="DA13" s="3">
        <v>0</v>
      </c>
      <c r="DB13" s="3">
        <v>20560.704436963901</v>
      </c>
      <c r="DD13">
        <v>3</v>
      </c>
      <c r="DE13" s="6">
        <v>0</v>
      </c>
      <c r="DF13" s="6">
        <v>2</v>
      </c>
    </row>
    <row r="14" spans="1:110" s="3" customFormat="1">
      <c r="A14" s="63" t="s">
        <v>84</v>
      </c>
      <c r="B14" s="63">
        <v>1</v>
      </c>
      <c r="C14" s="6">
        <v>13.045</v>
      </c>
      <c r="D14" s="64">
        <v>4.37</v>
      </c>
      <c r="E14" s="64">
        <v>3.59</v>
      </c>
      <c r="F14" s="64">
        <v>82</v>
      </c>
      <c r="G14" s="64">
        <v>4.22</v>
      </c>
      <c r="H14" s="64">
        <v>5.9</v>
      </c>
      <c r="I14" s="64">
        <v>4.43</v>
      </c>
      <c r="J14" s="64">
        <v>4.03</v>
      </c>
      <c r="K14" s="64">
        <v>1.87</v>
      </c>
      <c r="L14" s="65" t="s">
        <v>85</v>
      </c>
      <c r="M14" s="64">
        <v>1.47</v>
      </c>
      <c r="N14" s="33">
        <f>M14/H14</f>
        <v>0.24915254237288134</v>
      </c>
      <c r="O14" s="64">
        <v>2.9</v>
      </c>
      <c r="P14" s="64">
        <v>2</v>
      </c>
      <c r="Q14" s="64">
        <v>0.17199999999999999</v>
      </c>
      <c r="R14" s="64"/>
      <c r="S14" s="64">
        <v>4.53</v>
      </c>
      <c r="T14" s="64">
        <v>3.82</v>
      </c>
      <c r="U14" s="64">
        <v>84</v>
      </c>
      <c r="V14" s="64">
        <v>4.37</v>
      </c>
      <c r="W14" s="64">
        <v>6.01</v>
      </c>
      <c r="X14" s="64">
        <v>4.53</v>
      </c>
      <c r="Y14" s="64">
        <v>4.04</v>
      </c>
      <c r="Z14" s="64">
        <v>1.97</v>
      </c>
      <c r="AA14" s="64">
        <v>0.52</v>
      </c>
      <c r="AB14" s="64">
        <v>1.48</v>
      </c>
      <c r="AC14" s="33">
        <f>AB14/W14</f>
        <v>0.24625623960066556</v>
      </c>
      <c r="AD14" s="64">
        <v>2.97</v>
      </c>
      <c r="AE14" s="64">
        <v>1.92</v>
      </c>
      <c r="AF14" s="64">
        <v>0.17499999999999999</v>
      </c>
      <c r="AG14" s="64"/>
      <c r="AH14" s="66">
        <v>3.84</v>
      </c>
      <c r="AI14" s="66">
        <v>3.7</v>
      </c>
      <c r="AJ14" s="67">
        <v>95.384615384615387</v>
      </c>
      <c r="AK14" s="67">
        <v>98.71794871794873</v>
      </c>
      <c r="AL14" s="67">
        <v>96.15384615384616</v>
      </c>
      <c r="AM14" s="67">
        <v>96.666666666666671</v>
      </c>
      <c r="AN14" s="67">
        <v>98.71794871794873</v>
      </c>
      <c r="AO14" s="67">
        <v>97.179487179487182</v>
      </c>
      <c r="AP14" s="67">
        <v>96.92307692307692</v>
      </c>
      <c r="AQ14" s="67">
        <v>96.15384615384616</v>
      </c>
      <c r="AR14" s="67">
        <v>94.871794871794876</v>
      </c>
      <c r="AS14" s="67"/>
      <c r="AT14" s="68">
        <v>18.164999999999999</v>
      </c>
      <c r="AU14" s="68">
        <v>20.454999999999998</v>
      </c>
      <c r="AV14" s="70">
        <v>20</v>
      </c>
      <c r="AW14" s="70">
        <v>19</v>
      </c>
      <c r="AX14" s="70">
        <v>1</v>
      </c>
      <c r="AY14" s="70">
        <v>1</v>
      </c>
      <c r="AZ14" s="6">
        <f>AX14+AY14</f>
        <v>2</v>
      </c>
      <c r="BA14" s="69">
        <v>1500.6996774582633</v>
      </c>
      <c r="BB14" s="69">
        <v>479.46945261034796</v>
      </c>
      <c r="BC14" s="68">
        <v>24.198861748292835</v>
      </c>
      <c r="BD14" s="68">
        <v>9.7745752924380582</v>
      </c>
      <c r="BE14" s="68"/>
      <c r="BF14" s="71">
        <v>2150000</v>
      </c>
      <c r="BG14" s="72">
        <v>35</v>
      </c>
      <c r="BH14" s="72">
        <v>42</v>
      </c>
      <c r="BI14" s="72">
        <v>2</v>
      </c>
      <c r="BJ14" s="72">
        <v>0</v>
      </c>
      <c r="BK14" s="72">
        <v>0</v>
      </c>
      <c r="BL14" s="72">
        <v>2</v>
      </c>
      <c r="BM14" s="72">
        <v>19</v>
      </c>
      <c r="BN14" s="72">
        <v>100</v>
      </c>
      <c r="BO14" s="72">
        <v>81</v>
      </c>
      <c r="BP14" s="73">
        <f>BG14/BN14</f>
        <v>0.35</v>
      </c>
      <c r="BQ14" s="73">
        <f>BH14/BN14</f>
        <v>0.42</v>
      </c>
      <c r="BR14" s="73">
        <f>BI14/BN14</f>
        <v>0.02</v>
      </c>
      <c r="BS14" s="73">
        <f>BJ14/BN14</f>
        <v>0</v>
      </c>
      <c r="BT14" s="73">
        <f>BK14/BN14</f>
        <v>0</v>
      </c>
      <c r="BU14" s="73">
        <f>BL14/BN14</f>
        <v>0.02</v>
      </c>
      <c r="BV14" s="73">
        <f>BM14/BN14</f>
        <v>0.19</v>
      </c>
      <c r="BW14" s="70"/>
      <c r="BX14" s="70">
        <v>26.607106305172561</v>
      </c>
      <c r="BY14" s="70">
        <v>13.06056172661016</v>
      </c>
      <c r="BZ14" s="70">
        <v>1057.584267824368</v>
      </c>
      <c r="CA14" s="70">
        <v>0.25052708366051202</v>
      </c>
      <c r="CB14" s="70">
        <v>1.680344273981448</v>
      </c>
      <c r="CC14" s="70">
        <v>0.1099808876332464</v>
      </c>
      <c r="CD14" s="70">
        <v>0</v>
      </c>
      <c r="CE14" s="70"/>
      <c r="CF14" s="9">
        <v>0.117772997156465</v>
      </c>
      <c r="CG14" s="9">
        <v>0.78457955326220197</v>
      </c>
      <c r="CH14" s="9">
        <v>0.854140040351409</v>
      </c>
      <c r="CI14" s="9">
        <v>1.7166929722533899</v>
      </c>
      <c r="CJ14" s="9">
        <v>79582.035219299098</v>
      </c>
      <c r="CK14" s="9">
        <v>6312.4505207244301</v>
      </c>
      <c r="CL14" s="9">
        <v>15186.210644249401</v>
      </c>
      <c r="CM14" s="70"/>
      <c r="CN14" s="70">
        <v>0.19505400830063299</v>
      </c>
      <c r="CO14" s="70">
        <v>4.7509023326830899</v>
      </c>
      <c r="CP14" s="70">
        <v>2.6430677938433198</v>
      </c>
      <c r="CQ14" s="70">
        <v>1.8618869231652799</v>
      </c>
      <c r="CR14" s="70">
        <v>79536.068982352503</v>
      </c>
      <c r="CS14" s="70">
        <v>2.1173204239669001</v>
      </c>
      <c r="CT14" s="70">
        <v>17246.3539627635</v>
      </c>
      <c r="CU14" s="70"/>
      <c r="CV14" s="70">
        <v>0.102141617653753</v>
      </c>
      <c r="CW14" s="70">
        <v>0.80131268531464706</v>
      </c>
      <c r="CX14" s="70">
        <v>0.86141934188317004</v>
      </c>
      <c r="CY14" s="70">
        <v>1.2769571252543801</v>
      </c>
      <c r="CZ14" s="70">
        <v>59044.0641469533</v>
      </c>
      <c r="DA14" s="70">
        <v>4783.47198372608</v>
      </c>
      <c r="DB14" s="70">
        <v>22522.982714321999</v>
      </c>
      <c r="DD14" s="3">
        <v>0</v>
      </c>
      <c r="DE14" s="6">
        <v>0</v>
      </c>
      <c r="DF14" s="6">
        <v>0</v>
      </c>
    </row>
    <row r="15" spans="1:110" s="70" customFormat="1">
      <c r="A15" s="7" t="s">
        <v>116</v>
      </c>
      <c r="B15" s="7">
        <v>2</v>
      </c>
      <c r="C15" s="6">
        <v>0</v>
      </c>
      <c r="D15" s="32">
        <v>4.43</v>
      </c>
      <c r="E15" s="32">
        <v>3.89</v>
      </c>
      <c r="F15" s="32">
        <v>88</v>
      </c>
      <c r="G15" s="32">
        <v>5.22</v>
      </c>
      <c r="H15" s="32">
        <v>5.44</v>
      </c>
      <c r="I15" s="32">
        <v>4.83</v>
      </c>
      <c r="J15" s="31">
        <v>3.75</v>
      </c>
      <c r="K15" s="31">
        <v>1.69</v>
      </c>
      <c r="L15" s="50">
        <v>1.08</v>
      </c>
      <c r="M15" s="31">
        <v>0.61</v>
      </c>
      <c r="N15" s="32">
        <f>M15/H15</f>
        <v>0.11213235294117646</v>
      </c>
      <c r="O15" s="31">
        <v>2.72</v>
      </c>
      <c r="P15" s="31">
        <v>1.68</v>
      </c>
      <c r="Q15" s="31">
        <v>0.219</v>
      </c>
      <c r="R15" s="31"/>
      <c r="S15" s="32">
        <v>4.09</v>
      </c>
      <c r="T15" s="32">
        <v>3.52</v>
      </c>
      <c r="U15" s="32">
        <v>86</v>
      </c>
      <c r="V15" s="32">
        <v>4.4400000000000004</v>
      </c>
      <c r="W15" s="32">
        <v>4.7699999999999996</v>
      </c>
      <c r="X15" s="32">
        <v>4.1100000000000003</v>
      </c>
      <c r="Y15" s="31">
        <v>2.98</v>
      </c>
      <c r="Z15" s="31">
        <v>1.78</v>
      </c>
      <c r="AA15" s="32">
        <v>1.18</v>
      </c>
      <c r="AB15" s="31">
        <v>0.66</v>
      </c>
      <c r="AC15" s="32">
        <f>AB15/W15</f>
        <v>0.13836477987421386</v>
      </c>
      <c r="AD15" s="31">
        <v>2.92</v>
      </c>
      <c r="AE15" s="31">
        <v>1.54</v>
      </c>
      <c r="AF15" s="31">
        <v>0.222</v>
      </c>
      <c r="AG15" s="31"/>
      <c r="AH15" s="14">
        <v>3.86</v>
      </c>
      <c r="AI15" s="14">
        <v>3.8</v>
      </c>
      <c r="AJ15" s="16">
        <v>98.963730569948183</v>
      </c>
      <c r="AK15" s="16">
        <v>97.668393782383419</v>
      </c>
      <c r="AL15" s="16">
        <v>94.559585492227981</v>
      </c>
      <c r="AM15" s="16">
        <v>99.222797927461144</v>
      </c>
      <c r="AN15" s="16">
        <v>94.818652849740943</v>
      </c>
      <c r="AO15" s="16">
        <v>97.927461139896366</v>
      </c>
      <c r="AP15" s="16">
        <v>98.704663212435236</v>
      </c>
      <c r="AQ15" s="16">
        <v>90.414507772020741</v>
      </c>
      <c r="AR15" s="16">
        <v>98.445595854922274</v>
      </c>
      <c r="AS15" s="16"/>
      <c r="AT15" s="30">
        <v>32.79</v>
      </c>
      <c r="AU15" s="30">
        <v>21.912500000000001</v>
      </c>
      <c r="AV15" s="6">
        <v>2</v>
      </c>
      <c r="AW15" s="6">
        <v>12</v>
      </c>
      <c r="AX15" s="6">
        <v>0</v>
      </c>
      <c r="AY15" s="6">
        <v>0</v>
      </c>
      <c r="AZ15" s="6">
        <f>AX15+AY15</f>
        <v>0</v>
      </c>
      <c r="BA15" s="31">
        <v>914.19008612452217</v>
      </c>
      <c r="BB15" s="31">
        <v>476.09467474447234</v>
      </c>
      <c r="BC15" s="30">
        <v>29.553684694739925</v>
      </c>
      <c r="BD15" s="30">
        <v>10.286551281497223</v>
      </c>
      <c r="BE15" s="40"/>
      <c r="BF15" s="46">
        <v>220000</v>
      </c>
      <c r="BG15" s="43">
        <v>1</v>
      </c>
      <c r="BH15" s="43">
        <v>2</v>
      </c>
      <c r="BI15" s="43">
        <v>0</v>
      </c>
      <c r="BJ15" s="43">
        <v>0</v>
      </c>
      <c r="BK15" s="43">
        <v>0</v>
      </c>
      <c r="BL15" s="43">
        <v>0</v>
      </c>
      <c r="BM15" s="43">
        <v>97</v>
      </c>
      <c r="BN15" s="43">
        <v>100</v>
      </c>
      <c r="BO15" s="43">
        <v>3</v>
      </c>
      <c r="BP15" s="49">
        <f>BG15/BN15</f>
        <v>0.01</v>
      </c>
      <c r="BQ15" s="49">
        <f>BH15/BN15</f>
        <v>0.02</v>
      </c>
      <c r="BR15" s="49">
        <f>BI15/BN15</f>
        <v>0</v>
      </c>
      <c r="BS15" s="49">
        <f>BJ15/BN15</f>
        <v>0</v>
      </c>
      <c r="BT15" s="49">
        <f>BK15/BN15</f>
        <v>0</v>
      </c>
      <c r="BU15" s="49">
        <f>BL15/BN15</f>
        <v>0</v>
      </c>
      <c r="BV15" s="49">
        <f>BM15/BN15</f>
        <v>0.97</v>
      </c>
      <c r="BW15" s="9"/>
      <c r="BX15" s="101" t="s">
        <v>61</v>
      </c>
      <c r="BY15" s="101" t="s">
        <v>61</v>
      </c>
      <c r="BZ15" s="101" t="s">
        <v>61</v>
      </c>
      <c r="CA15" s="101" t="s">
        <v>61</v>
      </c>
      <c r="CB15" s="101" t="s">
        <v>61</v>
      </c>
      <c r="CC15" s="101" t="s">
        <v>61</v>
      </c>
      <c r="CD15" s="101" t="s">
        <v>61</v>
      </c>
      <c r="CE15" s="9"/>
      <c r="CF15" s="6">
        <v>1.4705237173761401E-2</v>
      </c>
      <c r="CG15" s="6">
        <v>0.69721396182764805</v>
      </c>
      <c r="CH15" s="6">
        <v>2.0776474103672302</v>
      </c>
      <c r="CI15" s="6">
        <v>1.83133406689776</v>
      </c>
      <c r="CJ15" s="6">
        <v>21500.561453378999</v>
      </c>
      <c r="CK15" s="6">
        <v>9338.4976518552394</v>
      </c>
      <c r="CL15" s="6">
        <v>17188.823745588401</v>
      </c>
      <c r="CM15" s="9"/>
      <c r="CN15" s="9">
        <v>8.6116306423670602E-2</v>
      </c>
      <c r="CO15" s="9">
        <v>1.09482815606852</v>
      </c>
      <c r="CP15" s="9">
        <v>2.3561646311648898</v>
      </c>
      <c r="CQ15" s="9">
        <v>1.6551911645525099</v>
      </c>
      <c r="CR15" s="9">
        <v>19796.934871807302</v>
      </c>
      <c r="CS15" s="9">
        <v>7782.9909297166896</v>
      </c>
      <c r="CT15" s="9">
        <v>16894.121581956999</v>
      </c>
      <c r="CU15" s="9"/>
      <c r="CV15" s="9">
        <v>7.5463644213105294E-2</v>
      </c>
      <c r="CW15" s="9">
        <v>0.80926639748630202</v>
      </c>
      <c r="CX15" s="9">
        <v>2.7461289096482502</v>
      </c>
      <c r="CY15" s="9">
        <v>1.9259535450154299</v>
      </c>
      <c r="CZ15" s="9">
        <v>18129.748513610601</v>
      </c>
      <c r="DA15" s="9">
        <v>7408.5603503588</v>
      </c>
      <c r="DB15" s="9">
        <v>19331.0398502178</v>
      </c>
      <c r="DD15" s="3">
        <v>0</v>
      </c>
      <c r="DE15" s="6">
        <v>0</v>
      </c>
      <c r="DF15" s="6">
        <v>0</v>
      </c>
    </row>
    <row r="16" spans="1:110" s="3" customFormat="1">
      <c r="A16" s="7" t="s">
        <v>118</v>
      </c>
      <c r="B16" s="7">
        <v>1</v>
      </c>
      <c r="C16" s="6">
        <v>4.5299999999999994</v>
      </c>
      <c r="D16" s="54">
        <v>4.1100000000000003</v>
      </c>
      <c r="E16" s="55">
        <v>3.29</v>
      </c>
      <c r="F16" s="55">
        <v>80</v>
      </c>
      <c r="G16" s="55">
        <v>3.07</v>
      </c>
      <c r="H16" s="54">
        <v>5.12</v>
      </c>
      <c r="I16" s="55">
        <v>4.1100000000000003</v>
      </c>
      <c r="J16" s="55">
        <v>2.52</v>
      </c>
      <c r="K16" s="55">
        <v>2.61</v>
      </c>
      <c r="L16" s="55">
        <v>1.38</v>
      </c>
      <c r="M16" s="55">
        <v>1.01</v>
      </c>
      <c r="N16" s="32">
        <f>M16/H16</f>
        <v>0.197265625</v>
      </c>
      <c r="O16" s="55">
        <v>3.69</v>
      </c>
      <c r="P16" s="55">
        <v>1.53</v>
      </c>
      <c r="Q16" s="55">
        <v>0.17699999999999999</v>
      </c>
      <c r="R16" s="55"/>
      <c r="S16" s="54">
        <v>3.68</v>
      </c>
      <c r="T16" s="55">
        <v>3</v>
      </c>
      <c r="U16" s="55">
        <v>82</v>
      </c>
      <c r="V16" s="54">
        <v>2.91</v>
      </c>
      <c r="W16" s="55">
        <v>4.8099999999999996</v>
      </c>
      <c r="X16" s="55">
        <v>3.68</v>
      </c>
      <c r="Y16" s="55">
        <v>2.23</v>
      </c>
      <c r="Z16" s="55">
        <v>2.59</v>
      </c>
      <c r="AA16" s="55">
        <v>1.1200000000000001</v>
      </c>
      <c r="AB16" s="55">
        <v>1.1299999999999999</v>
      </c>
      <c r="AC16" s="32">
        <f>AB16/W16</f>
        <v>0.23492723492723491</v>
      </c>
      <c r="AD16" s="55">
        <v>3.5</v>
      </c>
      <c r="AE16" s="55">
        <v>1.57</v>
      </c>
      <c r="AF16" s="55">
        <v>0.183</v>
      </c>
      <c r="AG16" s="55"/>
      <c r="AH16" s="15">
        <v>3.09</v>
      </c>
      <c r="AI16" s="15">
        <v>3.29</v>
      </c>
      <c r="AJ16" s="16">
        <v>98.417721518987335</v>
      </c>
      <c r="AK16" s="16">
        <v>99.683544303797461</v>
      </c>
      <c r="AL16" s="16">
        <v>93.670886075949369</v>
      </c>
      <c r="AM16" s="16">
        <v>96.518987341772146</v>
      </c>
      <c r="AN16" s="16">
        <v>100.31645569620254</v>
      </c>
      <c r="AO16" s="16">
        <v>99.367088607594937</v>
      </c>
      <c r="AP16" s="16">
        <v>88.924050632911388</v>
      </c>
      <c r="AQ16" s="16">
        <v>90.822784810126578</v>
      </c>
      <c r="AR16" s="16">
        <v>104.11392405063292</v>
      </c>
      <c r="AS16" s="16"/>
      <c r="AT16" s="30">
        <v>34.542500000000004</v>
      </c>
      <c r="AU16" s="30">
        <v>21.965</v>
      </c>
      <c r="AV16" s="6">
        <v>5</v>
      </c>
      <c r="AW16" s="6">
        <v>18</v>
      </c>
      <c r="AX16" s="6">
        <v>3</v>
      </c>
      <c r="AY16" s="6">
        <v>10</v>
      </c>
      <c r="AZ16" s="6">
        <f>AX16+AY16</f>
        <v>13</v>
      </c>
      <c r="BA16" s="31">
        <v>1013.7070389767769</v>
      </c>
      <c r="BB16" s="31">
        <v>576.7485492278123</v>
      </c>
      <c r="BC16" s="30">
        <v>30.839247143350843</v>
      </c>
      <c r="BD16" s="30">
        <v>12.137487066582569</v>
      </c>
      <c r="BE16" s="40"/>
      <c r="BF16" s="46">
        <v>660000</v>
      </c>
      <c r="BG16" s="43">
        <v>15</v>
      </c>
      <c r="BH16" s="43">
        <v>31</v>
      </c>
      <c r="BI16" s="43">
        <v>2</v>
      </c>
      <c r="BJ16" s="43">
        <v>0</v>
      </c>
      <c r="BK16" s="43">
        <v>0</v>
      </c>
      <c r="BL16" s="43">
        <v>0</v>
      </c>
      <c r="BM16" s="43">
        <v>52</v>
      </c>
      <c r="BN16" s="43">
        <v>100</v>
      </c>
      <c r="BO16" s="43">
        <v>48</v>
      </c>
      <c r="BP16" s="49">
        <f>BG16/BN16</f>
        <v>0.15</v>
      </c>
      <c r="BQ16" s="49">
        <f>BH16/BN16</f>
        <v>0.31</v>
      </c>
      <c r="BR16" s="49">
        <f>BI16/BN16</f>
        <v>0.02</v>
      </c>
      <c r="BS16" s="49">
        <f>BJ16/BN16</f>
        <v>0</v>
      </c>
      <c r="BT16" s="49">
        <f>BK16/BN16</f>
        <v>0</v>
      </c>
      <c r="BU16" s="49">
        <f>BL16/BN16</f>
        <v>0</v>
      </c>
      <c r="BV16" s="49">
        <f>BM16/BN16</f>
        <v>0.52</v>
      </c>
      <c r="BW16" s="6"/>
      <c r="BX16" s="6">
        <v>30.151770675758399</v>
      </c>
      <c r="BY16" s="6">
        <v>0.20541901344671201</v>
      </c>
      <c r="BZ16" s="6">
        <v>96.360075186609606</v>
      </c>
      <c r="CA16" s="6">
        <v>0</v>
      </c>
      <c r="CB16" s="6">
        <v>1.4465717466015919</v>
      </c>
      <c r="CC16" s="6">
        <v>2.9998262184990241E-3</v>
      </c>
      <c r="CD16" s="6">
        <v>129.652797756116</v>
      </c>
      <c r="CE16" s="6"/>
      <c r="CF16">
        <v>6.7485914388760102E-2</v>
      </c>
      <c r="CG16">
        <v>0.87015331698665399</v>
      </c>
      <c r="CH16">
        <v>1.9862263084556699</v>
      </c>
      <c r="CI16">
        <v>1.6162839358009999</v>
      </c>
      <c r="CJ16">
        <v>90141.861950629798</v>
      </c>
      <c r="CK16">
        <v>17931.636502073801</v>
      </c>
      <c r="CL16">
        <v>36356.7033355522</v>
      </c>
      <c r="CM16" s="6"/>
      <c r="CN16" s="6">
        <v>8.0787857602273805E-2</v>
      </c>
      <c r="CO16" s="6">
        <v>2.37631376725377</v>
      </c>
      <c r="CP16" s="6">
        <v>1.9002916138519801</v>
      </c>
      <c r="CQ16" s="6">
        <v>1.6046290918194399</v>
      </c>
      <c r="CR16" s="6">
        <v>82519.933114578394</v>
      </c>
      <c r="CS16" s="6">
        <v>17965.2379877454</v>
      </c>
      <c r="CT16" s="6">
        <v>24346.224683947301</v>
      </c>
      <c r="CU16" s="6"/>
      <c r="CV16" s="6">
        <v>9.4116369693552304E-2</v>
      </c>
      <c r="CW16" s="6">
        <v>0.83531580921688198</v>
      </c>
      <c r="CX16" s="6">
        <v>1.0901652530411601</v>
      </c>
      <c r="CY16" s="6">
        <v>1.63961767374681</v>
      </c>
      <c r="CZ16" s="6">
        <v>68837.728673978694</v>
      </c>
      <c r="DA16" s="6">
        <v>15561.461384394501</v>
      </c>
      <c r="DB16" s="6">
        <v>25936.2791927783</v>
      </c>
      <c r="DD16" s="70">
        <v>9</v>
      </c>
      <c r="DE16" s="6">
        <v>1</v>
      </c>
      <c r="DF16" s="6">
        <v>2</v>
      </c>
    </row>
    <row r="17" spans="1:110">
      <c r="A17" s="19" t="s">
        <v>121</v>
      </c>
      <c r="B17" s="19">
        <v>1</v>
      </c>
      <c r="C17" s="6">
        <v>14.79</v>
      </c>
      <c r="D17" s="16">
        <v>3.73</v>
      </c>
      <c r="E17" s="16">
        <v>3.28</v>
      </c>
      <c r="F17" s="16">
        <v>88</v>
      </c>
      <c r="G17" s="16">
        <v>4.2300000000000004</v>
      </c>
      <c r="H17" s="16">
        <v>4.75</v>
      </c>
      <c r="I17" s="16">
        <v>3.82</v>
      </c>
      <c r="J17" s="16">
        <v>2.59</v>
      </c>
      <c r="K17" s="16">
        <v>2.17</v>
      </c>
      <c r="L17" s="54">
        <v>1.17</v>
      </c>
      <c r="M17" s="16">
        <v>0.94</v>
      </c>
      <c r="N17" s="32">
        <f>M17/H17</f>
        <v>0.19789473684210526</v>
      </c>
      <c r="O17" s="16">
        <v>2.52</v>
      </c>
      <c r="P17" s="16">
        <v>2.2200000000000002</v>
      </c>
      <c r="Q17" s="16">
        <v>0.17899999999999999</v>
      </c>
      <c r="R17" s="16"/>
      <c r="S17" s="16">
        <v>3.15</v>
      </c>
      <c r="T17" s="16">
        <v>2.62</v>
      </c>
      <c r="U17" s="16">
        <v>83</v>
      </c>
      <c r="V17" s="16">
        <v>2.95</v>
      </c>
      <c r="W17" s="16">
        <v>4.18</v>
      </c>
      <c r="X17" s="16">
        <v>3.15</v>
      </c>
      <c r="Y17" s="16">
        <v>1.85</v>
      </c>
      <c r="Z17" s="16">
        <v>2.33</v>
      </c>
      <c r="AA17" s="16">
        <v>1.25</v>
      </c>
      <c r="AB17" s="16">
        <v>1.03</v>
      </c>
      <c r="AC17" s="32">
        <f>AB17/W17</f>
        <v>0.24641148325358855</v>
      </c>
      <c r="AD17" s="16">
        <v>2.79</v>
      </c>
      <c r="AE17" s="16">
        <v>1.92</v>
      </c>
      <c r="AF17" s="16">
        <v>0.186</v>
      </c>
      <c r="AG17" s="16"/>
      <c r="AH17" s="6">
        <v>2.99</v>
      </c>
      <c r="AI17" s="6">
        <v>2.97</v>
      </c>
      <c r="AJ17" s="31">
        <v>94.888178913738031</v>
      </c>
      <c r="AK17" s="31">
        <v>100.63897763578275</v>
      </c>
      <c r="AL17" s="31">
        <v>99.680511182108631</v>
      </c>
      <c r="AM17" s="31">
        <v>99.361022364217249</v>
      </c>
      <c r="AN17" s="31">
        <v>96.805111821086257</v>
      </c>
      <c r="AO17" s="31">
        <v>88.817891373801913</v>
      </c>
      <c r="AP17" s="31">
        <v>84.345047923322696</v>
      </c>
      <c r="AQ17" s="90">
        <v>64.536741214057514</v>
      </c>
      <c r="AR17" s="31">
        <v>94.888178913738031</v>
      </c>
      <c r="AT17" s="30">
        <v>26.3325</v>
      </c>
      <c r="AU17" s="30">
        <v>17.02</v>
      </c>
      <c r="AV17" s="6">
        <v>8</v>
      </c>
      <c r="AW17" s="6">
        <v>27</v>
      </c>
      <c r="AX17" s="6">
        <v>0</v>
      </c>
      <c r="AY17" s="6">
        <v>0</v>
      </c>
      <c r="AZ17" s="6">
        <f>AX17+AY17</f>
        <v>0</v>
      </c>
      <c r="BA17" s="31">
        <v>1091.2510224561802</v>
      </c>
      <c r="BB17" s="31">
        <v>451.72718234968193</v>
      </c>
      <c r="BC17" s="30">
        <v>25.424985475425931</v>
      </c>
      <c r="BD17" s="30">
        <v>7.7374813913737892</v>
      </c>
      <c r="BE17" s="40"/>
      <c r="BF17" s="28">
        <v>1850000</v>
      </c>
      <c r="BG17" s="45">
        <v>168</v>
      </c>
      <c r="BH17" s="45">
        <v>279</v>
      </c>
      <c r="BI17" s="45">
        <v>4</v>
      </c>
      <c r="BJ17" s="45">
        <v>6</v>
      </c>
      <c r="BK17" s="45">
        <v>0</v>
      </c>
      <c r="BL17" s="45">
        <v>0</v>
      </c>
      <c r="BM17" s="45">
        <v>37</v>
      </c>
      <c r="BN17" s="47">
        <f>SUM(BG17:BM17)</f>
        <v>494</v>
      </c>
      <c r="BO17" s="48">
        <f>SUM(BG17:BL17)</f>
        <v>457</v>
      </c>
      <c r="BP17" s="61">
        <v>0.34008097165991902</v>
      </c>
      <c r="BQ17" s="61">
        <v>0.56477732793522262</v>
      </c>
      <c r="BR17" s="61">
        <v>8.0971659919028341E-3</v>
      </c>
      <c r="BS17" s="61">
        <v>1.2145748987854251E-2</v>
      </c>
      <c r="BT17" s="61">
        <v>0</v>
      </c>
      <c r="BU17" s="61">
        <v>0</v>
      </c>
      <c r="BV17" s="61">
        <v>7.4898785425101214E-2</v>
      </c>
      <c r="BX17" s="101" t="s">
        <v>61</v>
      </c>
      <c r="BY17" s="101" t="s">
        <v>61</v>
      </c>
      <c r="BZ17" s="101" t="s">
        <v>61</v>
      </c>
      <c r="CA17" s="101" t="s">
        <v>61</v>
      </c>
      <c r="CB17" s="101" t="s">
        <v>61</v>
      </c>
      <c r="CC17" s="101" t="s">
        <v>61</v>
      </c>
      <c r="CD17" s="101" t="s">
        <v>61</v>
      </c>
      <c r="CF17">
        <v>6.7485914388760102E-2</v>
      </c>
      <c r="CG17">
        <v>0.66729076771606199</v>
      </c>
      <c r="CH17">
        <v>0.95061158995959705</v>
      </c>
      <c r="CI17">
        <v>1.85888426080582</v>
      </c>
      <c r="CJ17">
        <v>89433.009205359296</v>
      </c>
      <c r="CK17">
        <v>3087.2306536528199</v>
      </c>
      <c r="CL17">
        <v>19447.018890749001</v>
      </c>
      <c r="CN17">
        <v>0.14495180793364901</v>
      </c>
      <c r="CO17">
        <v>3.2414472828393301</v>
      </c>
      <c r="CP17">
        <v>1.64411925881532</v>
      </c>
      <c r="CQ17">
        <v>1.7998965596718699</v>
      </c>
      <c r="CR17">
        <v>65789.158454082994</v>
      </c>
      <c r="CS17">
        <v>2973.5269671361302</v>
      </c>
      <c r="CT17">
        <v>22936.539729009099</v>
      </c>
      <c r="CV17">
        <v>0.107467752745543</v>
      </c>
      <c r="CW17">
        <v>0.586643244432967</v>
      </c>
      <c r="CX17">
        <v>1.6776114748667299</v>
      </c>
      <c r="CY17">
        <v>1.51554728037348</v>
      </c>
      <c r="CZ17">
        <v>61510.988501809603</v>
      </c>
      <c r="DA17">
        <v>5302.9089331200403</v>
      </c>
      <c r="DB17">
        <v>22475.0574394756</v>
      </c>
      <c r="DD17" s="3">
        <v>6</v>
      </c>
      <c r="DE17" s="6">
        <v>2</v>
      </c>
      <c r="DF17" s="6">
        <v>1</v>
      </c>
    </row>
    <row r="18" spans="1:110">
      <c r="A18" s="19" t="s">
        <v>122</v>
      </c>
      <c r="B18" s="19">
        <v>1</v>
      </c>
      <c r="C18" s="6">
        <v>0</v>
      </c>
      <c r="D18" s="54">
        <v>4.24</v>
      </c>
      <c r="E18" s="54">
        <v>3.49</v>
      </c>
      <c r="F18" s="54">
        <v>82</v>
      </c>
      <c r="G18" s="54">
        <v>3.72</v>
      </c>
      <c r="H18" s="54">
        <v>5.15</v>
      </c>
      <c r="I18" s="54">
        <v>4.24</v>
      </c>
      <c r="J18" s="54">
        <v>3.3</v>
      </c>
      <c r="K18" s="54">
        <v>1.85</v>
      </c>
      <c r="L18" s="54">
        <v>0.63</v>
      </c>
      <c r="M18" s="54">
        <v>0.91</v>
      </c>
      <c r="N18" s="32">
        <f>M18/H18</f>
        <v>0.17669902912621357</v>
      </c>
      <c r="O18" s="54">
        <v>2.4300000000000002</v>
      </c>
      <c r="P18" s="54">
        <v>1.45</v>
      </c>
      <c r="Q18" s="54">
        <v>0.28299999999999997</v>
      </c>
      <c r="R18" s="54"/>
      <c r="S18" s="54">
        <v>3.65</v>
      </c>
      <c r="T18" s="56">
        <v>2.71</v>
      </c>
      <c r="U18" s="54">
        <v>74</v>
      </c>
      <c r="V18" s="54">
        <v>2.13</v>
      </c>
      <c r="W18" s="54">
        <v>4.26</v>
      </c>
      <c r="X18" s="54">
        <v>3.65</v>
      </c>
      <c r="Y18" s="54">
        <v>2.5099999999999998</v>
      </c>
      <c r="Z18" s="54">
        <v>1.75</v>
      </c>
      <c r="AA18" s="54">
        <v>0.65</v>
      </c>
      <c r="AB18" s="54">
        <v>0.6</v>
      </c>
      <c r="AC18" s="32">
        <f>AB18/W18</f>
        <v>0.14084507042253522</v>
      </c>
      <c r="AD18" s="54">
        <v>2.74</v>
      </c>
      <c r="AE18" s="54">
        <v>2.02</v>
      </c>
      <c r="AF18" s="54">
        <v>0.18</v>
      </c>
      <c r="AG18" s="54"/>
      <c r="AH18" s="15">
        <v>3.26</v>
      </c>
      <c r="AI18" s="15">
        <v>3.38</v>
      </c>
      <c r="AJ18" s="16">
        <v>98.798798798798799</v>
      </c>
      <c r="AK18" s="16">
        <v>97.297297297297305</v>
      </c>
      <c r="AL18" s="16">
        <v>93.993993993993982</v>
      </c>
      <c r="AM18" s="16">
        <v>94.594594594594597</v>
      </c>
      <c r="AN18" s="16">
        <v>89.789789789789793</v>
      </c>
      <c r="AO18" s="16">
        <v>89.789789789789793</v>
      </c>
      <c r="AP18" s="92">
        <v>78.978978978978972</v>
      </c>
      <c r="AQ18" s="37" t="s">
        <v>61</v>
      </c>
      <c r="AR18" s="16">
        <v>101.50150150150151</v>
      </c>
      <c r="AS18" s="16"/>
      <c r="AT18" s="30">
        <v>25.422499999999999</v>
      </c>
      <c r="AU18" s="30">
        <v>25.512499999999999</v>
      </c>
      <c r="AV18" s="6">
        <v>18</v>
      </c>
      <c r="AW18" s="6">
        <v>36</v>
      </c>
      <c r="AX18" s="6">
        <v>1</v>
      </c>
      <c r="AY18" s="6">
        <v>0</v>
      </c>
      <c r="AZ18" s="6">
        <f>AX18+AY18</f>
        <v>1</v>
      </c>
      <c r="BA18" s="31">
        <v>1233.1113528880342</v>
      </c>
      <c r="BB18" s="31">
        <v>396.50594110546479</v>
      </c>
      <c r="BC18" s="30">
        <v>24.766926313915587</v>
      </c>
      <c r="BD18" s="30">
        <v>10.00251822194166</v>
      </c>
      <c r="BE18" s="40"/>
      <c r="BF18" s="28">
        <v>13100000</v>
      </c>
      <c r="BG18" s="45">
        <v>496</v>
      </c>
      <c r="BH18" s="45">
        <v>74</v>
      </c>
      <c r="BI18" s="45">
        <v>2</v>
      </c>
      <c r="BJ18" s="45">
        <v>1</v>
      </c>
      <c r="BK18" s="45">
        <v>0</v>
      </c>
      <c r="BL18" s="45">
        <v>1</v>
      </c>
      <c r="BM18" s="45">
        <v>28</v>
      </c>
      <c r="BN18" s="47">
        <f>SUM(BG18:BM18)</f>
        <v>602</v>
      </c>
      <c r="BO18" s="48">
        <f>SUM(BG18:BL18)</f>
        <v>574</v>
      </c>
      <c r="BP18" s="61">
        <v>0.82392026578073085</v>
      </c>
      <c r="BQ18" s="61">
        <v>0.12292358803986711</v>
      </c>
      <c r="BR18" s="61">
        <v>3.3222591362126247E-3</v>
      </c>
      <c r="BS18" s="61">
        <v>1.6611295681063123E-3</v>
      </c>
      <c r="BT18" s="61">
        <v>0</v>
      </c>
      <c r="BU18" s="61">
        <v>1.6611295681063123E-3</v>
      </c>
      <c r="BV18" s="61">
        <v>4.6511627906976744E-2</v>
      </c>
      <c r="BX18" s="6">
        <v>119.5717911897376</v>
      </c>
      <c r="BY18" s="6">
        <v>71.313317090292003</v>
      </c>
      <c r="BZ18" s="6">
        <v>2023.673917297536</v>
      </c>
      <c r="CA18" s="6">
        <v>7.2917482537271203</v>
      </c>
      <c r="CB18" s="6">
        <v>30.928807510097041</v>
      </c>
      <c r="CC18" s="6">
        <v>1.4616919280618641</v>
      </c>
      <c r="CD18" s="6">
        <v>271.40448277768718</v>
      </c>
      <c r="CF18">
        <v>4.6271812848852498E-2</v>
      </c>
      <c r="CG18">
        <v>1.0017997303842501</v>
      </c>
      <c r="CH18">
        <v>1.17550317220218</v>
      </c>
      <c r="CI18">
        <v>1.56196414871559</v>
      </c>
      <c r="CJ18">
        <v>127429.66359313201</v>
      </c>
      <c r="CK18">
        <v>8923.4701623180099</v>
      </c>
      <c r="CL18">
        <v>22709.068275985501</v>
      </c>
      <c r="CN18">
        <v>1.7316987772839101E-2</v>
      </c>
      <c r="CO18">
        <v>2.2014207232486802</v>
      </c>
      <c r="CP18">
        <v>1.19564536726031</v>
      </c>
      <c r="CQ18">
        <v>1.6551911645525099</v>
      </c>
      <c r="CR18">
        <v>109117.26162485201</v>
      </c>
      <c r="CS18">
        <v>10978.9926144933</v>
      </c>
      <c r="CT18">
        <v>22478.4769898868</v>
      </c>
      <c r="CV18">
        <v>0.12083922049076901</v>
      </c>
      <c r="CW18">
        <v>1.3641259722574199</v>
      </c>
      <c r="CX18">
        <v>1.98361843514737</v>
      </c>
      <c r="CY18">
        <v>1.62794681215808</v>
      </c>
      <c r="CZ18">
        <v>118232.468674918</v>
      </c>
      <c r="DA18">
        <v>16394.603364556198</v>
      </c>
      <c r="DB18">
        <v>17107.9270497217</v>
      </c>
      <c r="DD18">
        <v>5</v>
      </c>
      <c r="DE18" s="6">
        <v>0</v>
      </c>
      <c r="DF18" s="6">
        <v>2</v>
      </c>
    </row>
    <row r="19" spans="1:110">
      <c r="A19" s="19" t="s">
        <v>123</v>
      </c>
      <c r="B19" s="19">
        <v>2</v>
      </c>
      <c r="C19" s="6">
        <v>10.17</v>
      </c>
      <c r="D19" s="31">
        <v>3.93</v>
      </c>
      <c r="E19" s="31">
        <v>2.78</v>
      </c>
      <c r="F19" s="31">
        <v>71</v>
      </c>
      <c r="G19" s="31">
        <v>2</v>
      </c>
      <c r="H19" s="31">
        <v>5.1100000000000003</v>
      </c>
      <c r="I19" s="31">
        <v>4.0599999999999996</v>
      </c>
      <c r="J19" s="31">
        <v>3.39</v>
      </c>
      <c r="K19" s="31">
        <v>1.72</v>
      </c>
      <c r="L19" s="53">
        <v>0.72</v>
      </c>
      <c r="M19" s="31">
        <v>1.05</v>
      </c>
      <c r="N19" s="32">
        <f>M19/H19</f>
        <v>0.20547945205479451</v>
      </c>
      <c r="O19" s="31">
        <v>3.4</v>
      </c>
      <c r="P19" s="31">
        <v>2.52</v>
      </c>
      <c r="Q19" s="31">
        <v>0.11700000000000001</v>
      </c>
      <c r="S19" s="31">
        <v>2.86</v>
      </c>
      <c r="T19" s="31">
        <v>1.95</v>
      </c>
      <c r="U19" s="31">
        <v>68</v>
      </c>
      <c r="V19" s="31">
        <v>1.28</v>
      </c>
      <c r="W19" s="31">
        <v>4.6500000000000004</v>
      </c>
      <c r="X19" s="31">
        <v>3.3</v>
      </c>
      <c r="Y19" s="31">
        <v>2.65</v>
      </c>
      <c r="Z19" s="31">
        <v>2</v>
      </c>
      <c r="AA19" s="31">
        <v>0.73</v>
      </c>
      <c r="AB19" s="31">
        <v>1.35</v>
      </c>
      <c r="AC19" s="32">
        <f>AB19/W19</f>
        <v>0.29032258064516131</v>
      </c>
      <c r="AD19" s="31">
        <v>3.37</v>
      </c>
      <c r="AE19" s="31">
        <v>2.83</v>
      </c>
      <c r="AF19" s="31">
        <v>0.105</v>
      </c>
      <c r="AH19" s="6">
        <v>2.4500000000000002</v>
      </c>
      <c r="AI19" s="6">
        <v>2.95</v>
      </c>
      <c r="AJ19" s="37" t="s">
        <v>61</v>
      </c>
      <c r="AK19" s="37" t="s">
        <v>61</v>
      </c>
      <c r="AL19" s="37" t="s">
        <v>61</v>
      </c>
      <c r="AM19" s="37" t="s">
        <v>61</v>
      </c>
      <c r="AN19" s="37" t="s">
        <v>61</v>
      </c>
      <c r="AO19" s="37" t="s">
        <v>61</v>
      </c>
      <c r="AP19" s="37" t="s">
        <v>61</v>
      </c>
      <c r="AQ19" s="37" t="s">
        <v>61</v>
      </c>
      <c r="AR19" s="86">
        <v>114.34</v>
      </c>
      <c r="AS19" s="86"/>
      <c r="AT19" s="30">
        <v>24.369999999999997</v>
      </c>
      <c r="AU19" s="30">
        <v>18.149999999999999</v>
      </c>
      <c r="AV19" s="6">
        <v>18</v>
      </c>
      <c r="AW19" s="6">
        <v>18</v>
      </c>
      <c r="AX19" s="6">
        <v>0</v>
      </c>
      <c r="AY19" s="6">
        <v>0</v>
      </c>
      <c r="AZ19" s="6">
        <f>AX19+AY19</f>
        <v>0</v>
      </c>
      <c r="BA19" s="31">
        <v>1086.8260106877999</v>
      </c>
      <c r="BB19" s="31">
        <v>327.75896268032261</v>
      </c>
      <c r="BC19" s="30">
        <v>26.374859624769094</v>
      </c>
      <c r="BD19" s="30">
        <v>5.9421387956762857</v>
      </c>
      <c r="BE19" s="40"/>
      <c r="BF19" s="46">
        <v>2900000</v>
      </c>
      <c r="BG19" s="46">
        <v>340</v>
      </c>
      <c r="BH19" s="46">
        <v>150</v>
      </c>
      <c r="BI19" s="46">
        <v>3</v>
      </c>
      <c r="BJ19" s="46">
        <v>2</v>
      </c>
      <c r="BK19" s="46">
        <v>0</v>
      </c>
      <c r="BL19" s="46">
        <v>1</v>
      </c>
      <c r="BM19" s="46">
        <v>4</v>
      </c>
      <c r="BN19" s="46">
        <v>500</v>
      </c>
      <c r="BO19" s="46">
        <v>496</v>
      </c>
      <c r="BP19" s="49">
        <v>0.68</v>
      </c>
      <c r="BQ19" s="49">
        <v>0.3</v>
      </c>
      <c r="BR19" s="49">
        <v>6.0000000000000001E-3</v>
      </c>
      <c r="BS19" s="49">
        <v>4.0000000000000001E-3</v>
      </c>
      <c r="BT19" s="49">
        <v>0</v>
      </c>
      <c r="BU19" s="49">
        <v>2E-3</v>
      </c>
      <c r="BV19" s="49">
        <v>8.0000000000000002E-3</v>
      </c>
      <c r="BX19" s="101" t="s">
        <v>61</v>
      </c>
      <c r="BY19" s="101" t="s">
        <v>61</v>
      </c>
      <c r="BZ19" s="101" t="s">
        <v>61</v>
      </c>
      <c r="CA19" s="101" t="s">
        <v>61</v>
      </c>
      <c r="CB19" s="101" t="s">
        <v>61</v>
      </c>
      <c r="CC19" s="101" t="s">
        <v>61</v>
      </c>
      <c r="CD19" s="101" t="s">
        <v>61</v>
      </c>
      <c r="CF19">
        <v>5.1566062450084799E-2</v>
      </c>
      <c r="CG19">
        <v>1.0903828455938001</v>
      </c>
      <c r="CH19">
        <v>1.4645973126467</v>
      </c>
      <c r="CI19">
        <v>1.79204533500121</v>
      </c>
      <c r="CJ19">
        <v>119369.43280439101</v>
      </c>
      <c r="CK19">
        <v>2669.5567928639698</v>
      </c>
      <c r="CL19">
        <v>39729.260995327102</v>
      </c>
      <c r="CN19">
        <v>6.4829132371685097E-2</v>
      </c>
      <c r="CO19">
        <v>4.32537290155636</v>
      </c>
      <c r="CP19">
        <v>1.2006845465321101</v>
      </c>
      <c r="CQ19">
        <v>1.9180513003827599</v>
      </c>
      <c r="CR19">
        <v>109218.051316365</v>
      </c>
      <c r="CS19">
        <v>2526.1065162413001</v>
      </c>
      <c r="CT19">
        <v>31445.7944767144</v>
      </c>
      <c r="CV19">
        <v>8.8782037973460598E-2</v>
      </c>
      <c r="CW19">
        <v>1.10817306624806</v>
      </c>
      <c r="CX19">
        <v>1.6595714758093001</v>
      </c>
      <c r="CY19">
        <v>1.6357265021545899</v>
      </c>
      <c r="CZ19">
        <v>101184.012870438</v>
      </c>
      <c r="DA19">
        <v>3834.5653026929499</v>
      </c>
      <c r="DB19">
        <v>27089.8518958038</v>
      </c>
      <c r="DD19">
        <v>7</v>
      </c>
      <c r="DE19" s="6">
        <v>0</v>
      </c>
      <c r="DF19" s="6">
        <v>2</v>
      </c>
    </row>
    <row r="20" spans="1:110">
      <c r="A20" s="19" t="s">
        <v>131</v>
      </c>
      <c r="B20" s="19">
        <v>1</v>
      </c>
      <c r="C20" s="6">
        <v>19.175000000000001</v>
      </c>
      <c r="D20" s="31">
        <v>3.75</v>
      </c>
      <c r="E20" s="31">
        <v>2.96</v>
      </c>
      <c r="F20" s="31">
        <v>79</v>
      </c>
      <c r="G20" s="31">
        <v>2.67</v>
      </c>
      <c r="H20" s="31">
        <v>4.84</v>
      </c>
      <c r="I20" s="31">
        <v>3.75</v>
      </c>
      <c r="J20" s="31">
        <v>2.41</v>
      </c>
      <c r="K20" s="31">
        <v>2.4300000000000002</v>
      </c>
      <c r="L20" s="53">
        <v>1.19</v>
      </c>
      <c r="M20" s="31">
        <v>1.0900000000000001</v>
      </c>
      <c r="N20" s="32">
        <f>M20/H20</f>
        <v>0.22520661157024796</v>
      </c>
      <c r="O20" s="31">
        <v>2.91</v>
      </c>
      <c r="P20" s="31">
        <v>2.33</v>
      </c>
      <c r="Q20" s="31">
        <v>0.14699999999999999</v>
      </c>
      <c r="S20" s="31">
        <v>3.15</v>
      </c>
      <c r="T20" s="31">
        <v>2.36</v>
      </c>
      <c r="U20" s="31">
        <v>75</v>
      </c>
      <c r="V20" s="31">
        <v>1.85</v>
      </c>
      <c r="W20" s="31">
        <v>4.1100000000000003</v>
      </c>
      <c r="X20" s="31">
        <v>3.15</v>
      </c>
      <c r="Y20" s="31">
        <v>2.2400000000000002</v>
      </c>
      <c r="Z20" s="31">
        <v>1.86</v>
      </c>
      <c r="AA20" s="31">
        <v>0.88</v>
      </c>
      <c r="AB20" s="31">
        <v>0.95</v>
      </c>
      <c r="AC20" s="32">
        <f>AB20/W20</f>
        <v>0.23114355231143549</v>
      </c>
      <c r="AD20" s="31">
        <v>2.61</v>
      </c>
      <c r="AE20" s="31">
        <v>2.46</v>
      </c>
      <c r="AF20" s="31">
        <v>0.156</v>
      </c>
      <c r="AH20" s="6">
        <v>2.7</v>
      </c>
      <c r="AI20" s="6">
        <v>2.88</v>
      </c>
      <c r="AJ20" s="31">
        <v>99.285714285714292</v>
      </c>
      <c r="AK20" s="31">
        <v>98.214285714285722</v>
      </c>
      <c r="AL20" s="31">
        <v>96.428571428571445</v>
      </c>
      <c r="AM20" s="31">
        <v>94.285714285714292</v>
      </c>
      <c r="AN20" s="31">
        <v>91.071428571428569</v>
      </c>
      <c r="AO20" s="100">
        <v>80.000000000000014</v>
      </c>
      <c r="AP20" s="38" t="s">
        <v>61</v>
      </c>
      <c r="AQ20" s="38" t="s">
        <v>61</v>
      </c>
      <c r="AR20" s="31">
        <v>102.85714285714288</v>
      </c>
      <c r="AT20" s="30">
        <v>27.074999999999999</v>
      </c>
      <c r="AU20" s="30">
        <v>21.905000000000001</v>
      </c>
      <c r="AV20" s="6">
        <v>29</v>
      </c>
      <c r="AW20" s="6">
        <v>15</v>
      </c>
      <c r="AX20" s="6">
        <v>2</v>
      </c>
      <c r="AY20" s="6">
        <v>0</v>
      </c>
      <c r="AZ20" s="6">
        <f>AX20+AY20</f>
        <v>2</v>
      </c>
      <c r="BA20" s="31">
        <v>1093.5677480690611</v>
      </c>
      <c r="BB20" s="31">
        <v>459.28645169219834</v>
      </c>
      <c r="BC20" s="30">
        <v>27.36413395483261</v>
      </c>
      <c r="BD20" s="30">
        <v>10.050142618842681</v>
      </c>
      <c r="BE20" s="40"/>
      <c r="BF20" s="46">
        <v>610000</v>
      </c>
      <c r="BG20" s="46">
        <v>185</v>
      </c>
      <c r="BH20" s="46">
        <v>248</v>
      </c>
      <c r="BI20" s="46">
        <v>3</v>
      </c>
      <c r="BJ20" s="46">
        <v>16</v>
      </c>
      <c r="BK20" s="46">
        <v>0</v>
      </c>
      <c r="BL20" s="46">
        <v>12</v>
      </c>
      <c r="BM20" s="46">
        <v>36</v>
      </c>
      <c r="BN20" s="46">
        <v>500</v>
      </c>
      <c r="BO20" s="46">
        <v>464</v>
      </c>
      <c r="BP20" s="49">
        <v>0.37</v>
      </c>
      <c r="BQ20" s="49">
        <v>0.496</v>
      </c>
      <c r="BR20" s="49">
        <v>6.0000000000000001E-3</v>
      </c>
      <c r="BS20" s="49">
        <v>3.2000000000000001E-2</v>
      </c>
      <c r="BT20" s="49">
        <v>0</v>
      </c>
      <c r="BU20" s="49">
        <v>2.4E-2</v>
      </c>
      <c r="BV20" s="49">
        <v>7.1999999999999995E-2</v>
      </c>
      <c r="BX20" s="101" t="s">
        <v>61</v>
      </c>
      <c r="BY20" s="101" t="s">
        <v>61</v>
      </c>
      <c r="BZ20" s="101" t="s">
        <v>61</v>
      </c>
      <c r="CA20" s="101" t="s">
        <v>61</v>
      </c>
      <c r="CB20" s="101" t="s">
        <v>61</v>
      </c>
      <c r="CC20" s="101" t="s">
        <v>61</v>
      </c>
      <c r="CD20" s="101" t="s">
        <v>61</v>
      </c>
      <c r="CF20" s="6">
        <v>0.20677874286172199</v>
      </c>
      <c r="CG20" s="6">
        <v>0.387249693720711</v>
      </c>
      <c r="CH20" s="6">
        <v>4.0113231047652196</v>
      </c>
      <c r="CI20" s="6">
        <v>1.4846777104814901</v>
      </c>
      <c r="CJ20" s="6">
        <v>48174.514363550799</v>
      </c>
      <c r="CK20" s="6">
        <v>1887.7641852921399</v>
      </c>
      <c r="CL20" s="6">
        <v>13600.566927125299</v>
      </c>
      <c r="CN20" s="101" t="s">
        <v>61</v>
      </c>
      <c r="CO20" s="101" t="s">
        <v>61</v>
      </c>
      <c r="CP20" s="101" t="s">
        <v>61</v>
      </c>
      <c r="CQ20" s="101" t="s">
        <v>61</v>
      </c>
      <c r="CR20" s="101" t="s">
        <v>61</v>
      </c>
      <c r="CS20" s="101" t="s">
        <v>61</v>
      </c>
      <c r="CT20" s="101" t="s">
        <v>61</v>
      </c>
      <c r="CV20">
        <v>0.182554548006475</v>
      </c>
      <c r="CW20">
        <v>0.59086599744482105</v>
      </c>
      <c r="CX20">
        <v>1.0576541080234401</v>
      </c>
      <c r="CY20">
        <v>1.5580909862072101</v>
      </c>
      <c r="CZ20">
        <v>58216.056261035403</v>
      </c>
      <c r="DA20">
        <v>3090.6907394697901</v>
      </c>
      <c r="DB20">
        <v>11035.5777699354</v>
      </c>
      <c r="DD20">
        <v>1</v>
      </c>
      <c r="DE20" s="6">
        <v>0</v>
      </c>
      <c r="DF20" s="6">
        <v>0</v>
      </c>
    </row>
    <row r="21" spans="1:110" s="6" customFormat="1">
      <c r="A21" s="19" t="s">
        <v>132</v>
      </c>
      <c r="B21" s="19">
        <v>2</v>
      </c>
      <c r="C21" s="6">
        <v>10.565000000000001</v>
      </c>
      <c r="D21" s="31">
        <v>4.79</v>
      </c>
      <c r="E21" s="31">
        <v>3.9</v>
      </c>
      <c r="F21" s="31">
        <v>81</v>
      </c>
      <c r="G21" s="31">
        <v>4.04</v>
      </c>
      <c r="H21" s="31">
        <v>5.81</v>
      </c>
      <c r="I21" s="31">
        <v>4.79</v>
      </c>
      <c r="J21" s="31">
        <v>2.9</v>
      </c>
      <c r="K21" s="31">
        <v>2.91</v>
      </c>
      <c r="L21" s="53">
        <v>1.42</v>
      </c>
      <c r="M21" s="31">
        <v>1.02</v>
      </c>
      <c r="N21" s="32">
        <f>M21/H21</f>
        <v>0.17555938037865751</v>
      </c>
      <c r="O21" s="31">
        <v>3.93</v>
      </c>
      <c r="P21" s="31">
        <v>1.56</v>
      </c>
      <c r="Q21" s="31">
        <v>0.16300000000000001</v>
      </c>
      <c r="R21" s="31"/>
      <c r="S21" s="31">
        <v>4.63</v>
      </c>
      <c r="T21" s="31">
        <v>3.74</v>
      </c>
      <c r="U21" s="31">
        <v>81</v>
      </c>
      <c r="V21" s="31">
        <v>3.58</v>
      </c>
      <c r="W21" s="31">
        <v>5.71</v>
      </c>
      <c r="X21" s="31">
        <v>4.63</v>
      </c>
      <c r="Y21" s="31">
        <v>2.88</v>
      </c>
      <c r="Z21" s="31">
        <v>2.83</v>
      </c>
      <c r="AA21" s="31">
        <v>1.21</v>
      </c>
      <c r="AB21" s="31">
        <v>1.08</v>
      </c>
      <c r="AC21" s="32">
        <f>AB21/W21</f>
        <v>0.18914185639229422</v>
      </c>
      <c r="AD21" s="31">
        <v>3.85</v>
      </c>
      <c r="AE21" s="31">
        <v>1.36</v>
      </c>
      <c r="AF21" s="31">
        <v>0.191</v>
      </c>
      <c r="AG21" s="31"/>
      <c r="AH21" s="15">
        <v>3.74</v>
      </c>
      <c r="AI21" s="15">
        <v>3.85</v>
      </c>
      <c r="AJ21" s="31">
        <v>97.164948453608247</v>
      </c>
      <c r="AK21" s="31">
        <v>96.649484536082468</v>
      </c>
      <c r="AL21" s="31">
        <v>95.876288659793815</v>
      </c>
      <c r="AM21" s="31">
        <v>96.649484536082468</v>
      </c>
      <c r="AN21" s="31">
        <v>97.164948453608247</v>
      </c>
      <c r="AO21" s="31">
        <v>94.587628865979383</v>
      </c>
      <c r="AP21" s="31">
        <v>86.855670103092791</v>
      </c>
      <c r="AQ21" s="31">
        <v>82.216494845360828</v>
      </c>
      <c r="AR21" s="31">
        <v>99.226804123711347</v>
      </c>
      <c r="AS21" s="31"/>
      <c r="AT21" s="30">
        <v>33.494999999999997</v>
      </c>
      <c r="AU21" s="30">
        <v>18.7575</v>
      </c>
      <c r="AV21" s="6">
        <v>28</v>
      </c>
      <c r="AW21" s="6">
        <v>18</v>
      </c>
      <c r="AX21" s="6">
        <v>0</v>
      </c>
      <c r="AY21" s="6">
        <v>0</v>
      </c>
      <c r="AZ21" s="6">
        <f>AX21+AY21</f>
        <v>0</v>
      </c>
      <c r="BA21" s="31">
        <v>859.65379234749912</v>
      </c>
      <c r="BB21" s="31">
        <v>307.63768622579482</v>
      </c>
      <c r="BC21" s="30">
        <v>22.530052735141499</v>
      </c>
      <c r="BD21" s="30">
        <v>5.7337242439202569</v>
      </c>
      <c r="BE21" s="40"/>
      <c r="BF21" s="38" t="s">
        <v>61</v>
      </c>
      <c r="BG21" s="38" t="s">
        <v>61</v>
      </c>
      <c r="BH21" s="38" t="s">
        <v>61</v>
      </c>
      <c r="BI21" s="38" t="s">
        <v>61</v>
      </c>
      <c r="BJ21" s="38" t="s">
        <v>61</v>
      </c>
      <c r="BK21" s="38" t="s">
        <v>61</v>
      </c>
      <c r="BL21" s="38" t="s">
        <v>61</v>
      </c>
      <c r="BM21" s="38" t="s">
        <v>61</v>
      </c>
      <c r="BN21" s="38" t="s">
        <v>61</v>
      </c>
      <c r="BO21" s="38" t="s">
        <v>61</v>
      </c>
      <c r="BP21" s="38" t="s">
        <v>61</v>
      </c>
      <c r="BQ21" s="38" t="s">
        <v>61</v>
      </c>
      <c r="BR21" s="38" t="s">
        <v>61</v>
      </c>
      <c r="BS21" s="38" t="s">
        <v>61</v>
      </c>
      <c r="BT21" s="38" t="s">
        <v>61</v>
      </c>
      <c r="BU21" s="38" t="s">
        <v>61</v>
      </c>
      <c r="BV21" s="38" t="s">
        <v>61</v>
      </c>
      <c r="BX21" s="101" t="s">
        <v>61</v>
      </c>
      <c r="BY21" s="101" t="s">
        <v>61</v>
      </c>
      <c r="BZ21" s="101" t="s">
        <v>61</v>
      </c>
      <c r="CA21" s="101" t="s">
        <v>61</v>
      </c>
      <c r="CB21" s="101" t="s">
        <v>61</v>
      </c>
      <c r="CC21" s="101" t="s">
        <v>61</v>
      </c>
      <c r="CD21" s="101" t="s">
        <v>61</v>
      </c>
      <c r="CF21">
        <v>4.6271812848852498E-2</v>
      </c>
      <c r="CG21">
        <v>0.50273962504542202</v>
      </c>
      <c r="CH21">
        <v>1.80943820529581</v>
      </c>
      <c r="CI21">
        <v>2.2846159021703101</v>
      </c>
      <c r="CJ21">
        <v>34159.155202420501</v>
      </c>
      <c r="CK21">
        <v>9522.71045304162</v>
      </c>
      <c r="CL21">
        <v>14284.974632184099</v>
      </c>
      <c r="CN21" s="6">
        <v>7.8125204187512606E-2</v>
      </c>
      <c r="CO21" s="6">
        <v>1.2558211035881399</v>
      </c>
      <c r="CP21" s="6">
        <v>2.3508878052403501</v>
      </c>
      <c r="CQ21" s="6">
        <v>1.8943632563855599</v>
      </c>
      <c r="CR21" s="6">
        <v>36395.671661306398</v>
      </c>
      <c r="CS21" s="6">
        <v>9120.11304911761</v>
      </c>
      <c r="CT21" s="6">
        <v>15775.4624134529</v>
      </c>
      <c r="CV21" s="6">
        <v>0.72051165960755503</v>
      </c>
      <c r="CW21" s="6">
        <v>1.0460133721354301</v>
      </c>
      <c r="CX21" s="6">
        <v>2.4036922560553702</v>
      </c>
      <c r="CY21" s="6">
        <v>1.8628232015378099</v>
      </c>
      <c r="CZ21" s="6">
        <v>31624.480241697402</v>
      </c>
      <c r="DA21" s="6">
        <v>6784.4432354954297</v>
      </c>
      <c r="DB21" s="6">
        <v>16310.1895256932</v>
      </c>
      <c r="DD21">
        <v>3</v>
      </c>
      <c r="DE21" s="6">
        <v>0</v>
      </c>
      <c r="DF21" s="6">
        <v>1</v>
      </c>
    </row>
    <row r="22" spans="1:110"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 s="6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 s="6"/>
      <c r="AJ22"/>
      <c r="AK22"/>
      <c r="AL22"/>
      <c r="AM22"/>
      <c r="AN22"/>
      <c r="AO22"/>
      <c r="AP22"/>
      <c r="AQ22"/>
      <c r="AR22"/>
      <c r="AS22" s="6"/>
      <c r="AT22"/>
      <c r="AU22"/>
      <c r="AZ22"/>
      <c r="BA22"/>
      <c r="BB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</row>
    <row r="23" spans="1:110"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 s="6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 s="6"/>
      <c r="AJ23"/>
      <c r="AK23"/>
      <c r="AL23"/>
      <c r="AM23"/>
      <c r="AN23"/>
      <c r="AO23"/>
      <c r="AP23"/>
      <c r="AQ23"/>
      <c r="AR23"/>
      <c r="AS23" s="6"/>
      <c r="AT23"/>
      <c r="AU23"/>
      <c r="AZ23"/>
      <c r="BA23"/>
      <c r="BB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</row>
    <row r="24" spans="1:110"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 s="6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 s="6"/>
      <c r="AJ24"/>
      <c r="AK24"/>
      <c r="AL24"/>
      <c r="AM24"/>
      <c r="AN24"/>
      <c r="AO24"/>
      <c r="AP24"/>
      <c r="AQ24"/>
      <c r="AR24"/>
      <c r="AS24" s="6"/>
      <c r="AT24"/>
      <c r="AU24"/>
      <c r="AZ24"/>
      <c r="BA24"/>
      <c r="BB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</row>
    <row r="25" spans="1:110">
      <c r="A25" s="1" t="s">
        <v>42</v>
      </c>
      <c r="B25" s="1">
        <v>2</v>
      </c>
      <c r="C25" s="39">
        <v>11.69</v>
      </c>
      <c r="D25" s="32">
        <v>4.7699999999999996</v>
      </c>
      <c r="E25" s="32">
        <v>4.4400000000000004</v>
      </c>
      <c r="F25" s="32">
        <v>93</v>
      </c>
      <c r="G25" s="32">
        <v>5.27</v>
      </c>
      <c r="H25" s="32">
        <v>6.13</v>
      </c>
      <c r="I25" s="32">
        <v>4.4000000000000004</v>
      </c>
      <c r="J25" s="32">
        <v>3.2</v>
      </c>
      <c r="K25" s="32">
        <v>2.93</v>
      </c>
      <c r="L25" s="50">
        <v>1.17</v>
      </c>
      <c r="M25" s="32">
        <v>1.73</v>
      </c>
      <c r="N25" s="32">
        <f>M25/H25</f>
        <v>0.28221859706362151</v>
      </c>
      <c r="O25" s="32">
        <v>4.3099999999999996</v>
      </c>
      <c r="P25" s="32">
        <v>0.79</v>
      </c>
      <c r="Q25" s="98">
        <v>0.3</v>
      </c>
      <c r="R25" s="98"/>
      <c r="S25" s="32">
        <v>4.43</v>
      </c>
      <c r="T25" s="32">
        <v>4.1900000000000004</v>
      </c>
      <c r="U25" s="32">
        <v>95</v>
      </c>
      <c r="V25" s="32">
        <v>4.5599999999999996</v>
      </c>
      <c r="W25" s="32">
        <v>5.9</v>
      </c>
      <c r="X25" s="32">
        <v>4.43</v>
      </c>
      <c r="Y25" s="32">
        <v>2.79</v>
      </c>
      <c r="Z25" s="32">
        <v>3.12</v>
      </c>
      <c r="AA25" s="32">
        <v>1.19</v>
      </c>
      <c r="AB25" s="32">
        <v>1.48</v>
      </c>
      <c r="AC25" s="32">
        <f>AB25/W25</f>
        <v>0.25084745762711863</v>
      </c>
      <c r="AD25" s="32">
        <v>4.18</v>
      </c>
      <c r="AE25" s="32">
        <v>0.88</v>
      </c>
      <c r="AF25" s="98">
        <v>0.27</v>
      </c>
      <c r="AG25" s="98"/>
      <c r="AH25" s="14">
        <v>4.21</v>
      </c>
      <c r="AI25" s="14">
        <v>4.47</v>
      </c>
      <c r="AJ25" s="16">
        <v>96.028037383177562</v>
      </c>
      <c r="AK25" s="16">
        <v>94.158878504672899</v>
      </c>
      <c r="AL25" s="16">
        <v>96.962616822429908</v>
      </c>
      <c r="AM25" s="16">
        <v>101.4018691588785</v>
      </c>
      <c r="AN25" s="16">
        <v>90.654205607476626</v>
      </c>
      <c r="AO25" s="16">
        <v>96.261682242990659</v>
      </c>
      <c r="AP25" s="16">
        <v>85.981308411214954</v>
      </c>
      <c r="AQ25" s="16">
        <v>93.224299065420553</v>
      </c>
      <c r="AR25" s="16">
        <v>104.43925233644859</v>
      </c>
      <c r="AS25" s="16"/>
      <c r="AT25" s="30">
        <v>30.84</v>
      </c>
      <c r="AU25" s="30">
        <v>21.669999999999998</v>
      </c>
      <c r="AV25" s="6">
        <v>17</v>
      </c>
      <c r="AW25" s="6">
        <v>25</v>
      </c>
      <c r="AX25" s="6">
        <v>3</v>
      </c>
      <c r="AY25" s="6">
        <v>5</v>
      </c>
      <c r="AZ25" s="6">
        <f>AX25+AY25</f>
        <v>8</v>
      </c>
      <c r="BA25" s="31">
        <v>876.3528472529174</v>
      </c>
      <c r="BB25" s="31">
        <v>345.4180033525746</v>
      </c>
      <c r="BC25" s="30">
        <v>25.167286070684945</v>
      </c>
      <c r="BD25" s="30">
        <v>7.3228616710745813</v>
      </c>
      <c r="BE25" s="40"/>
      <c r="BF25" s="57">
        <v>2780000</v>
      </c>
      <c r="BG25" s="42">
        <v>243</v>
      </c>
      <c r="BH25" s="42">
        <v>94</v>
      </c>
      <c r="BI25" s="42">
        <v>0</v>
      </c>
      <c r="BJ25" s="42">
        <v>15</v>
      </c>
      <c r="BK25" s="42">
        <v>0</v>
      </c>
      <c r="BL25" s="42">
        <v>2</v>
      </c>
      <c r="BM25" s="42">
        <v>147</v>
      </c>
      <c r="BN25" s="42">
        <v>501</v>
      </c>
      <c r="BO25" s="42">
        <v>354</v>
      </c>
      <c r="BP25" s="49">
        <f>BG25/BN25</f>
        <v>0.48502994011976047</v>
      </c>
      <c r="BQ25" s="49">
        <f>BH25/BN25</f>
        <v>0.18762475049900199</v>
      </c>
      <c r="BR25" s="49">
        <f>BI25/BN25</f>
        <v>0</v>
      </c>
      <c r="BS25" s="49">
        <f>BJ25/BN25</f>
        <v>2.9940119760479042E-2</v>
      </c>
      <c r="BT25" s="49">
        <f>BK25/BN25</f>
        <v>0</v>
      </c>
      <c r="BU25" s="49">
        <f>BL25/BN25</f>
        <v>3.9920159680638719E-3</v>
      </c>
      <c r="BV25" s="49">
        <f>BM25/BN25</f>
        <v>0.29341317365269459</v>
      </c>
      <c r="BX25">
        <v>40.955185418328639</v>
      </c>
      <c r="BY25">
        <v>33.757550876459518</v>
      </c>
      <c r="BZ25">
        <v>515.34230849035202</v>
      </c>
      <c r="CA25">
        <v>1.2502007590159712</v>
      </c>
      <c r="CB25">
        <v>19.144108318176961</v>
      </c>
      <c r="CC25">
        <v>0</v>
      </c>
      <c r="CD25">
        <v>0</v>
      </c>
      <c r="CF25">
        <v>0</v>
      </c>
      <c r="CG25">
        <v>0.25668434254467598</v>
      </c>
      <c r="CH25">
        <v>0.85310433288312404</v>
      </c>
      <c r="CI25">
        <v>1.45588774924632</v>
      </c>
      <c r="CJ25">
        <v>12265.5941275856</v>
      </c>
      <c r="CK25">
        <v>2581.4788165135701</v>
      </c>
      <c r="CL25">
        <v>17740.940228499199</v>
      </c>
      <c r="CN25">
        <v>9.3581874783667703E-3</v>
      </c>
      <c r="CO25">
        <v>0.68029873768539295</v>
      </c>
      <c r="CP25">
        <v>0.589765505081698</v>
      </c>
      <c r="CQ25">
        <v>1.27936213903177</v>
      </c>
      <c r="CR25">
        <v>11533.1009291681</v>
      </c>
      <c r="CS25">
        <v>1970.7113182294099</v>
      </c>
      <c r="CT25">
        <v>13776.064603175901</v>
      </c>
      <c r="CV25">
        <v>3.7953479324959599E-2</v>
      </c>
      <c r="CW25">
        <v>0.23837917946966</v>
      </c>
      <c r="CX25">
        <v>0.47609455680129897</v>
      </c>
      <c r="CY25">
        <v>1.3626621142614701</v>
      </c>
      <c r="CZ25">
        <v>21368.503394859199</v>
      </c>
      <c r="DA25">
        <v>2932.8040843301701</v>
      </c>
      <c r="DB25">
        <v>19589.757601390698</v>
      </c>
      <c r="DD25" s="6">
        <v>0</v>
      </c>
      <c r="DE25" s="6">
        <v>0</v>
      </c>
      <c r="DF25" s="6">
        <v>0</v>
      </c>
    </row>
    <row r="26" spans="1:110">
      <c r="A26" s="1" t="s">
        <v>49</v>
      </c>
      <c r="B26" s="1">
        <v>1</v>
      </c>
      <c r="C26" s="39">
        <v>4.1950000000000003</v>
      </c>
      <c r="D26" s="32">
        <v>4.5999999999999996</v>
      </c>
      <c r="E26" s="32">
        <v>4.0599999999999996</v>
      </c>
      <c r="F26" s="32">
        <v>88</v>
      </c>
      <c r="G26" s="32">
        <v>5.21</v>
      </c>
      <c r="H26" s="32">
        <v>5.24</v>
      </c>
      <c r="I26" s="32">
        <v>4.5999999999999996</v>
      </c>
      <c r="J26" s="32">
        <v>2.86</v>
      </c>
      <c r="K26" s="32">
        <v>2.38</v>
      </c>
      <c r="L26" s="50">
        <v>1.18</v>
      </c>
      <c r="M26" s="32">
        <v>0.64</v>
      </c>
      <c r="N26" s="32">
        <f>M26/H26</f>
        <v>0.12213740458015267</v>
      </c>
      <c r="O26" s="32">
        <v>3.65</v>
      </c>
      <c r="P26" s="32">
        <v>1.94</v>
      </c>
      <c r="Q26" s="32">
        <v>0.14099999999999999</v>
      </c>
      <c r="R26" s="32"/>
      <c r="S26" s="32">
        <v>4.28</v>
      </c>
      <c r="T26" s="32">
        <v>3.77</v>
      </c>
      <c r="U26" s="32">
        <v>88</v>
      </c>
      <c r="V26" s="32">
        <v>4.9400000000000004</v>
      </c>
      <c r="W26" s="32">
        <v>4.87</v>
      </c>
      <c r="X26" s="32">
        <v>4.28</v>
      </c>
      <c r="Y26" s="32">
        <v>2.65</v>
      </c>
      <c r="Z26" s="32">
        <v>2.2200000000000002</v>
      </c>
      <c r="AA26" s="32">
        <v>0.82</v>
      </c>
      <c r="AB26" s="32">
        <v>0.59</v>
      </c>
      <c r="AC26" s="32">
        <f>AB26/W26</f>
        <v>0.12114989733059547</v>
      </c>
      <c r="AD26" s="32">
        <v>3.09</v>
      </c>
      <c r="AE26" s="32">
        <v>3.25</v>
      </c>
      <c r="AF26" s="32">
        <v>0.1</v>
      </c>
      <c r="AG26" s="32"/>
      <c r="AH26" s="15">
        <v>3.87</v>
      </c>
      <c r="AI26" s="15">
        <v>4.13</v>
      </c>
      <c r="AJ26" s="16">
        <v>97.5</v>
      </c>
      <c r="AK26" s="16">
        <v>99.25</v>
      </c>
      <c r="AL26" s="16">
        <v>100.75</v>
      </c>
      <c r="AM26" s="16">
        <v>101.25</v>
      </c>
      <c r="AN26" s="16">
        <v>101.25</v>
      </c>
      <c r="AO26" s="16">
        <v>102</v>
      </c>
      <c r="AP26" s="16">
        <v>101.49999999999999</v>
      </c>
      <c r="AQ26" s="16">
        <v>101.49999999999999</v>
      </c>
      <c r="AR26" s="16">
        <v>103.25</v>
      </c>
      <c r="AS26" s="16"/>
      <c r="AT26" s="30">
        <v>37.907499999999999</v>
      </c>
      <c r="AU26" s="30">
        <v>23.825000000000003</v>
      </c>
      <c r="AV26" s="6">
        <v>51</v>
      </c>
      <c r="AW26" s="6">
        <v>71</v>
      </c>
      <c r="AX26" s="6">
        <v>0</v>
      </c>
      <c r="AY26" s="6">
        <v>0</v>
      </c>
      <c r="AZ26" s="6">
        <f>AX26+AY26</f>
        <v>0</v>
      </c>
      <c r="BA26" s="31">
        <v>693.21294282573945</v>
      </c>
      <c r="BB26" s="31">
        <v>471.76038112553033</v>
      </c>
      <c r="BC26" s="30">
        <v>25.383317419697313</v>
      </c>
      <c r="BD26" s="30">
        <v>10.911812388446462</v>
      </c>
      <c r="BE26" s="40"/>
      <c r="BF26" s="57">
        <v>1480000</v>
      </c>
      <c r="BG26" s="42">
        <v>180</v>
      </c>
      <c r="BH26" s="42">
        <v>225</v>
      </c>
      <c r="BI26" s="42">
        <v>1</v>
      </c>
      <c r="BJ26" s="42">
        <v>13</v>
      </c>
      <c r="BK26" s="42">
        <v>0</v>
      </c>
      <c r="BL26" s="42">
        <v>30</v>
      </c>
      <c r="BM26" s="42">
        <v>51</v>
      </c>
      <c r="BN26" s="42">
        <v>500</v>
      </c>
      <c r="BO26" s="42">
        <v>449</v>
      </c>
      <c r="BP26" s="49">
        <f>BG26/BN26</f>
        <v>0.36</v>
      </c>
      <c r="BQ26" s="49">
        <f>BH26/BN26</f>
        <v>0.45</v>
      </c>
      <c r="BR26" s="49">
        <f>BI26/BN26</f>
        <v>2E-3</v>
      </c>
      <c r="BS26" s="49">
        <f>BJ26/BN26</f>
        <v>2.5999999999999999E-2</v>
      </c>
      <c r="BT26" s="49">
        <f>BK26/BN26</f>
        <v>0</v>
      </c>
      <c r="BU26" s="49">
        <f>BL26/BN26</f>
        <v>0.06</v>
      </c>
      <c r="BV26" s="49">
        <f>BM26/BN26</f>
        <v>0.10199999999999999</v>
      </c>
      <c r="BX26">
        <v>31.837641334462305</v>
      </c>
      <c r="BY26">
        <v>19.043152999792959</v>
      </c>
      <c r="BZ26">
        <v>682.65750808904966</v>
      </c>
      <c r="CA26">
        <v>1.0234938076315263</v>
      </c>
      <c r="CB26">
        <v>2.3292634974794479</v>
      </c>
      <c r="CC26">
        <v>5.9452270798154398E-3</v>
      </c>
      <c r="CD26">
        <v>0</v>
      </c>
      <c r="CF26" s="6">
        <v>0.13455146422699499</v>
      </c>
      <c r="CG26" s="6">
        <v>0.12890499364433899</v>
      </c>
      <c r="CH26" s="6">
        <v>1.40779498525278</v>
      </c>
      <c r="CI26" s="6">
        <v>1.4964959165866101</v>
      </c>
      <c r="CJ26" s="6">
        <v>23257.751489464099</v>
      </c>
      <c r="CK26" s="6">
        <v>287.72509439160302</v>
      </c>
      <c r="CL26" s="6">
        <v>27246.2652808151</v>
      </c>
      <c r="CN26">
        <v>8.68703183710271E-2</v>
      </c>
      <c r="CO26">
        <v>0.394441483988902</v>
      </c>
      <c r="CP26">
        <v>0.82097320721061695</v>
      </c>
      <c r="CQ26">
        <v>1.07230599288199</v>
      </c>
      <c r="CR26">
        <v>15911.4480224861</v>
      </c>
      <c r="CS26">
        <v>3.9672954246929099E-2</v>
      </c>
      <c r="CT26">
        <v>10803.7685107536</v>
      </c>
      <c r="CV26" s="101" t="s">
        <v>61</v>
      </c>
      <c r="CW26" s="101" t="s">
        <v>61</v>
      </c>
      <c r="CX26" s="101" t="s">
        <v>61</v>
      </c>
      <c r="CY26" s="101" t="s">
        <v>61</v>
      </c>
      <c r="CZ26" s="101" t="s">
        <v>61</v>
      </c>
      <c r="DA26" s="101" t="s">
        <v>61</v>
      </c>
      <c r="DB26" s="101" t="s">
        <v>61</v>
      </c>
      <c r="DD26" s="6">
        <v>4</v>
      </c>
      <c r="DE26" s="6">
        <v>0</v>
      </c>
      <c r="DF26" s="6">
        <v>1</v>
      </c>
    </row>
    <row r="27" spans="1:110" s="3" customFormat="1">
      <c r="A27" s="7" t="s">
        <v>50</v>
      </c>
      <c r="B27" s="7">
        <v>2</v>
      </c>
      <c r="C27" s="31">
        <v>15.079999999999998</v>
      </c>
      <c r="D27" s="32">
        <v>3.03</v>
      </c>
      <c r="E27" s="32">
        <v>2.68</v>
      </c>
      <c r="F27" s="32">
        <v>89</v>
      </c>
      <c r="G27" s="32">
        <v>3.36</v>
      </c>
      <c r="H27" s="32">
        <v>3.84</v>
      </c>
      <c r="I27" s="32">
        <v>3.03</v>
      </c>
      <c r="J27" s="32">
        <v>1.53</v>
      </c>
      <c r="K27" s="32">
        <v>2.31</v>
      </c>
      <c r="L27" s="50">
        <v>1.46</v>
      </c>
      <c r="M27" s="32">
        <v>0.81</v>
      </c>
      <c r="N27" s="32">
        <f>M27/H27</f>
        <v>0.21093750000000003</v>
      </c>
      <c r="O27" s="32">
        <v>2.7</v>
      </c>
      <c r="P27" s="32">
        <v>1.57</v>
      </c>
      <c r="Q27" s="32">
        <v>0.23699999999999999</v>
      </c>
      <c r="R27" s="32"/>
      <c r="S27" s="32">
        <v>2.44</v>
      </c>
      <c r="T27" s="32">
        <v>2.1800000000000002</v>
      </c>
      <c r="U27" s="32">
        <v>89</v>
      </c>
      <c r="V27" s="32">
        <v>2.91</v>
      </c>
      <c r="W27" s="32">
        <v>3.21</v>
      </c>
      <c r="X27" s="32">
        <v>2.44</v>
      </c>
      <c r="Y27" s="32">
        <v>1.24</v>
      </c>
      <c r="Z27" s="32">
        <v>1.97</v>
      </c>
      <c r="AA27" s="32">
        <v>0.94</v>
      </c>
      <c r="AB27" s="32">
        <v>0.76</v>
      </c>
      <c r="AC27" s="32">
        <f>AB27/W27</f>
        <v>0.2367601246105919</v>
      </c>
      <c r="AD27" s="32">
        <v>2.62</v>
      </c>
      <c r="AE27" s="32">
        <v>1.69</v>
      </c>
      <c r="AF27" s="32">
        <v>0.22700000000000001</v>
      </c>
      <c r="AG27" s="32"/>
      <c r="AH27" s="14">
        <v>2.48</v>
      </c>
      <c r="AI27" s="14">
        <v>2.56</v>
      </c>
      <c r="AJ27" s="16">
        <v>100.80645161290323</v>
      </c>
      <c r="AK27" s="16">
        <v>101.20967741935483</v>
      </c>
      <c r="AL27" s="16">
        <v>104.83870967741935</v>
      </c>
      <c r="AM27" s="16">
        <v>104.03225806451613</v>
      </c>
      <c r="AN27" s="16">
        <v>106.85483870967742</v>
      </c>
      <c r="AO27" s="16">
        <v>106.04838709677421</v>
      </c>
      <c r="AP27" s="16">
        <v>104.03225806451613</v>
      </c>
      <c r="AQ27" s="16">
        <v>106.45161290322582</v>
      </c>
      <c r="AR27" s="16">
        <v>103.2258064516129</v>
      </c>
      <c r="AS27" s="16"/>
      <c r="AT27" s="30">
        <v>29.85</v>
      </c>
      <c r="AU27" s="30">
        <v>19.989999999999998</v>
      </c>
      <c r="AV27" s="6">
        <v>56</v>
      </c>
      <c r="AW27" s="6">
        <v>20</v>
      </c>
      <c r="AX27" s="6">
        <v>0</v>
      </c>
      <c r="AY27" s="6">
        <v>0</v>
      </c>
      <c r="AZ27" s="6">
        <f>AX27+AY27</f>
        <v>0</v>
      </c>
      <c r="BA27" s="31">
        <v>946.95357101775141</v>
      </c>
      <c r="BB27" s="31">
        <v>680.93430508189886</v>
      </c>
      <c r="BC27" s="30">
        <v>24.541599174068374</v>
      </c>
      <c r="BD27" s="30">
        <v>12.77871848312242</v>
      </c>
      <c r="BE27" s="40"/>
      <c r="BF27" s="57">
        <v>3300000</v>
      </c>
      <c r="BG27" s="42">
        <v>193</v>
      </c>
      <c r="BH27" s="42">
        <v>202</v>
      </c>
      <c r="BI27" s="42">
        <v>0</v>
      </c>
      <c r="BJ27" s="42">
        <v>8</v>
      </c>
      <c r="BK27" s="42">
        <v>0</v>
      </c>
      <c r="BL27" s="42">
        <v>0</v>
      </c>
      <c r="BM27" s="42">
        <v>98</v>
      </c>
      <c r="BN27" s="42">
        <v>501</v>
      </c>
      <c r="BO27" s="42">
        <v>403</v>
      </c>
      <c r="BP27" s="49">
        <f>BG27/BN27</f>
        <v>0.38522954091816369</v>
      </c>
      <c r="BQ27" s="49">
        <f>BH27/BN27</f>
        <v>0.40319361277445109</v>
      </c>
      <c r="BR27" s="49">
        <f>BI27/BN27</f>
        <v>0</v>
      </c>
      <c r="BS27" s="49">
        <f>BJ27/BN27</f>
        <v>1.5968063872255488E-2</v>
      </c>
      <c r="BT27" s="49">
        <f>BK27/BN27</f>
        <v>0</v>
      </c>
      <c r="BU27" s="49">
        <f>BL27/BN27</f>
        <v>0</v>
      </c>
      <c r="BV27" s="49">
        <f>BM27/BN27</f>
        <v>0.19560878243512975</v>
      </c>
      <c r="BW27" s="6"/>
      <c r="BX27" s="6">
        <v>71.285021849551995</v>
      </c>
      <c r="BY27" s="6">
        <v>33.255842575664317</v>
      </c>
      <c r="BZ27" s="6">
        <v>899.35754722507522</v>
      </c>
      <c r="CA27" s="6">
        <v>2.1590331089006751</v>
      </c>
      <c r="CB27" s="6">
        <v>14.48200821443384</v>
      </c>
      <c r="CC27" s="6">
        <v>0</v>
      </c>
      <c r="CD27" s="6">
        <v>0</v>
      </c>
      <c r="CE27" s="6"/>
      <c r="CF27">
        <v>8.4896123734826107E-2</v>
      </c>
      <c r="CG27">
        <v>0.29057121296487298</v>
      </c>
      <c r="CH27">
        <v>1.39726867651613</v>
      </c>
      <c r="CI27">
        <v>1.4247362881465799</v>
      </c>
      <c r="CJ27">
        <v>8584.9845599629807</v>
      </c>
      <c r="CK27">
        <v>2418.9269655983499</v>
      </c>
      <c r="CL27">
        <v>37144.0295128012</v>
      </c>
      <c r="CM27" s="6"/>
      <c r="CN27" s="6">
        <v>9.0822146068563606E-2</v>
      </c>
      <c r="CO27" s="6">
        <v>0.66684648047768302</v>
      </c>
      <c r="CP27" s="6">
        <v>0.638568059145881</v>
      </c>
      <c r="CQ27" s="6">
        <v>1.09645028468269</v>
      </c>
      <c r="CR27" s="6">
        <v>13488.829610974</v>
      </c>
      <c r="CS27" s="6">
        <v>5106.5971450240204</v>
      </c>
      <c r="CT27" s="6">
        <v>36023.269350973002</v>
      </c>
      <c r="CU27" s="6"/>
      <c r="CV27" s="6">
        <v>4.5705277094619502E-2</v>
      </c>
      <c r="CW27" s="6">
        <v>0.14040641081108901</v>
      </c>
      <c r="CX27" s="6">
        <v>0.81095555996228597</v>
      </c>
      <c r="CY27" s="6">
        <v>0.81389457886683503</v>
      </c>
      <c r="CZ27" s="6">
        <v>10074.7575051231</v>
      </c>
      <c r="DA27" s="6">
        <v>6140.5195111583898</v>
      </c>
      <c r="DB27" s="6">
        <v>29073.157824169801</v>
      </c>
      <c r="DD27" s="6">
        <v>1</v>
      </c>
      <c r="DE27" s="6">
        <v>0</v>
      </c>
      <c r="DF27" s="6">
        <v>0</v>
      </c>
    </row>
    <row r="28" spans="1:110">
      <c r="A28" s="1" t="s">
        <v>52</v>
      </c>
      <c r="B28" s="1">
        <v>1</v>
      </c>
      <c r="C28" s="39">
        <v>4.47</v>
      </c>
      <c r="D28" s="32">
        <v>4.28</v>
      </c>
      <c r="E28" s="32">
        <v>3.67</v>
      </c>
      <c r="F28" s="32">
        <v>86</v>
      </c>
      <c r="G28" s="32">
        <v>3.94</v>
      </c>
      <c r="H28" s="32">
        <v>4.88</v>
      </c>
      <c r="I28" s="32">
        <v>4.28</v>
      </c>
      <c r="J28" s="32">
        <v>2.5299999999999998</v>
      </c>
      <c r="K28" s="32">
        <v>2.35</v>
      </c>
      <c r="L28" s="50">
        <v>1.2</v>
      </c>
      <c r="M28" s="32">
        <v>0.6</v>
      </c>
      <c r="N28" s="32">
        <f>M28/H28</f>
        <v>0.12295081967213115</v>
      </c>
      <c r="O28" s="32">
        <v>3.02</v>
      </c>
      <c r="P28" s="32">
        <v>1.49</v>
      </c>
      <c r="Q28" s="32">
        <v>0.223</v>
      </c>
      <c r="R28" s="32"/>
      <c r="S28" s="32">
        <v>4.08</v>
      </c>
      <c r="T28" s="32">
        <v>3.48</v>
      </c>
      <c r="U28" s="32">
        <v>85</v>
      </c>
      <c r="V28" s="32">
        <v>3.58</v>
      </c>
      <c r="W28" s="32">
        <v>4.54</v>
      </c>
      <c r="X28" s="32">
        <v>4.08</v>
      </c>
      <c r="Y28" s="32">
        <v>2.2400000000000002</v>
      </c>
      <c r="Z28" s="32">
        <v>2.31</v>
      </c>
      <c r="AA28" s="32">
        <v>1.18</v>
      </c>
      <c r="AB28" s="32">
        <v>0.46</v>
      </c>
      <c r="AC28" s="32">
        <f>AB28/W28</f>
        <v>0.10132158590308371</v>
      </c>
      <c r="AD28" s="32">
        <v>2.97</v>
      </c>
      <c r="AE28" s="32">
        <v>1.45</v>
      </c>
      <c r="AF28" s="32">
        <v>0.23200000000000001</v>
      </c>
      <c r="AG28" s="32"/>
      <c r="AH28" s="15">
        <v>3.63</v>
      </c>
      <c r="AI28" s="15">
        <v>3.6</v>
      </c>
      <c r="AJ28" s="16">
        <v>101.91780821917808</v>
      </c>
      <c r="AK28" s="16">
        <v>96.438356164383563</v>
      </c>
      <c r="AL28" s="16">
        <v>100</v>
      </c>
      <c r="AM28" s="16">
        <v>96.438356164383563</v>
      </c>
      <c r="AN28" s="16">
        <v>95.890410958904113</v>
      </c>
      <c r="AO28" s="16">
        <v>97.260273972602747</v>
      </c>
      <c r="AP28" s="16">
        <v>100.54794520547945</v>
      </c>
      <c r="AQ28" s="16">
        <v>91.232876712328775</v>
      </c>
      <c r="AR28" s="16">
        <v>98.63013698630138</v>
      </c>
      <c r="AS28" s="16"/>
      <c r="AT28" s="30">
        <v>29.57</v>
      </c>
      <c r="AU28" s="30">
        <v>19.642499999999998</v>
      </c>
      <c r="AV28" s="6">
        <v>21</v>
      </c>
      <c r="AW28" s="6">
        <v>26</v>
      </c>
      <c r="AX28" s="6">
        <v>5</v>
      </c>
      <c r="AY28" s="6">
        <v>0</v>
      </c>
      <c r="AZ28" s="6">
        <f>AX28+AY28</f>
        <v>5</v>
      </c>
      <c r="BA28" s="31">
        <v>751.23852911873905</v>
      </c>
      <c r="BB28" s="31">
        <v>383.31178662635648</v>
      </c>
      <c r="BC28" s="30">
        <v>21.537095228875732</v>
      </c>
      <c r="BD28" s="30">
        <v>7.4434246332029819</v>
      </c>
      <c r="BE28" s="40"/>
      <c r="BF28" s="57">
        <v>1440000</v>
      </c>
      <c r="BG28" s="42">
        <v>6</v>
      </c>
      <c r="BH28" s="42">
        <v>19</v>
      </c>
      <c r="BI28" s="42">
        <v>0</v>
      </c>
      <c r="BJ28" s="42">
        <v>0</v>
      </c>
      <c r="BK28" s="42">
        <v>0</v>
      </c>
      <c r="BL28" s="42">
        <v>0</v>
      </c>
      <c r="BM28" s="42">
        <v>75</v>
      </c>
      <c r="BN28" s="42">
        <v>100</v>
      </c>
      <c r="BO28" s="42">
        <v>25</v>
      </c>
      <c r="BP28" s="49">
        <f>BG28/BN28</f>
        <v>0.06</v>
      </c>
      <c r="BQ28" s="49">
        <f>BH28/BN28</f>
        <v>0.19</v>
      </c>
      <c r="BR28" s="49">
        <f>BI28/BN28</f>
        <v>0</v>
      </c>
      <c r="BS28" s="49">
        <f>BJ28/BN28</f>
        <v>0</v>
      </c>
      <c r="BT28" s="49">
        <f>BK28/BN28</f>
        <v>0</v>
      </c>
      <c r="BU28" s="49">
        <f>BL28/BN28</f>
        <v>0</v>
      </c>
      <c r="BV28" s="49">
        <f>BM28/BN28</f>
        <v>0.75</v>
      </c>
      <c r="BX28">
        <v>59.549444959082876</v>
      </c>
      <c r="BY28">
        <v>3.514031741785824</v>
      </c>
      <c r="BZ28">
        <v>959.81930787781755</v>
      </c>
      <c r="CA28">
        <v>0</v>
      </c>
      <c r="CB28">
        <v>2.8796053996741282</v>
      </c>
      <c r="CC28">
        <v>0</v>
      </c>
      <c r="CD28">
        <v>0</v>
      </c>
      <c r="CF28">
        <v>6.7184929582864705E-2</v>
      </c>
      <c r="CG28">
        <v>0.84364118145151801</v>
      </c>
      <c r="CH28">
        <v>1.60059044627749</v>
      </c>
      <c r="CI28">
        <v>1.26707179031108</v>
      </c>
      <c r="CJ28">
        <v>16919.9950284718</v>
      </c>
      <c r="CK28">
        <v>134.424530409818</v>
      </c>
      <c r="CL28">
        <v>17932.091382176899</v>
      </c>
      <c r="CN28">
        <v>4.37639101823111E-2</v>
      </c>
      <c r="CO28">
        <v>0.45877260105480899</v>
      </c>
      <c r="CP28">
        <v>0.91972182940033098</v>
      </c>
      <c r="CQ28">
        <v>1.2978223575888601</v>
      </c>
      <c r="CR28">
        <v>11888.7080431089</v>
      </c>
      <c r="CS28">
        <v>126.68780826344999</v>
      </c>
      <c r="CT28">
        <v>18867.699079241302</v>
      </c>
      <c r="CV28">
        <v>5.1541791226619497E-2</v>
      </c>
      <c r="CW28">
        <v>0.223228303440304</v>
      </c>
      <c r="CX28">
        <v>0.82899538703171105</v>
      </c>
      <c r="CY28">
        <v>1.4216252906658999</v>
      </c>
      <c r="CZ28">
        <v>13039.44316065</v>
      </c>
      <c r="DA28">
        <v>124.47072981997</v>
      </c>
      <c r="DB28">
        <v>22846.295740598602</v>
      </c>
      <c r="DD28" s="6">
        <v>5</v>
      </c>
      <c r="DE28" s="6">
        <v>1</v>
      </c>
      <c r="DF28" s="6">
        <v>0</v>
      </c>
    </row>
    <row r="29" spans="1:110">
      <c r="A29" s="8" t="s">
        <v>53</v>
      </c>
      <c r="B29" s="8">
        <v>2</v>
      </c>
      <c r="C29" s="39">
        <v>13.93</v>
      </c>
      <c r="D29" s="33">
        <v>4.03</v>
      </c>
      <c r="E29" s="33">
        <v>3.68</v>
      </c>
      <c r="F29" s="33">
        <v>91</v>
      </c>
      <c r="G29" s="33">
        <v>4.09</v>
      </c>
      <c r="H29" s="33">
        <v>4.9400000000000004</v>
      </c>
      <c r="I29" s="33">
        <v>4.03</v>
      </c>
      <c r="J29" s="33">
        <v>2.59</v>
      </c>
      <c r="K29" s="33">
        <v>2.35</v>
      </c>
      <c r="L29" s="52">
        <v>0.6</v>
      </c>
      <c r="M29" s="33">
        <v>0.91</v>
      </c>
      <c r="N29" s="32">
        <f>M29/H29</f>
        <v>0.18421052631578946</v>
      </c>
      <c r="O29" s="33">
        <v>4.2699999999999996</v>
      </c>
      <c r="P29" s="33">
        <v>2.16</v>
      </c>
      <c r="Q29" s="33">
        <v>0.108</v>
      </c>
      <c r="R29" s="33"/>
      <c r="S29" s="33">
        <v>3.76</v>
      </c>
      <c r="T29" s="33">
        <v>3.51</v>
      </c>
      <c r="U29" s="33">
        <v>94</v>
      </c>
      <c r="V29" s="33">
        <v>3.94</v>
      </c>
      <c r="W29" s="33">
        <v>4.8</v>
      </c>
      <c r="X29" s="33">
        <v>3.76</v>
      </c>
      <c r="Y29" s="33">
        <v>2.52</v>
      </c>
      <c r="Z29" s="33">
        <v>2.29</v>
      </c>
      <c r="AA29" s="33">
        <v>0.52</v>
      </c>
      <c r="AB29" s="33">
        <v>1.05</v>
      </c>
      <c r="AC29" s="32">
        <f>AB29/W29</f>
        <v>0.21875000000000003</v>
      </c>
      <c r="AD29" s="33">
        <v>3.66</v>
      </c>
      <c r="AE29" s="33">
        <v>2.35</v>
      </c>
      <c r="AF29" s="33">
        <v>0.11600000000000001</v>
      </c>
      <c r="AG29" s="33"/>
      <c r="AH29" s="16">
        <v>3.57</v>
      </c>
      <c r="AI29" s="16">
        <v>3.84</v>
      </c>
      <c r="AJ29" s="16">
        <v>96.495956873315365</v>
      </c>
      <c r="AK29" s="16">
        <v>94.878706199460922</v>
      </c>
      <c r="AL29" s="16">
        <v>97.304582210242586</v>
      </c>
      <c r="AM29" s="16">
        <v>99.460916442048514</v>
      </c>
      <c r="AN29" s="16">
        <v>94.609164420485172</v>
      </c>
      <c r="AO29" s="16">
        <v>96.226415094339629</v>
      </c>
      <c r="AP29" s="16">
        <v>96.495956873315365</v>
      </c>
      <c r="AQ29" s="16">
        <v>100</v>
      </c>
      <c r="AR29" s="16">
        <v>103.50404312668464</v>
      </c>
      <c r="AS29" s="16"/>
      <c r="AT29" s="30">
        <v>27.965</v>
      </c>
      <c r="AU29" s="30">
        <v>20.884999999999998</v>
      </c>
      <c r="AV29" s="6">
        <v>8</v>
      </c>
      <c r="AW29" s="6">
        <v>3.75</v>
      </c>
      <c r="AX29" s="6">
        <v>0</v>
      </c>
      <c r="AY29" s="6">
        <v>2</v>
      </c>
      <c r="AZ29" s="6">
        <f>AX29+AY29</f>
        <v>2</v>
      </c>
      <c r="BA29" s="31">
        <v>853.9538240194297</v>
      </c>
      <c r="BB29" s="31">
        <v>537.09533611741017</v>
      </c>
      <c r="BC29" s="30">
        <v>23.270761141162076</v>
      </c>
      <c r="BD29" s="30">
        <v>10.992778550850863</v>
      </c>
      <c r="BE29" s="40"/>
      <c r="BF29" s="59">
        <v>880000</v>
      </c>
      <c r="BG29" s="36">
        <v>15</v>
      </c>
      <c r="BH29" s="36">
        <v>20</v>
      </c>
      <c r="BI29" s="36">
        <v>0</v>
      </c>
      <c r="BJ29" s="36">
        <v>0</v>
      </c>
      <c r="BK29" s="36">
        <v>0</v>
      </c>
      <c r="BL29" s="36">
        <v>1</v>
      </c>
      <c r="BM29" s="36">
        <v>65</v>
      </c>
      <c r="BN29" s="36">
        <v>101</v>
      </c>
      <c r="BO29" s="36">
        <v>36</v>
      </c>
      <c r="BP29" s="49">
        <f>BG29/BN29</f>
        <v>0.14851485148514851</v>
      </c>
      <c r="BQ29" s="49">
        <f>BH29/BN29</f>
        <v>0.19801980198019803</v>
      </c>
      <c r="BR29" s="49">
        <f>BI29/BN29</f>
        <v>0</v>
      </c>
      <c r="BS29" s="49">
        <f>BJ29/BN29</f>
        <v>0</v>
      </c>
      <c r="BT29" s="49">
        <f>BK29/BN29</f>
        <v>0</v>
      </c>
      <c r="BU29" s="49">
        <f>BL29/BN29</f>
        <v>9.9009900990099011E-3</v>
      </c>
      <c r="BV29" s="49">
        <f>BM29/BN29</f>
        <v>0.64356435643564358</v>
      </c>
      <c r="BX29">
        <v>21.693175849509856</v>
      </c>
      <c r="BY29">
        <v>6.6806397918105276</v>
      </c>
      <c r="BZ29">
        <v>213.2736271318432</v>
      </c>
      <c r="CA29">
        <v>0</v>
      </c>
      <c r="CB29">
        <v>1.4281708444016239</v>
      </c>
      <c r="CC29">
        <v>0</v>
      </c>
      <c r="CD29">
        <v>0</v>
      </c>
      <c r="CF29">
        <v>4.37639101823111E-2</v>
      </c>
      <c r="CG29">
        <v>0.35631818113149999</v>
      </c>
      <c r="CH29">
        <v>1.7912314282108801</v>
      </c>
      <c r="CI29">
        <v>0.80513098813238904</v>
      </c>
      <c r="CJ29">
        <v>14222.3544801475</v>
      </c>
      <c r="CK29">
        <v>6013.0934605161701</v>
      </c>
      <c r="CL29">
        <v>16984.893938701502</v>
      </c>
      <c r="CN29">
        <v>6.9147433210227205E-2</v>
      </c>
      <c r="CO29">
        <v>0.38169202528523699</v>
      </c>
      <c r="CP29">
        <v>0.32413815485655201</v>
      </c>
      <c r="CQ29">
        <v>0.85786891688327105</v>
      </c>
      <c r="CR29">
        <v>22608.142792543498</v>
      </c>
      <c r="CS29">
        <v>0.55749623372858104</v>
      </c>
      <c r="CT29">
        <v>21354.9926595834</v>
      </c>
      <c r="CV29">
        <v>7.1111369876550298E-2</v>
      </c>
      <c r="CW29">
        <v>0.14040641081108901</v>
      </c>
      <c r="CX29">
        <v>0.21911826934459899</v>
      </c>
      <c r="CY29">
        <v>0.706576000231257</v>
      </c>
      <c r="CZ29">
        <v>16486.187473569898</v>
      </c>
      <c r="DA29">
        <v>9188.4270282819798</v>
      </c>
      <c r="DB29">
        <v>25242.310113617899</v>
      </c>
      <c r="DD29" s="6">
        <v>2</v>
      </c>
      <c r="DE29" s="6">
        <v>2</v>
      </c>
      <c r="DF29" s="6">
        <v>0</v>
      </c>
    </row>
    <row r="30" spans="1:110">
      <c r="A30" s="8" t="s">
        <v>54</v>
      </c>
      <c r="B30" s="8">
        <v>1</v>
      </c>
      <c r="C30" s="39">
        <v>38.700000000000003</v>
      </c>
      <c r="D30" s="33">
        <v>4.38</v>
      </c>
      <c r="E30" s="33">
        <v>3.78</v>
      </c>
      <c r="F30" s="33">
        <v>86</v>
      </c>
      <c r="G30" s="33">
        <v>3.71</v>
      </c>
      <c r="H30" s="33">
        <v>5.7</v>
      </c>
      <c r="I30" s="33">
        <v>4.38</v>
      </c>
      <c r="J30" s="33">
        <v>2.29</v>
      </c>
      <c r="K30" s="33">
        <v>3.42</v>
      </c>
      <c r="L30" s="52">
        <v>1.47</v>
      </c>
      <c r="M30" s="33">
        <v>1.32</v>
      </c>
      <c r="N30" s="32">
        <f>M30/H30</f>
        <v>0.23157894736842105</v>
      </c>
      <c r="O30" s="33">
        <v>4.01</v>
      </c>
      <c r="P30" s="33">
        <v>2.15</v>
      </c>
      <c r="Q30" s="33">
        <v>0.11600000000000001</v>
      </c>
      <c r="R30" s="33"/>
      <c r="S30" s="33">
        <v>4.12</v>
      </c>
      <c r="T30" s="33">
        <v>3.36</v>
      </c>
      <c r="U30" s="33">
        <v>82</v>
      </c>
      <c r="V30" s="33">
        <v>3.08</v>
      </c>
      <c r="W30" s="33">
        <v>5.43</v>
      </c>
      <c r="X30" s="33">
        <v>4.12</v>
      </c>
      <c r="Y30" s="33">
        <v>2.17</v>
      </c>
      <c r="Z30" s="33">
        <v>3.26</v>
      </c>
      <c r="AA30" s="33">
        <v>1.49</v>
      </c>
      <c r="AB30" s="33">
        <v>1.32</v>
      </c>
      <c r="AC30" s="32">
        <f>AB30/W30</f>
        <v>0.24309392265193372</v>
      </c>
      <c r="AD30" s="33">
        <v>3.79</v>
      </c>
      <c r="AE30" s="33">
        <v>2.5099999999999998</v>
      </c>
      <c r="AF30" s="33">
        <v>0.105</v>
      </c>
      <c r="AG30" s="33"/>
      <c r="AH30" s="15">
        <v>3.72</v>
      </c>
      <c r="AI30" s="15">
        <v>4.0199999999999996</v>
      </c>
      <c r="AJ30" s="16">
        <v>93.403693931398408</v>
      </c>
      <c r="AK30" s="16">
        <v>94.722955145118732</v>
      </c>
      <c r="AL30" s="16">
        <v>97.889182058047496</v>
      </c>
      <c r="AM30" s="16">
        <v>96.569920844327186</v>
      </c>
      <c r="AN30" s="16">
        <v>98.68073878627969</v>
      </c>
      <c r="AO30" s="16">
        <v>95.514511873350926</v>
      </c>
      <c r="AP30" s="16">
        <v>96.833773087071236</v>
      </c>
      <c r="AQ30" s="16">
        <v>98.68073878627969</v>
      </c>
      <c r="AR30" s="16">
        <v>106.06860158311345</v>
      </c>
      <c r="AS30" s="16"/>
      <c r="AT30" s="30">
        <v>35.042499999999997</v>
      </c>
      <c r="AU30" s="30">
        <v>20.2925</v>
      </c>
      <c r="AV30" s="6">
        <v>55</v>
      </c>
      <c r="AW30" s="6">
        <v>33</v>
      </c>
      <c r="AX30" s="6">
        <v>1</v>
      </c>
      <c r="AY30" s="6">
        <v>0</v>
      </c>
      <c r="AZ30" s="6">
        <f>AX30+AY30</f>
        <v>1</v>
      </c>
      <c r="BA30" s="31">
        <v>903.99048425395915</v>
      </c>
      <c r="BB30" s="31">
        <v>563.81405036400474</v>
      </c>
      <c r="BC30" s="30">
        <v>29.141899489919378</v>
      </c>
      <c r="BD30" s="30">
        <v>11.281973159270885</v>
      </c>
      <c r="BE30" s="40"/>
      <c r="BF30" s="60">
        <v>295000</v>
      </c>
      <c r="BG30" s="44">
        <v>169</v>
      </c>
      <c r="BH30" s="44">
        <v>45</v>
      </c>
      <c r="BI30" s="44">
        <v>5</v>
      </c>
      <c r="BJ30" s="44">
        <v>3</v>
      </c>
      <c r="BK30" s="44">
        <v>0</v>
      </c>
      <c r="BL30" s="44">
        <v>0</v>
      </c>
      <c r="BM30" s="44">
        <v>177</v>
      </c>
      <c r="BN30" s="44">
        <v>399</v>
      </c>
      <c r="BO30" s="44">
        <v>222</v>
      </c>
      <c r="BP30" s="49">
        <f>BG30/BN30</f>
        <v>0.42355889724310775</v>
      </c>
      <c r="BQ30" s="49">
        <f>BH30/BN30</f>
        <v>0.11278195488721804</v>
      </c>
      <c r="BR30" s="49">
        <f>BI30/BN30</f>
        <v>1.2531328320802004E-2</v>
      </c>
      <c r="BS30" s="49">
        <f>BJ30/BN30</f>
        <v>7.5187969924812026E-3</v>
      </c>
      <c r="BT30" s="49">
        <f>BK30/BN30</f>
        <v>0</v>
      </c>
      <c r="BU30" s="49">
        <f>BL30/BN30</f>
        <v>0</v>
      </c>
      <c r="BV30" s="49">
        <f>BM30/BN30</f>
        <v>0.44360902255639095</v>
      </c>
      <c r="BX30">
        <v>82.008330417973767</v>
      </c>
      <c r="BY30">
        <v>22.701385401762273</v>
      </c>
      <c r="BZ30">
        <v>816.72159456082557</v>
      </c>
      <c r="CA30">
        <v>0.86684586797599683</v>
      </c>
      <c r="CB30">
        <v>27.096407726068399</v>
      </c>
      <c r="CC30">
        <v>1.8750190275324641E-2</v>
      </c>
      <c r="CD30">
        <v>554.45537691433276</v>
      </c>
      <c r="CF30">
        <v>4.7648766710214299E-2</v>
      </c>
      <c r="CG30">
        <v>0.331119069733886</v>
      </c>
      <c r="CH30">
        <v>2.0795724012744099</v>
      </c>
      <c r="CI30">
        <v>0.68933642947151197</v>
      </c>
      <c r="CJ30">
        <v>8325.8948346390407</v>
      </c>
      <c r="CK30">
        <v>49.567886671982897</v>
      </c>
      <c r="CL30">
        <v>27670.073501106599</v>
      </c>
      <c r="CN30">
        <v>8.0951299411005595E-2</v>
      </c>
      <c r="CO30">
        <v>0.64336870916789102</v>
      </c>
      <c r="CP30">
        <v>1.138657724704</v>
      </c>
      <c r="CQ30">
        <v>0.56725061995519399</v>
      </c>
      <c r="CR30">
        <v>6388.5919966233196</v>
      </c>
      <c r="CS30">
        <v>48.965097554618403</v>
      </c>
      <c r="CT30">
        <v>41927.775419476297</v>
      </c>
      <c r="CV30">
        <v>0.28801011093162099</v>
      </c>
      <c r="CW30">
        <v>0.196211227977344</v>
      </c>
      <c r="CX30">
        <v>2.0708442026510698</v>
      </c>
      <c r="CY30">
        <v>0.78472410444671203</v>
      </c>
      <c r="CZ30">
        <v>13075.900999978199</v>
      </c>
      <c r="DA30">
        <v>101.187363794199</v>
      </c>
      <c r="DB30">
        <v>29264.021697599401</v>
      </c>
      <c r="DD30" s="6">
        <v>9</v>
      </c>
      <c r="DE30" s="6">
        <v>0</v>
      </c>
      <c r="DF30" s="6">
        <v>1</v>
      </c>
    </row>
    <row r="31" spans="1:110">
      <c r="A31" s="1" t="s">
        <v>55</v>
      </c>
      <c r="B31" s="1">
        <v>2</v>
      </c>
      <c r="C31" s="39">
        <v>15.414999999999999</v>
      </c>
      <c r="D31" s="32">
        <v>3.25</v>
      </c>
      <c r="E31" s="32">
        <v>2.81</v>
      </c>
      <c r="F31" s="32">
        <v>86</v>
      </c>
      <c r="G31" s="32">
        <v>3.24</v>
      </c>
      <c r="H31" s="32">
        <v>3.87</v>
      </c>
      <c r="I31" s="32">
        <v>3.25</v>
      </c>
      <c r="J31" s="32">
        <v>1.98</v>
      </c>
      <c r="K31" s="32">
        <v>1.9</v>
      </c>
      <c r="L31" s="50">
        <v>1</v>
      </c>
      <c r="M31" s="32">
        <v>0.62</v>
      </c>
      <c r="N31" s="32">
        <f>M31/H31</f>
        <v>0.16020671834625322</v>
      </c>
      <c r="O31" s="32">
        <v>2.77</v>
      </c>
      <c r="P31" s="32">
        <v>2.71</v>
      </c>
      <c r="Q31" s="32">
        <v>0.13300000000000001</v>
      </c>
      <c r="R31" s="32"/>
      <c r="S31" s="32">
        <v>2.68</v>
      </c>
      <c r="T31" s="32">
        <v>2.25</v>
      </c>
      <c r="U31" s="32">
        <v>84</v>
      </c>
      <c r="V31" s="32">
        <v>2.4</v>
      </c>
      <c r="W31" s="32">
        <v>3.47</v>
      </c>
      <c r="X31" s="32">
        <v>2.68</v>
      </c>
      <c r="Y31" s="32">
        <v>1.75</v>
      </c>
      <c r="Z31" s="32">
        <v>1.72</v>
      </c>
      <c r="AA31" s="32">
        <v>0.67</v>
      </c>
      <c r="AB31" s="32">
        <v>0.79</v>
      </c>
      <c r="AC31" s="32">
        <f>AB31/W31</f>
        <v>0.2276657060518732</v>
      </c>
      <c r="AD31" s="32">
        <v>2.4700000000000002</v>
      </c>
      <c r="AE31" s="32">
        <v>2.09</v>
      </c>
      <c r="AF31" s="32">
        <v>0.193</v>
      </c>
      <c r="AG31" s="32"/>
      <c r="AH31" s="14">
        <v>2.76</v>
      </c>
      <c r="AI31" s="14">
        <v>2.86</v>
      </c>
      <c r="AJ31" s="16">
        <v>99.638989169675085</v>
      </c>
      <c r="AK31" s="16">
        <v>100.72202166064983</v>
      </c>
      <c r="AL31" s="16">
        <v>100</v>
      </c>
      <c r="AM31" s="16">
        <v>93.140794223826717</v>
      </c>
      <c r="AN31" s="16">
        <v>88.447653429602894</v>
      </c>
      <c r="AO31" s="92">
        <v>45.848375451263543</v>
      </c>
      <c r="AP31" s="37" t="s">
        <v>61</v>
      </c>
      <c r="AQ31" s="37" t="s">
        <v>61</v>
      </c>
      <c r="AR31" s="16">
        <v>103.24909747292419</v>
      </c>
      <c r="AS31" s="16"/>
      <c r="AT31" s="30">
        <v>28.3325</v>
      </c>
      <c r="AU31" s="30">
        <v>22.052500000000002</v>
      </c>
      <c r="AV31" s="6">
        <v>10</v>
      </c>
      <c r="AW31" s="6">
        <v>12</v>
      </c>
      <c r="AX31" s="6">
        <v>3</v>
      </c>
      <c r="AY31" s="6">
        <v>14</v>
      </c>
      <c r="AZ31" s="6">
        <f>AX31+AY31</f>
        <v>17</v>
      </c>
      <c r="BA31" s="31">
        <v>890.21976803221162</v>
      </c>
      <c r="BB31" s="31">
        <v>504.84632960037152</v>
      </c>
      <c r="BC31" s="30">
        <v>24.57111014533109</v>
      </c>
      <c r="BD31" s="30">
        <v>10.992725360982952</v>
      </c>
      <c r="BE31" s="40"/>
      <c r="BF31" s="57">
        <v>343000</v>
      </c>
      <c r="BG31" s="42">
        <v>73</v>
      </c>
      <c r="BH31" s="42">
        <v>51</v>
      </c>
      <c r="BI31" s="42">
        <v>1</v>
      </c>
      <c r="BJ31" s="42">
        <v>1</v>
      </c>
      <c r="BK31" s="42">
        <v>0</v>
      </c>
      <c r="BL31" s="42">
        <v>0</v>
      </c>
      <c r="BM31" s="42">
        <v>374</v>
      </c>
      <c r="BN31" s="42">
        <v>500</v>
      </c>
      <c r="BO31" s="42">
        <v>126</v>
      </c>
      <c r="BP31" s="49">
        <f>BG31/BN31</f>
        <v>0.14599999999999999</v>
      </c>
      <c r="BQ31" s="49">
        <f>BH31/BN31</f>
        <v>0.10199999999999999</v>
      </c>
      <c r="BR31" s="49">
        <f>BI31/BN31</f>
        <v>2E-3</v>
      </c>
      <c r="BS31" s="49">
        <f>BJ31/BN31</f>
        <v>2E-3</v>
      </c>
      <c r="BT31" s="49">
        <f>BK31/BN31</f>
        <v>0</v>
      </c>
      <c r="BU31" s="49">
        <f>BL31/BN31</f>
        <v>0</v>
      </c>
      <c r="BV31" s="49">
        <f>BM31/BN31</f>
        <v>0.748</v>
      </c>
      <c r="BX31">
        <v>31.058060360510751</v>
      </c>
      <c r="BY31">
        <v>2.7660390309885665</v>
      </c>
      <c r="BZ31">
        <v>238.19250849893311</v>
      </c>
      <c r="CA31">
        <v>0</v>
      </c>
      <c r="CB31">
        <v>2.138124282548592</v>
      </c>
      <c r="CC31">
        <v>5.9452270798154398E-3</v>
      </c>
      <c r="CD31">
        <v>0</v>
      </c>
      <c r="CF31">
        <v>9.0822146068563606E-2</v>
      </c>
      <c r="CG31">
        <v>0.196211227977344</v>
      </c>
      <c r="CH31">
        <v>3.2188898009073998</v>
      </c>
      <c r="CI31">
        <v>0.97634486971342904</v>
      </c>
      <c r="CJ31">
        <v>13384.3394190954</v>
      </c>
      <c r="CK31">
        <v>227.53867789764601</v>
      </c>
      <c r="CL31">
        <v>15527.9014948435</v>
      </c>
      <c r="CN31">
        <v>0.11263191575012001</v>
      </c>
      <c r="CO31">
        <v>0.59334221479543203</v>
      </c>
      <c r="CP31">
        <v>0.88534652066621</v>
      </c>
      <c r="CQ31">
        <v>1.33791973404556</v>
      </c>
      <c r="CR31">
        <v>14722.572737684201</v>
      </c>
      <c r="CS31">
        <v>246.12104533723601</v>
      </c>
      <c r="CT31">
        <v>12224.873311335101</v>
      </c>
      <c r="CV31" s="101" t="s">
        <v>61</v>
      </c>
      <c r="CW31" s="101" t="s">
        <v>61</v>
      </c>
      <c r="CX31" s="101" t="s">
        <v>61</v>
      </c>
      <c r="CY31" s="101" t="s">
        <v>61</v>
      </c>
      <c r="CZ31" s="101" t="s">
        <v>61</v>
      </c>
      <c r="DA31" s="101" t="s">
        <v>61</v>
      </c>
      <c r="DB31" s="101" t="s">
        <v>61</v>
      </c>
      <c r="DD31" s="6">
        <v>3</v>
      </c>
      <c r="DE31" s="6">
        <v>2</v>
      </c>
      <c r="DF31" s="6">
        <v>0</v>
      </c>
    </row>
    <row r="32" spans="1:110">
      <c r="A32" s="8" t="s">
        <v>57</v>
      </c>
      <c r="B32" s="8">
        <v>1</v>
      </c>
      <c r="C32" s="39">
        <v>23.154999999999998</v>
      </c>
      <c r="D32" s="33">
        <v>4.17</v>
      </c>
      <c r="E32" s="33">
        <v>3.6</v>
      </c>
      <c r="F32" s="33">
        <v>86</v>
      </c>
      <c r="G32" s="33">
        <v>4.32</v>
      </c>
      <c r="H32" s="33">
        <v>4.63</v>
      </c>
      <c r="I32" s="33">
        <v>4.17</v>
      </c>
      <c r="J32" s="33">
        <v>2.2200000000000002</v>
      </c>
      <c r="K32" s="33">
        <v>2.41</v>
      </c>
      <c r="L32" s="52">
        <v>1.45</v>
      </c>
      <c r="M32" s="33">
        <v>0.47</v>
      </c>
      <c r="N32" s="32">
        <f>M32/H32</f>
        <v>0.10151187904967603</v>
      </c>
      <c r="O32" s="33">
        <v>3.14</v>
      </c>
      <c r="P32" s="33">
        <v>1.42</v>
      </c>
      <c r="Q32" s="33">
        <v>0.224</v>
      </c>
      <c r="R32" s="33"/>
      <c r="S32" s="33">
        <v>4.09</v>
      </c>
      <c r="T32" s="33">
        <v>3.53</v>
      </c>
      <c r="U32" s="33">
        <v>86</v>
      </c>
      <c r="V32" s="33">
        <v>3.77</v>
      </c>
      <c r="W32" s="33">
        <v>4.5</v>
      </c>
      <c r="X32" s="33">
        <v>4.09</v>
      </c>
      <c r="Y32" s="33">
        <v>2.2599999999999998</v>
      </c>
      <c r="Z32" s="33">
        <v>2.2400000000000002</v>
      </c>
      <c r="AA32" s="33">
        <v>1.31</v>
      </c>
      <c r="AB32" s="33">
        <v>0.41</v>
      </c>
      <c r="AC32" s="32">
        <f>AB32/W32</f>
        <v>9.1111111111111101E-2</v>
      </c>
      <c r="AD32" s="33">
        <v>3.03</v>
      </c>
      <c r="AE32" s="33">
        <v>1.7</v>
      </c>
      <c r="AF32" s="33">
        <v>0.19500000000000001</v>
      </c>
      <c r="AG32" s="33"/>
      <c r="AH32" s="15">
        <v>3.53</v>
      </c>
      <c r="AI32" s="15">
        <v>3.72</v>
      </c>
      <c r="AJ32" s="16">
        <v>99.722222222222214</v>
      </c>
      <c r="AK32" s="16">
        <v>96.944444444444443</v>
      </c>
      <c r="AL32" s="16">
        <v>100.27777777777777</v>
      </c>
      <c r="AM32" s="16">
        <v>101.66666666666666</v>
      </c>
      <c r="AN32" s="16">
        <v>95.555555555555543</v>
      </c>
      <c r="AO32" s="16">
        <v>96.666666666666671</v>
      </c>
      <c r="AP32" s="16">
        <v>91.1111111111111</v>
      </c>
      <c r="AQ32" s="16">
        <v>86.111111111111114</v>
      </c>
      <c r="AR32" s="16">
        <v>103.33333333333334</v>
      </c>
      <c r="AS32" s="16"/>
      <c r="AT32" s="30">
        <v>25.659999999999997</v>
      </c>
      <c r="AU32" s="30">
        <v>17.5975</v>
      </c>
      <c r="AV32" s="6">
        <v>28</v>
      </c>
      <c r="AW32" s="6">
        <v>18</v>
      </c>
      <c r="AX32" s="6">
        <v>0</v>
      </c>
      <c r="AY32" s="6">
        <v>6</v>
      </c>
      <c r="AZ32" s="6">
        <f>AX32+AY32</f>
        <v>6</v>
      </c>
      <c r="BA32" s="31">
        <v>1022.905119484786</v>
      </c>
      <c r="BB32" s="31">
        <v>637.57764036891876</v>
      </c>
      <c r="BC32" s="30">
        <v>25.019423474602192</v>
      </c>
      <c r="BD32" s="30">
        <v>10.933090435433529</v>
      </c>
      <c r="BE32" s="40"/>
      <c r="BF32" s="59">
        <v>19000000</v>
      </c>
      <c r="BG32" s="36">
        <v>480</v>
      </c>
      <c r="BH32" s="36">
        <v>18</v>
      </c>
      <c r="BI32" s="36">
        <v>0</v>
      </c>
      <c r="BJ32" s="36">
        <v>0</v>
      </c>
      <c r="BK32" s="36">
        <v>0</v>
      </c>
      <c r="BL32" s="36">
        <v>0</v>
      </c>
      <c r="BM32" s="36">
        <v>1</v>
      </c>
      <c r="BN32" s="36">
        <v>499</v>
      </c>
      <c r="BO32" s="36">
        <v>498</v>
      </c>
      <c r="BP32" s="49">
        <f>BG32/BN32</f>
        <v>0.96192384769539074</v>
      </c>
      <c r="BQ32" s="49">
        <f>BH32/BN32</f>
        <v>3.6072144288577156E-2</v>
      </c>
      <c r="BR32" s="49">
        <f>BI32/BN32</f>
        <v>0</v>
      </c>
      <c r="BS32" s="49">
        <f>BJ32/BN32</f>
        <v>0</v>
      </c>
      <c r="BT32" s="49">
        <f>BK32/BN32</f>
        <v>0</v>
      </c>
      <c r="BU32" s="49">
        <f>BL32/BN32</f>
        <v>0</v>
      </c>
      <c r="BV32" s="49">
        <f>BM32/BN32</f>
        <v>2.004008016032064E-3</v>
      </c>
      <c r="BX32" s="101" t="s">
        <v>61</v>
      </c>
      <c r="BY32" s="101" t="s">
        <v>61</v>
      </c>
      <c r="BZ32" s="101" t="s">
        <v>61</v>
      </c>
      <c r="CA32" s="101" t="s">
        <v>61</v>
      </c>
      <c r="CB32" s="101" t="s">
        <v>61</v>
      </c>
      <c r="CC32" s="101" t="s">
        <v>61</v>
      </c>
      <c r="CD32" s="101" t="s">
        <v>61</v>
      </c>
      <c r="CF32">
        <v>0.120590992459414</v>
      </c>
      <c r="CG32">
        <v>0.28747392729745802</v>
      </c>
      <c r="CH32">
        <v>0.63660921365759904</v>
      </c>
      <c r="CI32">
        <v>1.04521604133081</v>
      </c>
      <c r="CJ32">
        <v>25350.073167176601</v>
      </c>
      <c r="CK32">
        <v>340.505852016853</v>
      </c>
      <c r="CL32">
        <v>32713.662042999498</v>
      </c>
      <c r="CN32">
        <v>7.3076702263888502E-2</v>
      </c>
      <c r="CO32">
        <v>0.957797281098834</v>
      </c>
      <c r="CP32">
        <v>0.67588901387422795</v>
      </c>
      <c r="CQ32">
        <v>0.93468485936569801</v>
      </c>
      <c r="CR32">
        <v>22313.630351242398</v>
      </c>
      <c r="CS32">
        <v>440.51866259301897</v>
      </c>
      <c r="CT32">
        <v>27379.984419515898</v>
      </c>
      <c r="CV32">
        <v>0.100720700524162</v>
      </c>
      <c r="CW32">
        <v>0.13464374955960101</v>
      </c>
      <c r="CX32">
        <v>1.01127525847113</v>
      </c>
      <c r="CY32">
        <v>0.98231272532942304</v>
      </c>
      <c r="CZ32">
        <v>13681.930021038201</v>
      </c>
      <c r="DA32">
        <v>1291.7346062561801</v>
      </c>
      <c r="DB32">
        <v>33850.252250967103</v>
      </c>
      <c r="DD32" s="6">
        <v>6</v>
      </c>
      <c r="DE32" s="6">
        <v>2</v>
      </c>
      <c r="DF32" s="6">
        <v>0</v>
      </c>
    </row>
    <row r="33" spans="1:110">
      <c r="A33" s="19" t="s">
        <v>120</v>
      </c>
      <c r="B33" s="19">
        <v>2</v>
      </c>
      <c r="C33" s="78">
        <v>77.5</v>
      </c>
      <c r="D33" s="54">
        <v>4.37</v>
      </c>
      <c r="E33" s="54">
        <v>3.45</v>
      </c>
      <c r="F33" s="54">
        <v>79</v>
      </c>
      <c r="G33" s="54">
        <v>3.1</v>
      </c>
      <c r="H33" s="54">
        <v>5.6</v>
      </c>
      <c r="I33" s="54">
        <v>4.37</v>
      </c>
      <c r="J33" s="54">
        <v>2.56</v>
      </c>
      <c r="K33" s="54">
        <v>3.04</v>
      </c>
      <c r="L33" s="54">
        <v>1.83</v>
      </c>
      <c r="M33" s="54">
        <v>1.23</v>
      </c>
      <c r="N33" s="32">
        <f>M33/H33</f>
        <v>0.21964285714285717</v>
      </c>
      <c r="O33" s="54">
        <v>3.02</v>
      </c>
      <c r="P33" s="54">
        <v>2.82</v>
      </c>
      <c r="Q33" s="54">
        <v>0.11700000000000001</v>
      </c>
      <c r="R33" s="54"/>
      <c r="S33" s="54">
        <v>3.95</v>
      </c>
      <c r="T33" s="54">
        <v>2.68</v>
      </c>
      <c r="U33" s="54">
        <v>68</v>
      </c>
      <c r="V33" s="54">
        <v>1.95</v>
      </c>
      <c r="W33" s="54">
        <v>5.48</v>
      </c>
      <c r="X33" s="54">
        <v>3.95</v>
      </c>
      <c r="Y33" s="54">
        <v>2.37</v>
      </c>
      <c r="Z33" s="54">
        <v>3.11</v>
      </c>
      <c r="AA33" s="54">
        <v>1.59</v>
      </c>
      <c r="AB33" s="54">
        <v>1.53</v>
      </c>
      <c r="AC33" s="32">
        <f>AB33/W33</f>
        <v>0.27919708029197077</v>
      </c>
      <c r="AD33" s="54">
        <v>3.19</v>
      </c>
      <c r="AE33" s="54">
        <v>3.41</v>
      </c>
      <c r="AF33" s="54">
        <v>9.1999999999999998E-2</v>
      </c>
      <c r="AG33" s="54"/>
      <c r="AH33" s="6">
        <v>3.48</v>
      </c>
      <c r="AI33" s="6">
        <v>3.73</v>
      </c>
      <c r="AJ33" s="31">
        <v>99.71264367816093</v>
      </c>
      <c r="AK33" s="31">
        <v>99.71264367816093</v>
      </c>
      <c r="AL33" s="31">
        <v>99.425287356321832</v>
      </c>
      <c r="AM33" s="31">
        <v>100.86206896551724</v>
      </c>
      <c r="AN33" s="31">
        <v>99.137931034482762</v>
      </c>
      <c r="AO33" s="31">
        <v>94.540229885057471</v>
      </c>
      <c r="AP33" s="31">
        <v>91.379310344827587</v>
      </c>
      <c r="AQ33" s="90">
        <v>70.977011494252878</v>
      </c>
      <c r="AR33" s="31">
        <v>107.18390804597702</v>
      </c>
      <c r="AT33" s="30">
        <v>18.14</v>
      </c>
      <c r="AU33" s="30">
        <v>20.807500000000001</v>
      </c>
      <c r="AV33" s="6">
        <v>28</v>
      </c>
      <c r="AW33" s="6">
        <v>25</v>
      </c>
      <c r="AX33" s="6">
        <v>0</v>
      </c>
      <c r="AY33" s="6">
        <v>2</v>
      </c>
      <c r="AZ33" s="6">
        <f>AX33+AY33</f>
        <v>2</v>
      </c>
      <c r="BA33" s="31">
        <v>1461.1583559181058</v>
      </c>
      <c r="BB33" s="31">
        <v>332.64636410184875</v>
      </c>
      <c r="BC33" s="30">
        <v>24.999705216745514</v>
      </c>
      <c r="BD33" s="30">
        <v>6.696046128754408</v>
      </c>
      <c r="BE33" s="40"/>
      <c r="BF33" s="28">
        <v>3500000</v>
      </c>
      <c r="BG33" s="45">
        <v>254</v>
      </c>
      <c r="BH33" s="45">
        <v>223</v>
      </c>
      <c r="BI33" s="45">
        <v>0</v>
      </c>
      <c r="BJ33" s="45">
        <v>1</v>
      </c>
      <c r="BK33" s="45">
        <v>0</v>
      </c>
      <c r="BL33" s="45">
        <v>11</v>
      </c>
      <c r="BM33" s="45">
        <v>11</v>
      </c>
      <c r="BN33" s="47">
        <f>SUM(BG33:BM33)</f>
        <v>500</v>
      </c>
      <c r="BO33" s="48">
        <f>SUM(BG33:BL33)</f>
        <v>489</v>
      </c>
      <c r="BP33" s="61">
        <v>0.50800000000000001</v>
      </c>
      <c r="BQ33" s="61">
        <v>0.44600000000000001</v>
      </c>
      <c r="BR33" s="61">
        <v>0</v>
      </c>
      <c r="BS33" s="61">
        <v>2E-3</v>
      </c>
      <c r="BT33" s="61">
        <v>0</v>
      </c>
      <c r="BU33" s="61">
        <v>2.1999999999999999E-2</v>
      </c>
      <c r="BV33" s="61">
        <v>2.1999999999999999E-2</v>
      </c>
      <c r="BX33" s="6">
        <v>49.053956104626238</v>
      </c>
      <c r="BY33" s="6">
        <v>107.12852967788736</v>
      </c>
      <c r="BZ33" s="6">
        <v>872.92359809570235</v>
      </c>
      <c r="CA33" s="6">
        <v>0.42184169354675838</v>
      </c>
      <c r="CB33" s="6">
        <v>12.83816529876016</v>
      </c>
      <c r="CC33" s="6">
        <v>0.31552221427181443</v>
      </c>
      <c r="CD33" s="6">
        <v>213.3589726120176</v>
      </c>
      <c r="CF33" s="6">
        <v>6.7485914388760102E-2</v>
      </c>
      <c r="CG33" s="6">
        <v>0.84401406992901296</v>
      </c>
      <c r="CH33" s="6">
        <v>0.57463208380345598</v>
      </c>
      <c r="CI33" s="6">
        <v>0.84886512857315499</v>
      </c>
      <c r="CJ33" s="6">
        <v>13372.8701451046</v>
      </c>
      <c r="CK33" s="6">
        <v>33806.236034532303</v>
      </c>
      <c r="CL33" s="6">
        <v>26440.733564403199</v>
      </c>
      <c r="CN33">
        <v>3.5706137374705897E-2</v>
      </c>
      <c r="CO33">
        <v>1.2288632072841801</v>
      </c>
      <c r="CP33">
        <v>0.77080296847781404</v>
      </c>
      <c r="CQ33">
        <v>0.91120413127340805</v>
      </c>
      <c r="CR33">
        <v>10710.54</v>
      </c>
      <c r="CS33">
        <v>33740.47</v>
      </c>
      <c r="CT33">
        <v>28604.400000000001</v>
      </c>
      <c r="CV33" s="101" t="s">
        <v>61</v>
      </c>
      <c r="CW33" s="101" t="s">
        <v>61</v>
      </c>
      <c r="CX33" s="101" t="s">
        <v>61</v>
      </c>
      <c r="CY33" s="101" t="s">
        <v>61</v>
      </c>
      <c r="CZ33" s="101" t="s">
        <v>61</v>
      </c>
      <c r="DA33" s="101" t="s">
        <v>61</v>
      </c>
      <c r="DB33" s="101" t="s">
        <v>61</v>
      </c>
      <c r="DD33" s="6">
        <v>16</v>
      </c>
      <c r="DE33" s="6">
        <v>2</v>
      </c>
      <c r="DF33" s="6">
        <v>2</v>
      </c>
    </row>
    <row r="34" spans="1:110" s="6" customFormat="1">
      <c r="A34" s="8" t="s">
        <v>59</v>
      </c>
      <c r="B34" s="8">
        <v>1</v>
      </c>
      <c r="C34" s="39">
        <v>3.2250000000000001</v>
      </c>
      <c r="D34" s="33">
        <v>4.16</v>
      </c>
      <c r="E34" s="33">
        <v>3.46</v>
      </c>
      <c r="F34" s="33">
        <v>83</v>
      </c>
      <c r="G34" s="33">
        <v>3.59</v>
      </c>
      <c r="H34" s="33">
        <v>5.28</v>
      </c>
      <c r="I34" s="33">
        <v>4.16</v>
      </c>
      <c r="J34" s="33">
        <v>2.77</v>
      </c>
      <c r="K34" s="33">
        <v>2.5099999999999998</v>
      </c>
      <c r="L34" s="52">
        <v>1.1499999999999999</v>
      </c>
      <c r="M34" s="33">
        <v>1.1200000000000001</v>
      </c>
      <c r="N34" s="32">
        <f>M34/H34</f>
        <v>0.21212121212121213</v>
      </c>
      <c r="O34" s="33">
        <v>3.62</v>
      </c>
      <c r="P34" s="33">
        <v>1.73</v>
      </c>
      <c r="Q34" s="33">
        <v>0.159</v>
      </c>
      <c r="R34" s="33"/>
      <c r="S34" s="33">
        <v>3.77</v>
      </c>
      <c r="T34" s="33">
        <v>3.05</v>
      </c>
      <c r="U34" s="33">
        <v>81</v>
      </c>
      <c r="V34" s="33">
        <v>3.18</v>
      </c>
      <c r="W34" s="33">
        <v>4.82</v>
      </c>
      <c r="X34" s="33">
        <v>3.77</v>
      </c>
      <c r="Y34" s="33">
        <v>2.44</v>
      </c>
      <c r="Z34" s="33">
        <v>2.39</v>
      </c>
      <c r="AA34" s="33">
        <v>0.86</v>
      </c>
      <c r="AB34" s="33">
        <v>1.06</v>
      </c>
      <c r="AC34" s="32">
        <f>AB34/W34</f>
        <v>0.21991701244813278</v>
      </c>
      <c r="AD34" s="33">
        <v>3.26</v>
      </c>
      <c r="AE34" s="33">
        <v>2</v>
      </c>
      <c r="AF34" s="33">
        <v>0.154</v>
      </c>
      <c r="AG34" s="33"/>
      <c r="AH34" s="15">
        <v>3.08</v>
      </c>
      <c r="AI34" s="15">
        <v>3.53</v>
      </c>
      <c r="AJ34" s="16">
        <v>96.941896024464825</v>
      </c>
      <c r="AK34" s="16">
        <v>100.61162079510704</v>
      </c>
      <c r="AL34" s="16">
        <v>100</v>
      </c>
      <c r="AM34" s="16">
        <v>96.941896024464825</v>
      </c>
      <c r="AN34" s="16">
        <v>101.22324159021407</v>
      </c>
      <c r="AO34" s="16">
        <v>102.14067278287462</v>
      </c>
      <c r="AP34" s="16">
        <v>100.61162079510704</v>
      </c>
      <c r="AQ34" s="16">
        <v>100</v>
      </c>
      <c r="AR34" s="16">
        <v>107.95107033639144</v>
      </c>
      <c r="AS34" s="16"/>
      <c r="AT34" s="30">
        <v>27.815000000000001</v>
      </c>
      <c r="AU34" s="30">
        <v>20.05</v>
      </c>
      <c r="AV34" s="6">
        <v>14</v>
      </c>
      <c r="AW34" s="6">
        <v>13</v>
      </c>
      <c r="AX34" s="6">
        <v>0</v>
      </c>
      <c r="AY34" s="6">
        <v>1</v>
      </c>
      <c r="AZ34" s="6">
        <f>AX34+AY34</f>
        <v>1</v>
      </c>
      <c r="BA34" s="31">
        <v>1043.7137769515602</v>
      </c>
      <c r="BB34" s="31">
        <v>440.73644194235726</v>
      </c>
      <c r="BC34" s="30">
        <v>28.013617408323874</v>
      </c>
      <c r="BD34" s="30">
        <v>8.504796868912111</v>
      </c>
      <c r="BE34" s="40"/>
      <c r="BF34" s="38" t="s">
        <v>61</v>
      </c>
      <c r="BG34" s="38" t="s">
        <v>61</v>
      </c>
      <c r="BH34" s="38" t="s">
        <v>61</v>
      </c>
      <c r="BI34" s="38" t="s">
        <v>61</v>
      </c>
      <c r="BJ34" s="38" t="s">
        <v>61</v>
      </c>
      <c r="BK34" s="38" t="s">
        <v>61</v>
      </c>
      <c r="BL34" s="38" t="s">
        <v>61</v>
      </c>
      <c r="BM34" s="38" t="s">
        <v>61</v>
      </c>
      <c r="BN34" s="38" t="s">
        <v>61</v>
      </c>
      <c r="BO34" s="38" t="s">
        <v>61</v>
      </c>
      <c r="BP34" s="38" t="s">
        <v>61</v>
      </c>
      <c r="BQ34" s="38" t="s">
        <v>61</v>
      </c>
      <c r="BR34" s="38" t="s">
        <v>61</v>
      </c>
      <c r="BS34" s="38" t="s">
        <v>61</v>
      </c>
      <c r="BT34" s="38" t="s">
        <v>61</v>
      </c>
      <c r="BU34" s="38" t="s">
        <v>61</v>
      </c>
      <c r="BV34" s="38" t="s">
        <v>61</v>
      </c>
      <c r="BX34" s="101" t="s">
        <v>61</v>
      </c>
      <c r="BY34" s="101" t="s">
        <v>61</v>
      </c>
      <c r="BZ34" s="101" t="s">
        <v>61</v>
      </c>
      <c r="CA34" s="101" t="s">
        <v>61</v>
      </c>
      <c r="CB34" s="101" t="s">
        <v>61</v>
      </c>
      <c r="CC34" s="101" t="s">
        <v>61</v>
      </c>
      <c r="CD34" s="101" t="s">
        <v>61</v>
      </c>
      <c r="CF34">
        <v>0.114652478066728</v>
      </c>
      <c r="CG34">
        <v>0.196831790762488</v>
      </c>
      <c r="CH34">
        <v>0.99051181648429998</v>
      </c>
      <c r="CI34">
        <v>1.46977732263103</v>
      </c>
      <c r="CJ34">
        <v>1602.85176541786</v>
      </c>
      <c r="CK34">
        <v>4097.1599433101301</v>
      </c>
      <c r="CL34">
        <v>22984.8441846512</v>
      </c>
      <c r="CN34" s="101" t="s">
        <v>61</v>
      </c>
      <c r="CO34" s="101" t="s">
        <v>61</v>
      </c>
      <c r="CP34" s="101" t="s">
        <v>61</v>
      </c>
      <c r="CQ34" s="101" t="s">
        <v>61</v>
      </c>
      <c r="CR34" s="101" t="s">
        <v>61</v>
      </c>
      <c r="CS34" s="101" t="s">
        <v>61</v>
      </c>
      <c r="CT34" s="101" t="s">
        <v>61</v>
      </c>
      <c r="CV34" s="6">
        <v>8.0121158809513399E-2</v>
      </c>
      <c r="CW34" s="6">
        <v>0.152481330323264</v>
      </c>
      <c r="CX34" s="6">
        <v>0.45239930015774799</v>
      </c>
      <c r="CY34" s="6">
        <v>1.29504550098791</v>
      </c>
      <c r="CZ34" s="6">
        <v>1876.3430964878501</v>
      </c>
      <c r="DA34" s="6">
        <v>4311.5796519575997</v>
      </c>
      <c r="DB34" s="6">
        <v>26424.188487258099</v>
      </c>
      <c r="DD34" s="6">
        <v>16</v>
      </c>
      <c r="DE34" s="6">
        <v>4</v>
      </c>
      <c r="DF34" s="6">
        <v>0</v>
      </c>
    </row>
    <row r="35" spans="1:110">
      <c r="A35" s="1" t="s">
        <v>63</v>
      </c>
      <c r="B35" s="1">
        <v>1</v>
      </c>
      <c r="C35" s="31">
        <v>11.08</v>
      </c>
      <c r="D35" s="32">
        <v>3.01</v>
      </c>
      <c r="E35" s="32">
        <v>2.4</v>
      </c>
      <c r="F35" s="32">
        <v>80</v>
      </c>
      <c r="G35" s="32">
        <v>2.08</v>
      </c>
      <c r="H35" s="32">
        <v>3.88</v>
      </c>
      <c r="I35" s="32">
        <v>3.01</v>
      </c>
      <c r="J35" s="32">
        <v>1.96</v>
      </c>
      <c r="K35" s="32">
        <v>1.93</v>
      </c>
      <c r="L35" s="50">
        <v>0.45</v>
      </c>
      <c r="M35" s="32">
        <v>0.87</v>
      </c>
      <c r="N35" s="32">
        <f>M35/H35</f>
        <v>0.22422680412371135</v>
      </c>
      <c r="O35" s="32">
        <v>3.04</v>
      </c>
      <c r="P35" s="32">
        <v>2.2000000000000002</v>
      </c>
      <c r="Q35" s="32">
        <v>0.15</v>
      </c>
      <c r="R35" s="32"/>
      <c r="S35" s="32">
        <v>2.84</v>
      </c>
      <c r="T35" s="32">
        <v>2.27</v>
      </c>
      <c r="U35" s="32">
        <v>80</v>
      </c>
      <c r="V35" s="32">
        <v>2</v>
      </c>
      <c r="W35" s="32">
        <v>3.88</v>
      </c>
      <c r="X35" s="32">
        <v>2.84</v>
      </c>
      <c r="Y35" s="32">
        <v>2.11</v>
      </c>
      <c r="Z35" s="32">
        <v>1.76</v>
      </c>
      <c r="AA35" s="32">
        <v>0.34</v>
      </c>
      <c r="AB35" s="32">
        <v>1.04</v>
      </c>
      <c r="AC35" s="32">
        <f>AB35/W35</f>
        <v>0.26804123711340205</v>
      </c>
      <c r="AD35" s="32">
        <v>2.87</v>
      </c>
      <c r="AE35" s="32">
        <v>2.69</v>
      </c>
      <c r="AF35" s="32">
        <v>0.13</v>
      </c>
      <c r="AG35" s="32"/>
      <c r="AH35" s="15">
        <v>2.42</v>
      </c>
      <c r="AI35" s="15">
        <v>2.48</v>
      </c>
      <c r="AJ35" s="16">
        <v>94.758064516129039</v>
      </c>
      <c r="AK35" s="16">
        <v>95.967741935483858</v>
      </c>
      <c r="AL35" s="16">
        <v>97.177419354838719</v>
      </c>
      <c r="AM35" s="16">
        <v>100.40322580645163</v>
      </c>
      <c r="AN35" s="16">
        <v>95.564516129032256</v>
      </c>
      <c r="AO35" s="16">
        <v>92.741935483870961</v>
      </c>
      <c r="AP35" s="16">
        <v>85.483870967741936</v>
      </c>
      <c r="AQ35" s="16">
        <v>87.90322580645163</v>
      </c>
      <c r="AR35" s="16">
        <v>100</v>
      </c>
      <c r="AS35" s="16"/>
      <c r="AT35" s="30">
        <v>28.3325</v>
      </c>
      <c r="AU35" s="30">
        <v>25.17</v>
      </c>
      <c r="AV35" s="6">
        <v>58</v>
      </c>
      <c r="AW35" s="6">
        <v>28</v>
      </c>
      <c r="AX35" s="6">
        <v>0</v>
      </c>
      <c r="AY35" s="6">
        <v>1</v>
      </c>
      <c r="AZ35" s="6">
        <f>AX35+AY35</f>
        <v>1</v>
      </c>
      <c r="BA35" s="31">
        <v>914.75345949578661</v>
      </c>
      <c r="BB35" s="31">
        <v>310.32752095083316</v>
      </c>
      <c r="BC35" s="30">
        <v>23.502760423381723</v>
      </c>
      <c r="BD35" s="30">
        <v>7.6217256293402613</v>
      </c>
      <c r="BE35" s="40"/>
      <c r="BF35" s="57">
        <v>2500000</v>
      </c>
      <c r="BG35" s="42">
        <v>261</v>
      </c>
      <c r="BH35" s="42">
        <v>151</v>
      </c>
      <c r="BI35" s="42">
        <v>1</v>
      </c>
      <c r="BJ35" s="42">
        <v>2</v>
      </c>
      <c r="BK35" s="42">
        <v>0</v>
      </c>
      <c r="BL35" s="42">
        <v>4</v>
      </c>
      <c r="BM35" s="42">
        <v>80</v>
      </c>
      <c r="BN35" s="42">
        <v>499</v>
      </c>
      <c r="BO35" s="42">
        <v>419</v>
      </c>
      <c r="BP35" s="49">
        <f>BG35/BN35</f>
        <v>0.5230460921843687</v>
      </c>
      <c r="BQ35" s="49">
        <f>BH35/BN35</f>
        <v>0.30260521042084171</v>
      </c>
      <c r="BR35" s="49">
        <f>BI35/BN35</f>
        <v>2.004008016032064E-3</v>
      </c>
      <c r="BS35" s="49">
        <f>BJ35/BN35</f>
        <v>4.0080160320641279E-3</v>
      </c>
      <c r="BT35" s="49">
        <f>BK35/BN35</f>
        <v>0</v>
      </c>
      <c r="BU35" s="49">
        <f>BL35/BN35</f>
        <v>8.0160320641282558E-3</v>
      </c>
      <c r="BV35" s="49">
        <f>BM35/BN35</f>
        <v>0.16032064128256512</v>
      </c>
      <c r="BX35">
        <v>25.099932344942481</v>
      </c>
      <c r="BY35">
        <v>11.20721206310472</v>
      </c>
      <c r="BZ35">
        <v>710.02171134006244</v>
      </c>
      <c r="CA35">
        <v>0.27863779035511438</v>
      </c>
      <c r="CB35">
        <v>1.6295376763604079</v>
      </c>
      <c r="CC35">
        <v>6.4008487150062479E-2</v>
      </c>
      <c r="CD35">
        <v>0</v>
      </c>
      <c r="CF35" s="9">
        <v>6.4271658141079796E-2</v>
      </c>
      <c r="CG35" s="9">
        <v>0.50507875644228095</v>
      </c>
      <c r="CH35" s="9">
        <v>1.26849494631266</v>
      </c>
      <c r="CI35" s="9">
        <v>1.1402318203514099</v>
      </c>
      <c r="CJ35" s="9">
        <v>6550.6745757508397</v>
      </c>
      <c r="CK35" s="9">
        <v>6625.8224546269603</v>
      </c>
      <c r="CL35" s="9">
        <v>12098.435356820901</v>
      </c>
      <c r="CN35">
        <v>0.130228665754236</v>
      </c>
      <c r="CO35">
        <v>1.14572800883126</v>
      </c>
      <c r="CP35">
        <v>1.37761739217568</v>
      </c>
      <c r="CQ35">
        <v>1.04393491228018</v>
      </c>
      <c r="CR35">
        <v>8727.6790718764605</v>
      </c>
      <c r="CS35">
        <v>6670.6903956395499</v>
      </c>
      <c r="CT35">
        <v>12499.0485162717</v>
      </c>
      <c r="CV35">
        <v>0.102141617653753</v>
      </c>
      <c r="CW35">
        <v>0.31109325254999198</v>
      </c>
      <c r="CX35">
        <v>1.6272108223586399</v>
      </c>
      <c r="CY35">
        <v>1.02618452895191</v>
      </c>
      <c r="CZ35">
        <v>4676.1115045030801</v>
      </c>
      <c r="DA35">
        <v>10928.641120574001</v>
      </c>
      <c r="DB35">
        <v>10819.9585497595</v>
      </c>
      <c r="DD35" s="6">
        <v>4</v>
      </c>
      <c r="DE35" s="6">
        <v>1</v>
      </c>
      <c r="DF35" s="6">
        <v>0</v>
      </c>
    </row>
    <row r="36" spans="1:110">
      <c r="A36" s="7" t="s">
        <v>72</v>
      </c>
      <c r="B36" s="7">
        <v>2</v>
      </c>
      <c r="C36" s="9">
        <v>44.284999999999997</v>
      </c>
      <c r="D36" s="32">
        <v>3.6</v>
      </c>
      <c r="E36" s="32">
        <v>2.6</v>
      </c>
      <c r="F36" s="32">
        <v>72</v>
      </c>
      <c r="G36" s="32">
        <v>2.06</v>
      </c>
      <c r="H36" s="32">
        <v>4.53</v>
      </c>
      <c r="I36" s="32">
        <v>3.6</v>
      </c>
      <c r="J36" s="32">
        <v>2.4500000000000002</v>
      </c>
      <c r="K36" s="32">
        <v>2.08</v>
      </c>
      <c r="L36" s="50" t="s">
        <v>74</v>
      </c>
      <c r="M36" s="32">
        <v>0.94</v>
      </c>
      <c r="N36" s="32">
        <f>M36/H36</f>
        <v>0.20750551876379689</v>
      </c>
      <c r="O36" s="32">
        <v>2.76</v>
      </c>
      <c r="P36" s="32">
        <v>3.36</v>
      </c>
      <c r="Q36" s="32">
        <v>0.108</v>
      </c>
      <c r="R36" s="32"/>
      <c r="S36" s="32">
        <v>2.98</v>
      </c>
      <c r="T36" s="32">
        <v>2.12</v>
      </c>
      <c r="U36" s="32">
        <v>71</v>
      </c>
      <c r="V36" s="32">
        <v>1.62</v>
      </c>
      <c r="W36" s="32">
        <v>4.03</v>
      </c>
      <c r="X36" s="32">
        <v>2.98</v>
      </c>
      <c r="Y36" s="32">
        <v>1.93</v>
      </c>
      <c r="Z36" s="32">
        <v>2.1</v>
      </c>
      <c r="AA36" s="32">
        <v>0.99</v>
      </c>
      <c r="AB36" s="32">
        <v>1.05</v>
      </c>
      <c r="AC36" s="32">
        <f>AB36/W36</f>
        <v>0.26054590570719605</v>
      </c>
      <c r="AD36" s="32">
        <v>2.65</v>
      </c>
      <c r="AE36" s="32">
        <v>3.08</v>
      </c>
      <c r="AF36" s="32">
        <v>0.122</v>
      </c>
      <c r="AG36" s="32"/>
      <c r="AH36" s="14">
        <v>2.33</v>
      </c>
      <c r="AI36" s="14">
        <v>2.65</v>
      </c>
      <c r="AJ36" s="16">
        <v>97.5</v>
      </c>
      <c r="AK36" s="16">
        <v>91.25</v>
      </c>
      <c r="AL36" s="16">
        <v>92.916666666666671</v>
      </c>
      <c r="AM36" s="16">
        <v>80</v>
      </c>
      <c r="AN36" s="92">
        <v>70.833333333333343</v>
      </c>
      <c r="AO36" s="38" t="s">
        <v>61</v>
      </c>
      <c r="AP36" s="38" t="s">
        <v>61</v>
      </c>
      <c r="AQ36" s="38" t="s">
        <v>61</v>
      </c>
      <c r="AR36" s="16">
        <v>110.41666666666667</v>
      </c>
      <c r="AS36" s="16"/>
      <c r="AT36" s="30">
        <v>30.012500000000003</v>
      </c>
      <c r="AU36" s="30">
        <v>17.565000000000001</v>
      </c>
      <c r="AV36" s="6">
        <v>23</v>
      </c>
      <c r="AW36" s="6">
        <v>26</v>
      </c>
      <c r="AX36" s="6">
        <v>0</v>
      </c>
      <c r="AY36" s="6">
        <v>1</v>
      </c>
      <c r="AZ36" s="6">
        <f>AX36+AY36</f>
        <v>1</v>
      </c>
      <c r="BA36" s="31">
        <v>955.63440255448586</v>
      </c>
      <c r="BB36" s="31">
        <v>414.95558632265534</v>
      </c>
      <c r="BC36" s="30">
        <v>26.979702682507607</v>
      </c>
      <c r="BD36" s="30">
        <v>7.2166843975547357</v>
      </c>
      <c r="BE36" s="40"/>
      <c r="BF36" s="57">
        <v>2680000</v>
      </c>
      <c r="BG36" s="42">
        <v>278</v>
      </c>
      <c r="BH36" s="42">
        <v>169</v>
      </c>
      <c r="BI36" s="42">
        <v>0</v>
      </c>
      <c r="BJ36" s="42">
        <v>3</v>
      </c>
      <c r="BK36" s="42">
        <v>0</v>
      </c>
      <c r="BL36" s="42">
        <v>4</v>
      </c>
      <c r="BM36" s="42">
        <v>41</v>
      </c>
      <c r="BN36" s="42">
        <v>495</v>
      </c>
      <c r="BO36" s="42">
        <v>454</v>
      </c>
      <c r="BP36" s="49">
        <f>BG36/BN36</f>
        <v>0.56161616161616157</v>
      </c>
      <c r="BQ36" s="49">
        <f>BH36/BN36</f>
        <v>0.34141414141414139</v>
      </c>
      <c r="BR36" s="49">
        <f>BI36/BN36</f>
        <v>0</v>
      </c>
      <c r="BS36" s="49">
        <f>BJ36/BN36</f>
        <v>6.0606060606060606E-3</v>
      </c>
      <c r="BT36" s="49">
        <f>BK36/BN36</f>
        <v>0</v>
      </c>
      <c r="BU36" s="49">
        <f>BL36/BN36</f>
        <v>8.0808080808080808E-3</v>
      </c>
      <c r="BV36" s="49">
        <f>BM36/BN36</f>
        <v>8.2828282828282834E-2</v>
      </c>
      <c r="BW36" s="9"/>
      <c r="BX36" s="9">
        <v>17.75089923030712</v>
      </c>
      <c r="BY36" s="9">
        <v>12.705620711596559</v>
      </c>
      <c r="BZ36" s="9">
        <v>569.11618773525765</v>
      </c>
      <c r="CA36" s="9">
        <v>0.90942996910239204</v>
      </c>
      <c r="CB36" s="9">
        <v>2.8685878085451999</v>
      </c>
      <c r="CC36" s="9">
        <v>0.60109334483230159</v>
      </c>
      <c r="CD36" s="9">
        <v>0</v>
      </c>
      <c r="CE36" s="9"/>
      <c r="CF36">
        <v>0.18276941305719499</v>
      </c>
      <c r="CG36">
        <v>0.36179190534879002</v>
      </c>
      <c r="CH36">
        <v>0.96364522083940896</v>
      </c>
      <c r="CI36">
        <v>1.2769571252543801</v>
      </c>
      <c r="CJ36">
        <v>47822.576935594603</v>
      </c>
      <c r="CK36">
        <v>13930.475387497299</v>
      </c>
      <c r="CL36">
        <v>14147.997067005401</v>
      </c>
      <c r="CM36" s="9"/>
      <c r="CN36" s="101" t="s">
        <v>61</v>
      </c>
      <c r="CO36" s="101" t="s">
        <v>61</v>
      </c>
      <c r="CP36" s="101" t="s">
        <v>61</v>
      </c>
      <c r="CQ36" s="101" t="s">
        <v>61</v>
      </c>
      <c r="CR36" s="101" t="s">
        <v>61</v>
      </c>
      <c r="CS36" s="101" t="s">
        <v>61</v>
      </c>
      <c r="CT36" s="101" t="s">
        <v>61</v>
      </c>
      <c r="CU36" s="9"/>
      <c r="CV36" s="9">
        <v>0.552890923072762</v>
      </c>
      <c r="CW36" s="9">
        <v>0.397240067831854</v>
      </c>
      <c r="CX36" s="9">
        <v>1.6598076416015499</v>
      </c>
      <c r="CY36" s="9">
        <v>1.1080511749090201</v>
      </c>
      <c r="CZ36" s="9">
        <v>36227.319844494297</v>
      </c>
      <c r="DA36" s="9">
        <v>23762.824133792201</v>
      </c>
      <c r="DB36" s="9">
        <v>14628.7057848696</v>
      </c>
      <c r="DD36" s="6">
        <v>1</v>
      </c>
      <c r="DE36" s="6">
        <v>0</v>
      </c>
      <c r="DF36" s="6">
        <v>0</v>
      </c>
    </row>
    <row r="37" spans="1:110">
      <c r="A37" s="1" t="s">
        <v>78</v>
      </c>
      <c r="B37" s="1">
        <v>2</v>
      </c>
      <c r="C37" s="39">
        <v>0.625</v>
      </c>
      <c r="D37" s="32">
        <v>3.31</v>
      </c>
      <c r="E37" s="32">
        <v>2.77</v>
      </c>
      <c r="F37" s="32">
        <v>83</v>
      </c>
      <c r="G37" s="32">
        <v>2.89</v>
      </c>
      <c r="H37" s="32">
        <v>4.62</v>
      </c>
      <c r="I37" s="32">
        <v>3.31</v>
      </c>
      <c r="J37" s="32">
        <v>2.08</v>
      </c>
      <c r="K37" s="32">
        <v>2.54</v>
      </c>
      <c r="L37" s="50" t="s">
        <v>80</v>
      </c>
      <c r="M37" s="32">
        <v>1.3</v>
      </c>
      <c r="N37" s="32">
        <f>M37/H37</f>
        <v>0.2813852813852814</v>
      </c>
      <c r="O37" s="32">
        <v>2.2799999999999998</v>
      </c>
      <c r="P37" s="32">
        <v>2.0299999999999998</v>
      </c>
      <c r="Q37" s="32">
        <v>0.216</v>
      </c>
      <c r="R37" s="32"/>
      <c r="S37" s="32">
        <v>2.95</v>
      </c>
      <c r="T37" s="32">
        <v>2.41</v>
      </c>
      <c r="U37" s="32">
        <v>81</v>
      </c>
      <c r="V37" s="32">
        <v>2.4500000000000002</v>
      </c>
      <c r="W37" s="32">
        <v>4.33</v>
      </c>
      <c r="X37" s="32">
        <v>3.02</v>
      </c>
      <c r="Y37" s="32">
        <v>1.86</v>
      </c>
      <c r="Z37" s="32">
        <v>2.4700000000000002</v>
      </c>
      <c r="AA37" s="32">
        <v>1.1499999999999999</v>
      </c>
      <c r="AB37" s="32">
        <v>1.32</v>
      </c>
      <c r="AC37" s="32">
        <f>AB37/W37</f>
        <v>0.30484988452655892</v>
      </c>
      <c r="AD37" s="32">
        <v>3.05</v>
      </c>
      <c r="AE37" s="32">
        <v>1.46</v>
      </c>
      <c r="AF37" s="31">
        <v>0.23</v>
      </c>
      <c r="AH37" s="14">
        <v>2.61</v>
      </c>
      <c r="AI37" s="14">
        <v>2.76</v>
      </c>
      <c r="AJ37" s="16">
        <v>100.73260073260073</v>
      </c>
      <c r="AK37" s="16">
        <v>98.168498168498175</v>
      </c>
      <c r="AL37" s="16">
        <v>100.36630036630036</v>
      </c>
      <c r="AM37" s="16">
        <v>97.435897435897445</v>
      </c>
      <c r="AN37" s="16">
        <v>98.534798534798526</v>
      </c>
      <c r="AO37" s="16">
        <v>98.534798534798526</v>
      </c>
      <c r="AP37" s="16">
        <v>93.040293040293037</v>
      </c>
      <c r="AQ37" s="16">
        <v>86.813186813186817</v>
      </c>
      <c r="AR37" s="16">
        <v>101.09890109890109</v>
      </c>
      <c r="AS37" s="16"/>
      <c r="AT37" s="30">
        <v>26.217500000000001</v>
      </c>
      <c r="AU37" s="30">
        <v>19.127499999999998</v>
      </c>
      <c r="AV37" s="6">
        <v>5</v>
      </c>
      <c r="AW37" s="6">
        <v>14</v>
      </c>
      <c r="AX37" s="6">
        <v>0</v>
      </c>
      <c r="AY37" s="6">
        <v>0</v>
      </c>
      <c r="AZ37" s="6">
        <f>AX37+AY37</f>
        <v>0</v>
      </c>
      <c r="BA37" s="31">
        <v>926.11799184098561</v>
      </c>
      <c r="BB37" s="31">
        <v>385.6837840627324</v>
      </c>
      <c r="BC37" s="30">
        <v>24.079359147727946</v>
      </c>
      <c r="BD37" s="30">
        <v>7.2859133991811751</v>
      </c>
      <c r="BE37" s="40"/>
      <c r="BF37" s="57">
        <v>6260000</v>
      </c>
      <c r="BG37" s="42">
        <v>495</v>
      </c>
      <c r="BH37" s="42">
        <v>45</v>
      </c>
      <c r="BI37" s="42">
        <v>3</v>
      </c>
      <c r="BJ37" s="42">
        <v>1</v>
      </c>
      <c r="BK37" s="42">
        <v>0</v>
      </c>
      <c r="BL37" s="42">
        <v>0</v>
      </c>
      <c r="BM37" s="42">
        <v>27</v>
      </c>
      <c r="BN37" s="42">
        <v>571</v>
      </c>
      <c r="BO37" s="42">
        <v>544</v>
      </c>
      <c r="BP37" s="49">
        <f>BG37/BN37</f>
        <v>0.86690017513134854</v>
      </c>
      <c r="BQ37" s="49">
        <f>BH37/BN37</f>
        <v>7.8809106830122586E-2</v>
      </c>
      <c r="BR37" s="49">
        <f>BI37/BN37</f>
        <v>5.2539404553415062E-3</v>
      </c>
      <c r="BS37" s="49">
        <f>BJ37/BN37</f>
        <v>1.7513134851138354E-3</v>
      </c>
      <c r="BT37" s="49">
        <f>BK37/BN37</f>
        <v>0</v>
      </c>
      <c r="BU37" s="49">
        <f>BL37/BN37</f>
        <v>0</v>
      </c>
      <c r="BV37" s="49">
        <f>BM37/BN37</f>
        <v>4.7285464098073555E-2</v>
      </c>
      <c r="BX37">
        <v>21.37052899923864</v>
      </c>
      <c r="BY37">
        <v>17.38383557345432</v>
      </c>
      <c r="BZ37">
        <v>1642.668289167744</v>
      </c>
      <c r="CA37">
        <v>0.72673719414649518</v>
      </c>
      <c r="CB37">
        <v>10.33384904937968</v>
      </c>
      <c r="CC37">
        <v>0.55830979244423518</v>
      </c>
      <c r="CD37">
        <v>0</v>
      </c>
      <c r="CF37">
        <v>0.18891498867784201</v>
      </c>
      <c r="CG37">
        <v>0.64358052443631497</v>
      </c>
      <c r="CH37">
        <v>1.5471144351163699</v>
      </c>
      <c r="CI37">
        <v>1.2878074987200201</v>
      </c>
      <c r="CJ37">
        <v>31214.862771599099</v>
      </c>
      <c r="CK37">
        <v>3329.9660119119098</v>
      </c>
      <c r="CL37">
        <v>32042.842903447901</v>
      </c>
      <c r="CN37">
        <v>0.18276941305719499</v>
      </c>
      <c r="CO37">
        <v>1.6671409022627799</v>
      </c>
      <c r="CP37">
        <v>0.93681636240781296</v>
      </c>
      <c r="CQ37">
        <v>1.21562457597877</v>
      </c>
      <c r="CR37">
        <v>22703.076192866101</v>
      </c>
      <c r="CS37">
        <v>3934.7374275207799</v>
      </c>
      <c r="CT37">
        <v>35540.235669949703</v>
      </c>
      <c r="CV37">
        <v>8.3278010591773005E-2</v>
      </c>
      <c r="CW37">
        <v>0.68481147349034799</v>
      </c>
      <c r="CX37">
        <v>1.46722740113294</v>
      </c>
      <c r="CY37">
        <v>1.3967396623491799</v>
      </c>
      <c r="CZ37">
        <v>33569.676551619799</v>
      </c>
      <c r="DA37">
        <v>4106.14460707124</v>
      </c>
      <c r="DB37">
        <v>30996.3906254295</v>
      </c>
      <c r="DD37" s="6">
        <v>1</v>
      </c>
      <c r="DE37" s="6">
        <v>0</v>
      </c>
      <c r="DF37" s="6">
        <v>0</v>
      </c>
    </row>
    <row r="38" spans="1:110">
      <c r="A38" s="7" t="s">
        <v>81</v>
      </c>
      <c r="B38" s="7">
        <v>2</v>
      </c>
      <c r="C38" s="39">
        <v>9.0749999999999993</v>
      </c>
      <c r="D38" s="32">
        <v>3.01</v>
      </c>
      <c r="E38" s="32">
        <v>2.5</v>
      </c>
      <c r="F38" s="32">
        <v>83</v>
      </c>
      <c r="G38" s="32">
        <v>2.58</v>
      </c>
      <c r="H38" s="32">
        <v>3.95</v>
      </c>
      <c r="I38" s="32">
        <v>3.01</v>
      </c>
      <c r="J38" s="32">
        <v>1.7</v>
      </c>
      <c r="K38" s="32">
        <v>2.25</v>
      </c>
      <c r="L38" s="50" t="s">
        <v>83</v>
      </c>
      <c r="M38" s="32">
        <v>0.94</v>
      </c>
      <c r="N38" s="32">
        <f>M38/H38</f>
        <v>0.23797468354430376</v>
      </c>
      <c r="O38" s="32">
        <v>2.31</v>
      </c>
      <c r="P38" s="32">
        <v>3.15</v>
      </c>
      <c r="Q38" s="32">
        <v>0.13700000000000001</v>
      </c>
      <c r="R38" s="32"/>
      <c r="S38" s="32">
        <v>2.77</v>
      </c>
      <c r="T38" s="32">
        <v>2.15</v>
      </c>
      <c r="U38" s="32">
        <v>78</v>
      </c>
      <c r="V38" s="32">
        <v>1.87</v>
      </c>
      <c r="W38" s="32">
        <v>3.78</v>
      </c>
      <c r="X38" s="32">
        <v>2.77</v>
      </c>
      <c r="Y38" s="32">
        <v>1.52</v>
      </c>
      <c r="Z38" s="32">
        <v>2.2599999999999998</v>
      </c>
      <c r="AA38" s="32">
        <v>0.97</v>
      </c>
      <c r="AB38" s="32">
        <v>1.01</v>
      </c>
      <c r="AC38" s="32">
        <f>AB38/W38</f>
        <v>0.26719576719576721</v>
      </c>
      <c r="AD38" s="32">
        <v>2.4700000000000002</v>
      </c>
      <c r="AE38" s="32">
        <v>3.46</v>
      </c>
      <c r="AF38" s="32">
        <v>0.11700000000000001</v>
      </c>
      <c r="AG38" s="32"/>
      <c r="AH38" s="14">
        <v>2.46</v>
      </c>
      <c r="AI38" s="14">
        <v>2.5499999999999998</v>
      </c>
      <c r="AJ38" s="16">
        <v>97.2</v>
      </c>
      <c r="AK38" s="16">
        <v>97.2</v>
      </c>
      <c r="AL38" s="16">
        <v>98.800000000000011</v>
      </c>
      <c r="AM38" s="16">
        <v>98.000000000000014</v>
      </c>
      <c r="AN38" s="16">
        <v>97.2</v>
      </c>
      <c r="AO38" s="16">
        <v>88.000000000000014</v>
      </c>
      <c r="AP38" s="16">
        <v>86.8</v>
      </c>
      <c r="AQ38" s="92">
        <v>67.199999999999989</v>
      </c>
      <c r="AR38" s="16">
        <v>102</v>
      </c>
      <c r="AS38" s="16"/>
      <c r="AT38" s="30">
        <v>29.91</v>
      </c>
      <c r="AU38" s="30">
        <v>21.622499999999999</v>
      </c>
      <c r="AV38" s="6">
        <v>1</v>
      </c>
      <c r="AW38" s="6">
        <v>19</v>
      </c>
      <c r="AX38" s="6">
        <v>2</v>
      </c>
      <c r="AY38" s="6">
        <v>18</v>
      </c>
      <c r="AZ38" s="6">
        <f>AX38+AY38</f>
        <v>20</v>
      </c>
      <c r="BA38" s="31">
        <v>736.26484615545917</v>
      </c>
      <c r="BB38" s="31">
        <v>679.84993291144872</v>
      </c>
      <c r="BC38" s="30">
        <v>21.842457896070592</v>
      </c>
      <c r="BD38" s="30">
        <v>14.629341616744943</v>
      </c>
      <c r="BE38" s="40"/>
      <c r="BF38" s="57">
        <v>210000</v>
      </c>
      <c r="BG38" s="42">
        <v>6</v>
      </c>
      <c r="BH38" s="42">
        <v>2</v>
      </c>
      <c r="BI38" s="42">
        <v>0</v>
      </c>
      <c r="BJ38" s="42">
        <v>0</v>
      </c>
      <c r="BK38" s="42">
        <v>0</v>
      </c>
      <c r="BL38" s="42">
        <v>0</v>
      </c>
      <c r="BM38" s="42">
        <v>92</v>
      </c>
      <c r="BN38" s="42">
        <v>100</v>
      </c>
      <c r="BO38" s="42">
        <v>8</v>
      </c>
      <c r="BP38" s="49">
        <f>BG38/BN38</f>
        <v>0.06</v>
      </c>
      <c r="BQ38" s="49">
        <f>BH38/BN38</f>
        <v>0.02</v>
      </c>
      <c r="BR38" s="49">
        <f>BI38/BN38</f>
        <v>0</v>
      </c>
      <c r="BS38" s="49">
        <f>BJ38/BN38</f>
        <v>0</v>
      </c>
      <c r="BT38" s="49">
        <f>BK38/BN38</f>
        <v>0</v>
      </c>
      <c r="BU38" s="49">
        <f>BL38/BN38</f>
        <v>0</v>
      </c>
      <c r="BV38" s="49">
        <f>BM38/BN38</f>
        <v>0.92</v>
      </c>
      <c r="BX38">
        <v>13.568228759916961</v>
      </c>
      <c r="BY38">
        <v>1.5685886246153999</v>
      </c>
      <c r="BZ38">
        <v>399.55933711852322</v>
      </c>
      <c r="CA38">
        <v>0</v>
      </c>
      <c r="CB38">
        <v>4.822555287017952</v>
      </c>
      <c r="CC38">
        <v>1.200964441173688E-3</v>
      </c>
      <c r="CD38">
        <v>0</v>
      </c>
      <c r="CF38">
        <v>0.114652478066728</v>
      </c>
      <c r="CG38">
        <v>0.52122720434208902</v>
      </c>
      <c r="CH38">
        <v>1.44728951959885</v>
      </c>
      <c r="CI38">
        <v>0.983693030333325</v>
      </c>
      <c r="CJ38">
        <v>3341.43008414512</v>
      </c>
      <c r="CK38">
        <v>63.803113204647097</v>
      </c>
      <c r="CL38">
        <v>25525.308094115699</v>
      </c>
      <c r="CN38">
        <v>0.17353823700142801</v>
      </c>
      <c r="CO38">
        <v>0.85589041309832603</v>
      </c>
      <c r="CP38">
        <v>1.2388147896713</v>
      </c>
      <c r="CQ38">
        <v>1.0403827227000999</v>
      </c>
      <c r="CR38">
        <v>5065.38270386967</v>
      </c>
      <c r="CS38">
        <v>66.704763026690401</v>
      </c>
      <c r="CT38">
        <v>33815.455880444497</v>
      </c>
      <c r="CV38">
        <v>0.19505400830063299</v>
      </c>
      <c r="CW38">
        <v>0.41704737387322499</v>
      </c>
      <c r="CX38">
        <v>1.2759205034789001</v>
      </c>
      <c r="CY38">
        <v>0.92025557610423103</v>
      </c>
      <c r="CZ38">
        <v>7998.1411288598301</v>
      </c>
      <c r="DA38">
        <v>100.705732876897</v>
      </c>
      <c r="DB38">
        <v>31484.689268455601</v>
      </c>
      <c r="DD38" s="6">
        <v>15</v>
      </c>
      <c r="DE38" s="6">
        <v>3</v>
      </c>
      <c r="DF38" s="6">
        <v>3</v>
      </c>
    </row>
    <row r="39" spans="1:110">
      <c r="A39" s="7" t="s">
        <v>87</v>
      </c>
      <c r="B39" s="7">
        <v>1</v>
      </c>
      <c r="C39" s="39">
        <v>9.9499999999999993</v>
      </c>
      <c r="D39" s="32">
        <v>3.94</v>
      </c>
      <c r="E39" s="32">
        <v>3.41</v>
      </c>
      <c r="F39" s="32">
        <v>86</v>
      </c>
      <c r="G39" s="32">
        <v>3.81</v>
      </c>
      <c r="H39" s="32">
        <v>5.53</v>
      </c>
      <c r="I39" s="32">
        <v>3.94</v>
      </c>
      <c r="J39" s="32">
        <v>2.94</v>
      </c>
      <c r="K39" s="32">
        <v>2.58</v>
      </c>
      <c r="L39" s="50" t="s">
        <v>88</v>
      </c>
      <c r="M39" s="32">
        <v>1.58</v>
      </c>
      <c r="N39" s="32">
        <f>M39/H39</f>
        <v>0.2857142857142857</v>
      </c>
      <c r="O39" s="32">
        <v>3.15</v>
      </c>
      <c r="P39" s="32">
        <v>1.98</v>
      </c>
      <c r="Q39" s="32">
        <v>0.16</v>
      </c>
      <c r="R39" s="32"/>
      <c r="S39" s="32">
        <v>3.34</v>
      </c>
      <c r="T39" s="32">
        <v>2.86</v>
      </c>
      <c r="U39" s="32">
        <v>86</v>
      </c>
      <c r="V39" s="32">
        <v>3.29</v>
      </c>
      <c r="W39" s="32">
        <v>5.07</v>
      </c>
      <c r="X39" s="32">
        <v>3.35</v>
      </c>
      <c r="Y39" s="32">
        <v>2.39</v>
      </c>
      <c r="Z39" s="32">
        <v>2.68</v>
      </c>
      <c r="AA39" s="32">
        <v>0.78</v>
      </c>
      <c r="AB39" s="32">
        <v>1.72</v>
      </c>
      <c r="AC39" s="32">
        <f>AB39/W39</f>
        <v>0.3392504930966469</v>
      </c>
      <c r="AD39" s="32">
        <v>3.37</v>
      </c>
      <c r="AE39" s="32">
        <v>1.86</v>
      </c>
      <c r="AF39" s="32">
        <v>0.159</v>
      </c>
      <c r="AG39" s="32"/>
      <c r="AH39" s="15">
        <v>3.17</v>
      </c>
      <c r="AI39" s="15">
        <v>3.44</v>
      </c>
      <c r="AJ39" s="16">
        <v>100.62305295950156</v>
      </c>
      <c r="AK39" s="16">
        <v>102.18068535825545</v>
      </c>
      <c r="AL39" s="16">
        <v>98.130841121495322</v>
      </c>
      <c r="AM39" s="16">
        <v>98.130841121495322</v>
      </c>
      <c r="AN39" s="16">
        <v>102.803738317757</v>
      </c>
      <c r="AO39" s="16">
        <v>100</v>
      </c>
      <c r="AP39" s="16">
        <v>100.3115264797508</v>
      </c>
      <c r="AQ39" s="16">
        <v>103.11526479750779</v>
      </c>
      <c r="AR39" s="16">
        <v>107.1651090342679</v>
      </c>
      <c r="AS39" s="16"/>
      <c r="AT39" s="30">
        <v>24.752500000000001</v>
      </c>
      <c r="AU39" s="30">
        <v>18.077500000000001</v>
      </c>
      <c r="AV39" s="6">
        <v>23</v>
      </c>
      <c r="AW39" s="6">
        <v>24</v>
      </c>
      <c r="AX39" s="6">
        <v>0</v>
      </c>
      <c r="AY39" s="6">
        <v>0</v>
      </c>
      <c r="AZ39" s="6">
        <f>AX39+AY39</f>
        <v>0</v>
      </c>
      <c r="BA39" s="31">
        <v>995.04136671154015</v>
      </c>
      <c r="BB39" s="31">
        <v>504.35330074052274</v>
      </c>
      <c r="BC39" s="30">
        <v>23.996359916058015</v>
      </c>
      <c r="BD39" s="30">
        <v>8.5285139749739844</v>
      </c>
      <c r="BE39" s="40"/>
      <c r="BF39" s="57">
        <v>240000</v>
      </c>
      <c r="BG39" s="42">
        <v>55</v>
      </c>
      <c r="BH39" s="42">
        <v>57</v>
      </c>
      <c r="BI39" s="42">
        <v>0</v>
      </c>
      <c r="BJ39" s="42">
        <v>0</v>
      </c>
      <c r="BK39" s="42">
        <v>0</v>
      </c>
      <c r="BL39" s="42">
        <v>4</v>
      </c>
      <c r="BM39" s="42">
        <v>384</v>
      </c>
      <c r="BN39" s="42">
        <v>500</v>
      </c>
      <c r="BO39" s="42">
        <v>116</v>
      </c>
      <c r="BP39" s="49">
        <f>BG39/BN39</f>
        <v>0.11</v>
      </c>
      <c r="BQ39" s="49">
        <f>BH39/BN39</f>
        <v>0.114</v>
      </c>
      <c r="BR39" s="49">
        <f>BI39/BN39</f>
        <v>0</v>
      </c>
      <c r="BS39" s="49">
        <f>BJ39/BN39</f>
        <v>0</v>
      </c>
      <c r="BT39" s="49">
        <f>BK39/BN39</f>
        <v>0</v>
      </c>
      <c r="BU39" s="49">
        <f>BL39/BN39</f>
        <v>8.0000000000000002E-3</v>
      </c>
      <c r="BV39" s="49">
        <f>BM39/BN39</f>
        <v>0.76800000000000002</v>
      </c>
      <c r="BX39">
        <v>10.42105372111328</v>
      </c>
      <c r="BY39">
        <v>0.45417862136776321</v>
      </c>
      <c r="BZ39">
        <v>308.28292467600482</v>
      </c>
      <c r="CA39">
        <v>0</v>
      </c>
      <c r="CB39">
        <v>0.79244641106143998</v>
      </c>
      <c r="CC39">
        <v>3.9524127343886564E-3</v>
      </c>
      <c r="CD39">
        <v>71.876855217182964</v>
      </c>
      <c r="CF39">
        <v>9.9006248833676799E-2</v>
      </c>
      <c r="CG39">
        <v>0.58622086480736901</v>
      </c>
      <c r="CH39">
        <v>1.3155600909337599</v>
      </c>
      <c r="CI39">
        <v>1.1724915849889299</v>
      </c>
      <c r="CJ39">
        <v>9956.3665811214705</v>
      </c>
      <c r="CK39">
        <v>347.00598473570898</v>
      </c>
      <c r="CL39">
        <v>24478.613137519002</v>
      </c>
      <c r="CN39">
        <v>0.17661704579931001</v>
      </c>
      <c r="CO39">
        <v>1.3104681409783501</v>
      </c>
      <c r="CP39">
        <v>1.2982102351756599</v>
      </c>
      <c r="CQ39">
        <v>1.21922506828518</v>
      </c>
      <c r="CR39">
        <v>7882.6839991673596</v>
      </c>
      <c r="CS39">
        <v>0</v>
      </c>
      <c r="CT39">
        <v>22803.575612114</v>
      </c>
      <c r="CV39">
        <v>6.2803453891937302</v>
      </c>
      <c r="CW39">
        <v>0.51718620637919099</v>
      </c>
      <c r="CX39">
        <v>0.80811140734612097</v>
      </c>
      <c r="CY39">
        <v>1.1940411562967399</v>
      </c>
      <c r="CZ39">
        <v>8476.7523653841508</v>
      </c>
      <c r="DA39">
        <v>428.11107646251401</v>
      </c>
      <c r="DB39">
        <v>25133.700369890699</v>
      </c>
      <c r="DD39" s="6">
        <v>0</v>
      </c>
      <c r="DE39" s="6">
        <v>0</v>
      </c>
      <c r="DF39" s="6">
        <v>0</v>
      </c>
    </row>
    <row r="40" spans="1:110">
      <c r="A40" s="1" t="s">
        <v>90</v>
      </c>
      <c r="B40" s="7">
        <v>1</v>
      </c>
      <c r="C40" s="39">
        <v>5.4</v>
      </c>
      <c r="D40" s="32">
        <v>3.79</v>
      </c>
      <c r="E40" s="32">
        <v>3.19</v>
      </c>
      <c r="F40" s="32">
        <v>84</v>
      </c>
      <c r="G40" s="32">
        <v>3.24</v>
      </c>
      <c r="H40" s="32">
        <v>4.67</v>
      </c>
      <c r="I40" s="32">
        <v>3.79</v>
      </c>
      <c r="J40" s="32">
        <v>2.15</v>
      </c>
      <c r="K40" s="32">
        <v>2.52</v>
      </c>
      <c r="L40" s="50" t="s">
        <v>91</v>
      </c>
      <c r="M40" s="32">
        <v>0.88</v>
      </c>
      <c r="N40" s="32">
        <f>M40/H40</f>
        <v>0.18843683083511778</v>
      </c>
      <c r="O40" s="32">
        <v>3.02</v>
      </c>
      <c r="P40" s="32">
        <v>2.17</v>
      </c>
      <c r="Q40" s="32">
        <v>0.153</v>
      </c>
      <c r="R40" s="32"/>
      <c r="S40" s="32">
        <v>3.55</v>
      </c>
      <c r="T40" s="32">
        <v>3.08</v>
      </c>
      <c r="U40" s="32">
        <v>87</v>
      </c>
      <c r="V40" s="32">
        <v>3.27</v>
      </c>
      <c r="W40" s="32">
        <v>4.6399999999999997</v>
      </c>
      <c r="X40" s="32">
        <v>3.58</v>
      </c>
      <c r="Y40" s="32">
        <v>2.1800000000000002</v>
      </c>
      <c r="Z40" s="32">
        <v>2.46</v>
      </c>
      <c r="AA40" s="32">
        <v>0.99</v>
      </c>
      <c r="AB40" s="32">
        <v>1.06</v>
      </c>
      <c r="AC40" s="32">
        <f>AB40/W40</f>
        <v>0.22844827586206901</v>
      </c>
      <c r="AD40" s="32">
        <v>3.17</v>
      </c>
      <c r="AE40" s="32">
        <v>2.36</v>
      </c>
      <c r="AF40" s="32">
        <v>0.13300000000000001</v>
      </c>
      <c r="AG40" s="32"/>
      <c r="AH40" s="15">
        <v>3.11</v>
      </c>
      <c r="AI40" s="15">
        <v>3.35</v>
      </c>
      <c r="AJ40" s="16">
        <v>97.507788161993773</v>
      </c>
      <c r="AK40" s="16">
        <v>98.442367601246119</v>
      </c>
      <c r="AL40" s="16">
        <v>95.638629283489095</v>
      </c>
      <c r="AM40" s="16">
        <v>99.376947040498436</v>
      </c>
      <c r="AN40" s="16">
        <v>100.93457943925235</v>
      </c>
      <c r="AO40" s="16">
        <v>99.688473520249232</v>
      </c>
      <c r="AP40" s="16">
        <v>98.753894080996886</v>
      </c>
      <c r="AQ40" s="16">
        <v>100.3115264797508</v>
      </c>
      <c r="AR40" s="16">
        <v>104.3613707165109</v>
      </c>
      <c r="AS40" s="16"/>
      <c r="AT40" s="30">
        <v>34.010000000000005</v>
      </c>
      <c r="AU40" s="30">
        <v>21.662500000000001</v>
      </c>
      <c r="AV40" s="6">
        <v>64</v>
      </c>
      <c r="AW40" s="6">
        <v>26</v>
      </c>
      <c r="AX40" s="6">
        <v>10</v>
      </c>
      <c r="AY40" s="6">
        <v>7</v>
      </c>
      <c r="AZ40" s="6">
        <f>AX40+AY40</f>
        <v>17</v>
      </c>
      <c r="BA40" s="31">
        <v>813.98804138418677</v>
      </c>
      <c r="BB40" s="31">
        <v>644.03578182525268</v>
      </c>
      <c r="BC40" s="30">
        <v>25.471983308132415</v>
      </c>
      <c r="BD40" s="30">
        <v>13.183567441725206</v>
      </c>
      <c r="BE40" s="40"/>
      <c r="BF40" s="57">
        <v>120000</v>
      </c>
      <c r="BG40" s="42">
        <v>15</v>
      </c>
      <c r="BH40" s="42">
        <v>15</v>
      </c>
      <c r="BI40" s="42">
        <v>0</v>
      </c>
      <c r="BJ40" s="42">
        <v>0</v>
      </c>
      <c r="BK40" s="42">
        <v>0</v>
      </c>
      <c r="BL40" s="42">
        <v>0</v>
      </c>
      <c r="BM40" s="42">
        <v>70</v>
      </c>
      <c r="BN40" s="42">
        <v>100</v>
      </c>
      <c r="BO40" s="42">
        <v>30</v>
      </c>
      <c r="BP40" s="49">
        <f>BG40/BN40</f>
        <v>0.15</v>
      </c>
      <c r="BQ40" s="49">
        <f>BH40/BN40</f>
        <v>0.15</v>
      </c>
      <c r="BR40" s="49">
        <f>BI40/BN40</f>
        <v>0</v>
      </c>
      <c r="BS40" s="49">
        <f>BJ40/BN40</f>
        <v>0</v>
      </c>
      <c r="BT40" s="49">
        <f>BK40/BN40</f>
        <v>0</v>
      </c>
      <c r="BU40" s="49">
        <f>BL40/BN40</f>
        <v>0</v>
      </c>
      <c r="BV40" s="49">
        <f>BM40/BN40</f>
        <v>0.7</v>
      </c>
      <c r="BX40">
        <v>15.828618379452079</v>
      </c>
      <c r="BY40">
        <v>2.088586562288048</v>
      </c>
      <c r="BZ40">
        <v>941.32322168185601</v>
      </c>
      <c r="CA40">
        <v>4.3179701496489682E-5</v>
      </c>
      <c r="CB40">
        <v>0.2615168506577128</v>
      </c>
      <c r="CC40">
        <v>6.9476691418269357E-3</v>
      </c>
      <c r="CD40">
        <v>0</v>
      </c>
      <c r="CF40">
        <v>7.0143957551337205E-2</v>
      </c>
      <c r="CG40">
        <v>0.211823265221836</v>
      </c>
      <c r="CH40">
        <v>1.08766202395456</v>
      </c>
      <c r="CI40">
        <v>0.84521140756677804</v>
      </c>
      <c r="CJ40">
        <v>13958.564086209401</v>
      </c>
      <c r="CK40">
        <v>826.35853800232599</v>
      </c>
      <c r="CL40">
        <v>24508.611461053399</v>
      </c>
      <c r="CN40">
        <v>7.2803215246396796E-2</v>
      </c>
      <c r="CO40">
        <v>0.46120941191203202</v>
      </c>
      <c r="CP40">
        <v>0.74881926316396596</v>
      </c>
      <c r="CQ40">
        <v>0.85983528499315298</v>
      </c>
      <c r="CR40">
        <v>7044.7577029120102</v>
      </c>
      <c r="CS40">
        <v>774.62201401222501</v>
      </c>
      <c r="CT40">
        <v>25248.338038288999</v>
      </c>
      <c r="CV40" s="6">
        <v>5.4215689811076398E-2</v>
      </c>
      <c r="CW40" s="6">
        <v>0.116990537593969</v>
      </c>
      <c r="CX40" s="6">
        <v>0.86654698442157596</v>
      </c>
      <c r="CY40" s="6">
        <v>0.79785221490574598</v>
      </c>
      <c r="CZ40" s="6">
        <v>7369.6309282818902</v>
      </c>
      <c r="DA40" s="6">
        <v>991.54748990092105</v>
      </c>
      <c r="DB40" s="6">
        <v>28367.946070696598</v>
      </c>
      <c r="DD40" s="6">
        <v>3</v>
      </c>
      <c r="DE40" s="6">
        <v>2</v>
      </c>
      <c r="DF40" s="6">
        <v>1</v>
      </c>
    </row>
    <row r="41" spans="1:110">
      <c r="A41" s="7" t="s">
        <v>117</v>
      </c>
      <c r="B41" s="6">
        <v>2</v>
      </c>
      <c r="C41" s="39">
        <v>12.74</v>
      </c>
      <c r="D41" s="31">
        <v>2.94</v>
      </c>
      <c r="E41" s="55">
        <v>2.4500000000000002</v>
      </c>
      <c r="F41" s="55">
        <v>83</v>
      </c>
      <c r="G41" s="55">
        <v>2.42</v>
      </c>
      <c r="H41" s="54">
        <v>4.03</v>
      </c>
      <c r="I41" s="55">
        <v>3.2</v>
      </c>
      <c r="J41" s="55">
        <v>1.77</v>
      </c>
      <c r="K41" s="55">
        <v>2.2599999999999998</v>
      </c>
      <c r="L41" s="55">
        <v>1.37</v>
      </c>
      <c r="M41" s="55">
        <v>0.83</v>
      </c>
      <c r="N41" s="32">
        <f>M41/H41</f>
        <v>0.20595533498759303</v>
      </c>
      <c r="O41" s="55">
        <v>2.79</v>
      </c>
      <c r="P41" s="55">
        <v>1.54</v>
      </c>
      <c r="Q41" s="55">
        <v>0.23200000000000001</v>
      </c>
      <c r="R41" s="55"/>
      <c r="S41" s="54">
        <v>2.92</v>
      </c>
      <c r="T41" s="55">
        <v>2.44</v>
      </c>
      <c r="U41" s="55">
        <v>83</v>
      </c>
      <c r="V41" s="54">
        <v>2.52</v>
      </c>
      <c r="W41" s="55">
        <v>3.75</v>
      </c>
      <c r="X41" s="55">
        <v>2.93</v>
      </c>
      <c r="Y41" s="55">
        <v>1.71</v>
      </c>
      <c r="Z41" s="55">
        <v>2.04</v>
      </c>
      <c r="AA41" s="55">
        <v>1.1499999999999999</v>
      </c>
      <c r="AB41" s="55">
        <v>0.82</v>
      </c>
      <c r="AC41" s="32">
        <f>AB41/W41</f>
        <v>0.21866666666666665</v>
      </c>
      <c r="AD41" s="55">
        <v>2.84</v>
      </c>
      <c r="AE41" s="55">
        <v>1.33</v>
      </c>
      <c r="AF41" s="55">
        <v>0.26400000000000001</v>
      </c>
      <c r="AG41" s="55"/>
      <c r="AH41" s="16">
        <v>2.58</v>
      </c>
      <c r="AI41" s="16">
        <v>2.54</v>
      </c>
      <c r="AJ41" s="16">
        <v>99.606299212598415</v>
      </c>
      <c r="AK41" s="16">
        <v>100</v>
      </c>
      <c r="AL41" s="16">
        <v>99.606299212598415</v>
      </c>
      <c r="AM41" s="16">
        <v>97.637795275590548</v>
      </c>
      <c r="AN41" s="16">
        <v>96.850393700787393</v>
      </c>
      <c r="AO41" s="16">
        <v>97.244094488188978</v>
      </c>
      <c r="AP41" s="16">
        <v>94.094488188976371</v>
      </c>
      <c r="AQ41" s="16">
        <v>85.826771653543304</v>
      </c>
      <c r="AR41" s="16">
        <v>100</v>
      </c>
      <c r="AS41" s="16"/>
      <c r="AT41" s="30">
        <v>28.587500000000002</v>
      </c>
      <c r="AU41" s="30">
        <v>16.612499999999997</v>
      </c>
      <c r="AV41" s="6">
        <v>3</v>
      </c>
      <c r="AW41" s="6">
        <v>7</v>
      </c>
      <c r="AX41" s="6">
        <v>2</v>
      </c>
      <c r="AY41" s="6">
        <v>1</v>
      </c>
      <c r="AZ41" s="6">
        <f>AX41+AY41</f>
        <v>3</v>
      </c>
      <c r="BA41" s="31">
        <v>706.11421634589487</v>
      </c>
      <c r="BB41" s="31">
        <v>363.97980912370423</v>
      </c>
      <c r="BC41" s="30">
        <v>20.021396176338332</v>
      </c>
      <c r="BD41" s="30">
        <v>6.0880191090277584</v>
      </c>
      <c r="BE41" s="40"/>
      <c r="BF41" s="46">
        <v>130000</v>
      </c>
      <c r="BG41" s="38" t="s">
        <v>61</v>
      </c>
      <c r="BH41" s="38" t="s">
        <v>61</v>
      </c>
      <c r="BI41" s="38" t="s">
        <v>61</v>
      </c>
      <c r="BJ41" s="38" t="s">
        <v>61</v>
      </c>
      <c r="BK41" s="38" t="s">
        <v>61</v>
      </c>
      <c r="BL41" s="38" t="s">
        <v>61</v>
      </c>
      <c r="BM41" s="38" t="s">
        <v>61</v>
      </c>
      <c r="BN41" s="38" t="s">
        <v>61</v>
      </c>
      <c r="BO41" s="38" t="s">
        <v>61</v>
      </c>
      <c r="BP41" s="38" t="s">
        <v>61</v>
      </c>
      <c r="BQ41" s="38" t="s">
        <v>61</v>
      </c>
      <c r="BR41" s="38" t="s">
        <v>61</v>
      </c>
      <c r="BS41" s="38" t="s">
        <v>61</v>
      </c>
      <c r="BT41" s="38" t="s">
        <v>61</v>
      </c>
      <c r="BU41" s="38" t="s">
        <v>61</v>
      </c>
      <c r="BV41" s="38" t="s">
        <v>61</v>
      </c>
      <c r="BX41" s="101" t="s">
        <v>61</v>
      </c>
      <c r="BY41" s="101" t="s">
        <v>61</v>
      </c>
      <c r="BZ41" s="101" t="s">
        <v>61</v>
      </c>
      <c r="CA41" s="101" t="s">
        <v>61</v>
      </c>
      <c r="CB41" s="101" t="s">
        <v>61</v>
      </c>
      <c r="CC41" s="101" t="s">
        <v>61</v>
      </c>
      <c r="CD41" s="101" t="s">
        <v>61</v>
      </c>
      <c r="CF41">
        <v>2.5178524324358999E-2</v>
      </c>
      <c r="CG41">
        <v>0.41178277752280801</v>
      </c>
      <c r="CH41">
        <v>0.71957604236370998</v>
      </c>
      <c r="CI41">
        <v>1.2741637137059501</v>
      </c>
      <c r="CJ41">
        <v>8079.5746527094698</v>
      </c>
      <c r="CK41">
        <v>1476.1571267046399</v>
      </c>
      <c r="CL41">
        <v>35586.7752320441</v>
      </c>
      <c r="CN41">
        <v>6.4829132371685097E-2</v>
      </c>
      <c r="CO41">
        <v>0.57820532402717495</v>
      </c>
      <c r="CP41">
        <v>1.1931263198904201</v>
      </c>
      <c r="CQ41">
        <v>1.30078313081577</v>
      </c>
      <c r="CR41">
        <v>6905.8424237993004</v>
      </c>
      <c r="CS41">
        <v>1573.8572307061299</v>
      </c>
      <c r="CT41">
        <v>34633.961332355</v>
      </c>
      <c r="CV41">
        <v>0.13154937805910999</v>
      </c>
      <c r="CW41">
        <v>3.1928220552192701</v>
      </c>
      <c r="CX41">
        <v>0.47460483777583201</v>
      </c>
      <c r="CY41">
        <v>1.3427186395215001</v>
      </c>
      <c r="CZ41">
        <v>7057.7187128833302</v>
      </c>
      <c r="DA41">
        <v>2534.7296420780799</v>
      </c>
      <c r="DB41">
        <v>27170.1337803731</v>
      </c>
      <c r="DD41" s="6">
        <v>3</v>
      </c>
      <c r="DE41" s="6">
        <v>1</v>
      </c>
      <c r="DF41" s="6">
        <v>0</v>
      </c>
    </row>
    <row r="42" spans="1:110">
      <c r="A42" s="6" t="s">
        <v>119</v>
      </c>
      <c r="B42" s="6">
        <v>2</v>
      </c>
      <c r="C42" s="39">
        <v>12</v>
      </c>
      <c r="D42" s="31">
        <v>3.38</v>
      </c>
      <c r="E42" s="31">
        <v>2.74</v>
      </c>
      <c r="F42" s="31">
        <v>81</v>
      </c>
      <c r="G42" s="31">
        <v>2.6</v>
      </c>
      <c r="H42" s="31">
        <v>4.2300000000000004</v>
      </c>
      <c r="I42" s="31">
        <v>3.4</v>
      </c>
      <c r="J42" s="31">
        <v>2.21</v>
      </c>
      <c r="K42" s="31">
        <v>2.02</v>
      </c>
      <c r="L42" s="53">
        <v>1.18</v>
      </c>
      <c r="M42" s="31">
        <v>0.83</v>
      </c>
      <c r="N42" s="32">
        <f>M42/H42</f>
        <v>0.19621749408983449</v>
      </c>
      <c r="O42" s="31">
        <v>2.78</v>
      </c>
      <c r="P42" s="31">
        <v>1.65</v>
      </c>
      <c r="Q42" s="31">
        <v>0.218</v>
      </c>
      <c r="S42" s="31">
        <v>3.16</v>
      </c>
      <c r="T42" s="31">
        <v>2.44</v>
      </c>
      <c r="U42" s="31">
        <v>77</v>
      </c>
      <c r="V42" s="31">
        <v>2.08</v>
      </c>
      <c r="W42" s="31">
        <v>3.99</v>
      </c>
      <c r="X42" s="31">
        <v>3.19</v>
      </c>
      <c r="Y42" s="31">
        <v>1.97</v>
      </c>
      <c r="Z42" s="31">
        <v>2.0099999999999998</v>
      </c>
      <c r="AA42" s="31">
        <v>1.3</v>
      </c>
      <c r="AB42" s="31">
        <v>0.8</v>
      </c>
      <c r="AC42" s="32">
        <f>AB42/W42</f>
        <v>0.20050125313283207</v>
      </c>
      <c r="AD42" s="31">
        <v>2.69</v>
      </c>
      <c r="AE42" s="31">
        <v>1.49</v>
      </c>
      <c r="AF42" s="31">
        <v>0.251</v>
      </c>
      <c r="AH42" s="6">
        <v>2.5099999999999998</v>
      </c>
      <c r="AI42" s="6">
        <v>2.87</v>
      </c>
      <c r="AJ42" s="31">
        <v>106.42570281124497</v>
      </c>
      <c r="AK42" s="31">
        <v>102.00803212851406</v>
      </c>
      <c r="AL42" s="31">
        <v>94.377510040160644</v>
      </c>
      <c r="AM42" s="31">
        <v>98.393574297188763</v>
      </c>
      <c r="AN42" s="31">
        <v>101.60642570281122</v>
      </c>
      <c r="AO42" s="31">
        <v>91.164658634538142</v>
      </c>
      <c r="AP42" s="90">
        <v>77.510040160642561</v>
      </c>
      <c r="AQ42" s="37" t="s">
        <v>61</v>
      </c>
      <c r="AR42" s="31">
        <v>115.26104417670682</v>
      </c>
      <c r="AT42" s="30">
        <v>29.729999999999997</v>
      </c>
      <c r="AU42" s="30">
        <v>20.085000000000001</v>
      </c>
      <c r="AV42" s="6">
        <v>3</v>
      </c>
      <c r="AW42" s="6">
        <v>13</v>
      </c>
      <c r="AX42" s="6">
        <v>4</v>
      </c>
      <c r="AY42" s="6">
        <v>5</v>
      </c>
      <c r="AZ42" s="6">
        <f>AX42+AY42</f>
        <v>9</v>
      </c>
      <c r="BA42" s="31">
        <v>924.39685322055914</v>
      </c>
      <c r="BB42" s="31">
        <v>300.85931908254878</v>
      </c>
      <c r="BC42" s="30">
        <v>27.055694162099712</v>
      </c>
      <c r="BD42" s="30">
        <v>6.0131074684885437</v>
      </c>
      <c r="BE42" s="40"/>
      <c r="BF42" s="46">
        <v>165000</v>
      </c>
      <c r="BG42" s="46">
        <v>11</v>
      </c>
      <c r="BH42" s="46">
        <v>2</v>
      </c>
      <c r="BI42" s="46">
        <v>0</v>
      </c>
      <c r="BJ42" s="46">
        <v>0</v>
      </c>
      <c r="BK42" s="46">
        <v>0</v>
      </c>
      <c r="BL42" s="46">
        <v>1</v>
      </c>
      <c r="BM42" s="46">
        <v>87</v>
      </c>
      <c r="BN42" s="46">
        <v>101</v>
      </c>
      <c r="BO42" s="46">
        <v>14</v>
      </c>
      <c r="BP42" s="49">
        <v>0.10891089108910891</v>
      </c>
      <c r="BQ42" s="49">
        <v>1.9801980198019802E-2</v>
      </c>
      <c r="BR42" s="49">
        <v>0</v>
      </c>
      <c r="BS42" s="49">
        <v>0</v>
      </c>
      <c r="BT42" s="49">
        <v>0</v>
      </c>
      <c r="BU42" s="49">
        <v>9.9009900990099011E-3</v>
      </c>
      <c r="BV42" s="49">
        <v>0.86138613861386137</v>
      </c>
      <c r="BX42" s="101" t="s">
        <v>61</v>
      </c>
      <c r="BY42" s="101" t="s">
        <v>61</v>
      </c>
      <c r="BZ42" s="101" t="s">
        <v>61</v>
      </c>
      <c r="CA42" s="101" t="s">
        <v>61</v>
      </c>
      <c r="CB42" s="101" t="s">
        <v>61</v>
      </c>
      <c r="CC42" s="101" t="s">
        <v>61</v>
      </c>
      <c r="CD42" s="101" t="s">
        <v>61</v>
      </c>
      <c r="CF42">
        <v>5.4215689811076398E-2</v>
      </c>
      <c r="CG42">
        <v>0.235200210552995</v>
      </c>
      <c r="CH42">
        <v>0.81980723925850296</v>
      </c>
      <c r="CI42">
        <v>1.4923894071131101</v>
      </c>
      <c r="CJ42">
        <v>44499.766906851502</v>
      </c>
      <c r="CK42">
        <v>2654.1084231197101</v>
      </c>
      <c r="CL42">
        <v>36209.9084592453</v>
      </c>
      <c r="CN42">
        <v>3.0436824005302902E-2</v>
      </c>
      <c r="CO42">
        <v>1.08593904004329</v>
      </c>
      <c r="CP42">
        <v>1.32965702430734</v>
      </c>
      <c r="CQ42">
        <v>1.1118430463728399</v>
      </c>
      <c r="CR42">
        <v>31979.422130088798</v>
      </c>
      <c r="CS42">
        <v>2346.11364477196</v>
      </c>
      <c r="CT42">
        <v>34992.055864499198</v>
      </c>
      <c r="CV42" s="6">
        <v>9.1448734875570994E-2</v>
      </c>
      <c r="CW42" s="6">
        <v>0.17716330646199399</v>
      </c>
      <c r="CX42" s="6">
        <v>0.92335651505636895</v>
      </c>
      <c r="CY42" s="6">
        <v>1.2324406507622401</v>
      </c>
      <c r="CZ42" s="6">
        <v>20090.023424429</v>
      </c>
      <c r="DA42" s="6">
        <v>2331.80446534777</v>
      </c>
      <c r="DB42" s="6">
        <v>24952.8291216615</v>
      </c>
      <c r="DD42" s="6">
        <v>0</v>
      </c>
      <c r="DE42" s="6">
        <v>0</v>
      </c>
      <c r="DF42" s="6">
        <v>0</v>
      </c>
    </row>
    <row r="43" spans="1:110">
      <c r="A43" s="19" t="s">
        <v>130</v>
      </c>
      <c r="B43" s="19">
        <v>2</v>
      </c>
      <c r="C43" s="39">
        <v>26.615000000000002</v>
      </c>
      <c r="D43" s="31">
        <v>3.96</v>
      </c>
      <c r="E43" s="31">
        <v>3.39</v>
      </c>
      <c r="F43" s="31">
        <v>86</v>
      </c>
      <c r="G43" s="31">
        <v>3.99</v>
      </c>
      <c r="H43" s="31">
        <v>5.29</v>
      </c>
      <c r="I43" s="31">
        <v>4.2300000000000004</v>
      </c>
      <c r="J43" s="31">
        <v>3.37</v>
      </c>
      <c r="K43" s="31">
        <v>1.92</v>
      </c>
      <c r="L43" s="53">
        <v>0.82</v>
      </c>
      <c r="M43" s="31">
        <v>1.06</v>
      </c>
      <c r="N43" s="32">
        <f>M43/H43</f>
        <v>0.20037807183364839</v>
      </c>
      <c r="O43" s="31">
        <v>2.78</v>
      </c>
      <c r="P43" s="31">
        <v>0.9</v>
      </c>
      <c r="Q43" s="31">
        <v>0.39900000000000002</v>
      </c>
      <c r="S43" s="31">
        <v>3.74</v>
      </c>
      <c r="T43" s="31">
        <v>3.18</v>
      </c>
      <c r="U43" s="31">
        <v>85</v>
      </c>
      <c r="V43" s="31">
        <v>3.22</v>
      </c>
      <c r="W43" s="31">
        <v>4.9000000000000004</v>
      </c>
      <c r="X43" s="31">
        <v>3.74</v>
      </c>
      <c r="Y43" s="31">
        <v>2.93</v>
      </c>
      <c r="Z43" s="31">
        <v>1.97</v>
      </c>
      <c r="AA43" s="31">
        <v>0.73</v>
      </c>
      <c r="AB43" s="31">
        <v>1.1599999999999999</v>
      </c>
      <c r="AC43" s="32">
        <f>AB43/W43</f>
        <v>0.236734693877551</v>
      </c>
      <c r="AD43" s="31">
        <v>2.84</v>
      </c>
      <c r="AE43" s="31">
        <v>1</v>
      </c>
      <c r="AF43" s="31">
        <v>0.35</v>
      </c>
      <c r="AH43" s="6">
        <v>3.38</v>
      </c>
      <c r="AI43" s="6">
        <v>3.61</v>
      </c>
      <c r="AJ43" s="31">
        <v>94.985754985754994</v>
      </c>
      <c r="AK43" s="31">
        <v>99.715099715099726</v>
      </c>
      <c r="AL43" s="31">
        <v>94.301994301994313</v>
      </c>
      <c r="AM43" s="31">
        <v>97.720797720797734</v>
      </c>
      <c r="AN43" s="31">
        <v>95.156695156695164</v>
      </c>
      <c r="AO43" s="31">
        <v>95.441595441595453</v>
      </c>
      <c r="AP43" s="31">
        <v>81.481481481481495</v>
      </c>
      <c r="AQ43" s="90">
        <v>45.299145299145302</v>
      </c>
      <c r="AR43" s="31">
        <v>102.84900284900284</v>
      </c>
      <c r="AT43" s="30">
        <v>28.189999999999998</v>
      </c>
      <c r="AU43" s="30">
        <v>15.900000000000002</v>
      </c>
      <c r="AV43" s="6">
        <v>11</v>
      </c>
      <c r="AW43" s="6">
        <v>21</v>
      </c>
      <c r="AX43" s="6">
        <v>0</v>
      </c>
      <c r="AY43" s="6">
        <v>0</v>
      </c>
      <c r="AZ43" s="6">
        <f>AX43+AY43</f>
        <v>0</v>
      </c>
      <c r="BA43" s="31">
        <v>997.66158236612591</v>
      </c>
      <c r="BB43" s="31">
        <v>397.59968355071061</v>
      </c>
      <c r="BC43" s="30">
        <v>27.853842365471905</v>
      </c>
      <c r="BD43" s="30">
        <v>6.3613166124833516</v>
      </c>
      <c r="BE43" s="40"/>
      <c r="BF43" s="46">
        <v>1280000</v>
      </c>
      <c r="BG43" s="46">
        <v>221</v>
      </c>
      <c r="BH43" s="46">
        <v>141</v>
      </c>
      <c r="BI43" s="46">
        <v>0</v>
      </c>
      <c r="BJ43" s="46">
        <v>3</v>
      </c>
      <c r="BK43" s="46">
        <v>0</v>
      </c>
      <c r="BL43" s="46">
        <v>1</v>
      </c>
      <c r="BM43" s="46">
        <v>135</v>
      </c>
      <c r="BN43" s="46">
        <v>501</v>
      </c>
      <c r="BO43" s="46">
        <v>366</v>
      </c>
      <c r="BP43" s="49">
        <v>0.44111776447105788</v>
      </c>
      <c r="BQ43" s="49">
        <v>0.28143712574850299</v>
      </c>
      <c r="BR43" s="49">
        <v>0</v>
      </c>
      <c r="BS43" s="49">
        <v>5.9880239520958087E-3</v>
      </c>
      <c r="BT43" s="49">
        <v>0</v>
      </c>
      <c r="BU43" s="49">
        <v>1.996007984031936E-3</v>
      </c>
      <c r="BV43" s="49">
        <v>0.26946107784431139</v>
      </c>
      <c r="BX43" s="6">
        <v>14.1382026746248</v>
      </c>
      <c r="BY43" s="6">
        <v>14.75757257379704</v>
      </c>
      <c r="BZ43" s="6">
        <v>340.61013115036081</v>
      </c>
      <c r="CA43" s="6">
        <v>0.48258809756414478</v>
      </c>
      <c r="CB43" s="6">
        <v>2.145077477534528</v>
      </c>
      <c r="CC43" s="6">
        <v>0</v>
      </c>
      <c r="CD43" s="6">
        <v>211.299697198008</v>
      </c>
      <c r="CF43">
        <v>4.8918074618180901E-2</v>
      </c>
      <c r="CG43">
        <v>0.56977762034300705</v>
      </c>
      <c r="CH43">
        <v>3.1910913925592501</v>
      </c>
      <c r="CI43">
        <v>1.34653722844653</v>
      </c>
      <c r="CJ43">
        <v>4042.11952346321</v>
      </c>
      <c r="CK43">
        <v>795.53735891898702</v>
      </c>
      <c r="CL43">
        <v>16292.8420359879</v>
      </c>
      <c r="CN43" s="101" t="s">
        <v>61</v>
      </c>
      <c r="CO43" s="101" t="s">
        <v>61</v>
      </c>
      <c r="CP43" s="101" t="s">
        <v>61</v>
      </c>
      <c r="CQ43" s="101" t="s">
        <v>61</v>
      </c>
      <c r="CR43" s="101" t="s">
        <v>61</v>
      </c>
      <c r="CS43" s="101" t="s">
        <v>61</v>
      </c>
      <c r="CT43" s="101" t="s">
        <v>61</v>
      </c>
      <c r="CV43" s="101" t="s">
        <v>61</v>
      </c>
      <c r="CW43" s="101" t="s">
        <v>61</v>
      </c>
      <c r="CX43" s="101" t="s">
        <v>61</v>
      </c>
      <c r="CY43" s="101" t="s">
        <v>61</v>
      </c>
      <c r="CZ43" s="101" t="s">
        <v>61</v>
      </c>
      <c r="DA43" s="101" t="s">
        <v>61</v>
      </c>
      <c r="DB43" s="101" t="s">
        <v>61</v>
      </c>
      <c r="DD43" s="6">
        <v>0</v>
      </c>
      <c r="DE43" s="6">
        <v>0</v>
      </c>
      <c r="DF43" s="6">
        <v>0</v>
      </c>
    </row>
    <row r="45" spans="1:110">
      <c r="A45" s="37" t="s">
        <v>154</v>
      </c>
    </row>
  </sheetData>
  <sortState ref="A25:DB43">
    <sortCondition ref="A25:A43"/>
  </sortState>
  <pageMargins left="0.7" right="0.7" top="0.75" bottom="0.75" header="0.3" footer="0.3"/>
  <pageSetup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Subject Demographics</vt:lpstr>
      <vt:lpstr>Training Day</vt:lpstr>
      <vt:lpstr>Air Day</vt:lpstr>
      <vt:lpstr>Ozone Day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2016-07-08T00:13:53Z</dcterms:modified>
</cp:coreProperties>
</file>