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queryTables/queryTable1.xml" ContentType="application/vnd.openxmlformats-officedocument.spreadsheetml.query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3"/>
  <workbookPr autoCompressPictures="0"/>
  <mc:AlternateContent xmlns:mc="http://schemas.openxmlformats.org/markup-compatibility/2006">
    <mc:Choice Requires="x15">
      <x15ac:absPath xmlns:x15ac="http://schemas.microsoft.com/office/spreadsheetml/2010/11/ac" url="/Users/Sebastian/Desktop/CE/CE DB expansion paper/Revision/"/>
    </mc:Choice>
  </mc:AlternateContent>
  <xr:revisionPtr revIDLastSave="0" documentId="13_ncr:1_{1ABAC723-FCC6-D747-8250-823959C4F6DD}" xr6:coauthVersionLast="47" xr6:coauthVersionMax="47" xr10:uidLastSave="{00000000-0000-0000-0000-000000000000}"/>
  <bookViews>
    <workbookView xWindow="1580" yWindow="500" windowWidth="44300" windowHeight="26400" xr2:uid="{00000000-000D-0000-FFFF-FFFF00000000}"/>
  </bookViews>
  <sheets>
    <sheet name="CosEU SkinSens DB" sheetId="1" r:id="rId1"/>
    <sheet name="CPCat use classes set 1" sheetId="9" r:id="rId2"/>
    <sheet name="LLNA set 1" sheetId="6" r:id="rId3"/>
    <sheet name="SENS-IS set 1" sheetId="7" r:id="rId4"/>
    <sheet name="Reactivity alerts" sheetId="8" r:id="rId5"/>
  </sheets>
  <definedNames>
    <definedName name="_xlnm._FilterDatabase" localSheetId="0" hidden="1">'CosEU SkinSens DB'!$B$4:$Y$102</definedName>
    <definedName name="CE_TT_skinsensitization" localSheetId="4">'Reactivity alerts'!$D$3:$J$166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50" i="9" l="1"/>
  <c r="D47" i="9"/>
  <c r="D46" i="9"/>
  <c r="E59" i="9"/>
  <c r="D59" i="9"/>
  <c r="D55" i="9"/>
  <c r="D54" i="9"/>
  <c r="D53" i="9"/>
  <c r="D52" i="9"/>
  <c r="D51" i="9"/>
  <c r="D49" i="9"/>
  <c r="D48" i="9"/>
  <c r="E55" i="9"/>
  <c r="E54" i="9"/>
  <c r="E53" i="9"/>
  <c r="E52" i="9"/>
  <c r="E51" i="9"/>
  <c r="E50" i="9"/>
  <c r="E49" i="9"/>
  <c r="E48" i="9"/>
  <c r="E57" i="9" s="1"/>
  <c r="D57" i="9" l="1"/>
  <c r="D58" i="9" s="1"/>
  <c r="E58"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tc={99A62DEE-3216-F541-AE74-E664272845EF}</author>
    <author>Sebastian Hoffmann</author>
    <author>tc={8CCF5FB8-EF9E-1447-8E7C-6AD27B14C205}</author>
    <author>tc={8784844F-CBFC-4349-8D9C-1D250EC21536}</author>
    <author>tc={4476752A-52E5-1540-8556-E1DBA2216F87}</author>
    <author>seh</author>
    <author>Natsch Andreas</author>
    <author>NARDELLI Laurent</author>
    <author>tc={676D9B5F-E589-F94D-BE43-055E944A41D5}</author>
    <author>tc={C89A5611-F051-B943-BE8F-1EC34A7891A4}</author>
    <author>tc={86D06155-AE4E-8A49-A1E1-323121575488}</author>
  </authors>
  <commentList>
    <comment ref="BG3" authorId="0" shapeId="0" xr:uid="{99A62DEE-3216-F541-AE74-E664272845EF}">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HR: highly reactive
R: reactive
MR: minimally reactive</t>
      </text>
    </comment>
    <comment ref="V4" authorId="1" shapeId="0" xr:uid="{00000000-0006-0000-0000-000001000000}">
      <text>
        <r>
          <rPr>
            <sz val="9"/>
            <color rgb="FF000000"/>
            <rFont val="Arial"/>
            <family val="2"/>
          </rPr>
          <t>derived using standard PM (threshold of mean (lys, cys) depletion &gt; 6.25%, then 1)</t>
        </r>
      </text>
    </comment>
    <comment ref="W4" authorId="1" shapeId="0" xr:uid="{00000000-0006-0000-0000-000002000000}">
      <text>
        <r>
          <rPr>
            <sz val="9"/>
            <color rgb="FF000000"/>
            <rFont val="Arial"/>
            <family val="2"/>
          </rPr>
          <t>If depletion &lt; -10%, then co-elution suspected. If between -10 and 0%, then set to 0%.</t>
        </r>
      </text>
    </comment>
    <comment ref="X4" authorId="1" shapeId="0" xr:uid="{00000000-0006-0000-0000-000003000000}">
      <text>
        <r>
          <rPr>
            <sz val="9"/>
            <color rgb="FF000000"/>
            <rFont val="Arial"/>
            <family val="2"/>
          </rPr>
          <t>If depletion &lt; -10%, then co-elution suspected. If between -10 and 0%, then set to 0%.</t>
        </r>
      </text>
    </comment>
    <comment ref="Y4" authorId="1" shapeId="0" xr:uid="{00000000-0006-0000-0000-000004000000}">
      <text>
        <r>
          <rPr>
            <sz val="9"/>
            <color rgb="FF000000"/>
            <rFont val="Arial"/>
            <family val="2"/>
          </rPr>
          <t xml:space="preserve">Thresholds Cys/Lys prediction model:
</t>
        </r>
        <r>
          <rPr>
            <sz val="9"/>
            <color rgb="FF000000"/>
            <rFont val="Arial"/>
            <family val="2"/>
          </rPr>
          <t xml:space="preserve">mimimal/low: 6,38
</t>
        </r>
        <r>
          <rPr>
            <sz val="9"/>
            <color rgb="FF000000"/>
            <rFont val="Arial"/>
            <family val="2"/>
          </rPr>
          <t xml:space="preserve">low/moderate:22,62
</t>
        </r>
        <r>
          <rPr>
            <sz val="9"/>
            <color rgb="FF000000"/>
            <rFont val="Arial"/>
            <family val="2"/>
          </rPr>
          <t>moderate/high: 42,47</t>
        </r>
      </text>
    </comment>
    <comment ref="AN4" authorId="1" shapeId="0" xr:uid="{00000000-0006-0000-0000-000005000000}">
      <text>
        <r>
          <rPr>
            <sz val="9"/>
            <color rgb="FF000000"/>
            <rFont val="Arial"/>
            <family val="2"/>
          </rPr>
          <t>derived by  PM (requiring additional information than that included here)</t>
        </r>
      </text>
    </comment>
    <comment ref="AV4" authorId="2" shapeId="0" xr:uid="{8CCF5FB8-EF9E-1447-8E7C-6AD27B14C20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negative values changed to 0</t>
      </text>
    </comment>
    <comment ref="AY4" authorId="3" shapeId="0" xr:uid="{8784844F-CBFC-4349-8D9C-1D250EC2153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negative values changed to 0</t>
      </text>
    </comment>
    <comment ref="BB4" authorId="4" shapeId="0" xr:uid="{4476752A-52E5-1540-8556-E1DBA2216F87}">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negative values changed to 0</t>
      </text>
    </comment>
    <comment ref="C8" authorId="5" shapeId="0" xr:uid="{00000000-0006-0000-0000-000006000000}">
      <text>
        <r>
          <rPr>
            <sz val="9"/>
            <color rgb="FF000000"/>
            <rFont val="Tahoma"/>
            <family val="2"/>
          </rPr>
          <t>CAS no. in Basketter et al., 2014: 97-77-8</t>
        </r>
      </text>
    </comment>
    <comment ref="B17" authorId="1" shapeId="0" xr:uid="{00000000-0006-0000-0000-000007000000}">
      <text>
        <r>
          <rPr>
            <sz val="9"/>
            <color rgb="FF000000"/>
            <rFont val="Arial"/>
            <family val="2"/>
          </rPr>
          <t>KeratinoSens data refer to pure chemical</t>
        </r>
      </text>
    </comment>
    <comment ref="B24" authorId="1" shapeId="0" xr:uid="{00000000-0006-0000-0000-000008000000}">
      <text>
        <r>
          <rPr>
            <sz val="9"/>
            <color rgb="FF000000"/>
            <rFont val="Arial"/>
            <family val="2"/>
          </rPr>
          <t>KeratinoSens data refer to pure chemical</t>
        </r>
      </text>
    </comment>
    <comment ref="B30" authorId="1" shapeId="0" xr:uid="{00000000-0006-0000-0000-000009000000}">
      <text>
        <r>
          <rPr>
            <b/>
            <sz val="9"/>
            <color rgb="FF000000"/>
            <rFont val="Arial"/>
            <family val="2"/>
          </rPr>
          <t>Sebastian Hoffmann:</t>
        </r>
        <r>
          <rPr>
            <sz val="9"/>
            <color rgb="FF000000"/>
            <rFont val="Arial"/>
            <family val="2"/>
          </rPr>
          <t xml:space="preserve">
</t>
        </r>
        <r>
          <rPr>
            <sz val="9"/>
            <color rgb="FF000000"/>
            <rFont val="Arial"/>
            <family val="2"/>
          </rPr>
          <t>KeratinoSens data refer to pure chemical</t>
        </r>
      </text>
    </comment>
    <comment ref="B54" authorId="1" shapeId="0" xr:uid="{00000000-0006-0000-0000-00000C000000}">
      <text>
        <r>
          <rPr>
            <sz val="9"/>
            <color rgb="FF000000"/>
            <rFont val="Arial"/>
            <family val="2"/>
          </rPr>
          <t>Penicillin G and ist salts (sodium and natrium) were considered equivalent</t>
        </r>
      </text>
    </comment>
    <comment ref="AC54" authorId="6" shapeId="0" xr:uid="{00000000-0006-0000-0000-00000D000000}">
      <text>
        <r>
          <rPr>
            <sz val="9"/>
            <color rgb="FF000000"/>
            <rFont val="Tahoma"/>
            <family val="2"/>
          </rPr>
          <t>negative according prediction model, EC1.5 is &gt; 1000</t>
        </r>
      </text>
    </comment>
    <comment ref="C63" authorId="1" shapeId="0" xr:uid="{00000000-0006-0000-0000-00000E000000}">
      <text>
        <r>
          <rPr>
            <sz val="9"/>
            <color rgb="FF000000"/>
            <rFont val="Arial"/>
            <family val="2"/>
          </rPr>
          <t xml:space="preserve">Kanamycin has CAS no. 8063-07-08
</t>
        </r>
        <r>
          <rPr>
            <sz val="9"/>
            <color rgb="FF000000"/>
            <rFont val="Arial"/>
            <family val="2"/>
          </rPr>
          <t xml:space="preserve">
</t>
        </r>
        <r>
          <rPr>
            <sz val="9"/>
            <color rgb="FF000000"/>
            <rFont val="Arial"/>
            <family val="2"/>
          </rPr>
          <t>Kanamycin and Kanamycin sulfate were considered equivalent</t>
        </r>
      </text>
    </comment>
    <comment ref="C65" authorId="1" shapeId="0" xr:uid="{00000000-0006-0000-0000-00000F000000}">
      <text>
        <r>
          <rPr>
            <sz val="9"/>
            <color rgb="FF000000"/>
            <rFont val="Arial"/>
            <family val="2"/>
          </rPr>
          <t xml:space="preserve">Neomycin has CAS no. 1404-04-2
</t>
        </r>
      </text>
    </comment>
    <comment ref="AL102" authorId="1" shapeId="0" xr:uid="{00000000-0006-0000-0000-000011000000}">
      <text>
        <r>
          <rPr>
            <b/>
            <sz val="9"/>
            <color rgb="FF000000"/>
            <rFont val="Arial"/>
            <family val="2"/>
          </rPr>
          <t>Sebastian Hoffmann:</t>
        </r>
        <r>
          <rPr>
            <sz val="9"/>
            <color rgb="FF000000"/>
            <rFont val="Arial"/>
            <family val="2"/>
          </rPr>
          <t xml:space="preserve">
</t>
        </r>
        <r>
          <rPr>
            <sz val="9"/>
            <color rgb="FF000000"/>
            <rFont val="Arial"/>
            <family val="2"/>
          </rPr>
          <t>highest soluble concentration</t>
        </r>
      </text>
    </comment>
    <comment ref="AN105" authorId="7" shapeId="0" xr:uid="{E6F25E90-0519-A045-8B20-C15505BE4D8B}">
      <text>
        <r>
          <rPr>
            <sz val="9"/>
            <color rgb="FF000000"/>
            <rFont val="Tahoma"/>
            <family val="2"/>
          </rPr>
          <t xml:space="preserve">
</t>
        </r>
        <r>
          <rPr>
            <sz val="9"/>
            <color rgb="FF000000"/>
            <rFont val="Tahoma"/>
            <family val="2"/>
          </rPr>
          <t>Reproducibility</t>
        </r>
      </text>
    </comment>
    <comment ref="AN110" authorId="7" shapeId="0" xr:uid="{1EA8DF07-8428-9C4D-9D6A-40759FBDE39B}">
      <text>
        <r>
          <rPr>
            <b/>
            <sz val="9"/>
            <color rgb="FF000000"/>
            <rFont val="Tahoma"/>
            <family val="2"/>
          </rPr>
          <t>Color interference</t>
        </r>
        <r>
          <rPr>
            <sz val="9"/>
            <color rgb="FF000000"/>
            <rFont val="Tahoma"/>
            <family val="2"/>
          </rPr>
          <t xml:space="preserve">
</t>
        </r>
      </text>
    </comment>
    <comment ref="AN111" authorId="7" shapeId="0" xr:uid="{EEA9DCE8-D39C-4E49-9F61-46B4582CD443}">
      <text>
        <r>
          <rPr>
            <b/>
            <sz val="9"/>
            <color rgb="FF000000"/>
            <rFont val="Tahoma"/>
            <family val="2"/>
          </rPr>
          <t xml:space="preserve">Color interference
</t>
        </r>
      </text>
    </comment>
    <comment ref="AN112" authorId="7" shapeId="0" xr:uid="{F56DE849-2C06-4F40-A2CB-402B376F265E}">
      <text>
        <r>
          <rPr>
            <b/>
            <sz val="9"/>
            <color rgb="FF000000"/>
            <rFont val="Tahoma"/>
            <family val="2"/>
          </rPr>
          <t>Color interference</t>
        </r>
      </text>
    </comment>
    <comment ref="AN114" authorId="7" shapeId="0" xr:uid="{2DD201F1-486D-7F4F-B47A-FBE99A5B045F}">
      <text>
        <r>
          <rPr>
            <b/>
            <sz val="9"/>
            <color rgb="FF000000"/>
            <rFont val="Tahoma"/>
            <family val="2"/>
          </rPr>
          <t>Color interference</t>
        </r>
      </text>
    </comment>
    <comment ref="AN119" authorId="7" shapeId="0" xr:uid="{3043C006-E06D-7942-B031-7719E70CB5F7}">
      <text>
        <r>
          <rPr>
            <b/>
            <sz val="9"/>
            <color rgb="FF000000"/>
            <rFont val="Tahoma"/>
            <family val="2"/>
          </rPr>
          <t>Color interference</t>
        </r>
      </text>
    </comment>
    <comment ref="C120" authorId="1" shapeId="0" xr:uid="{00000000-0006-0000-0000-000013000000}">
      <text>
        <r>
          <rPr>
            <b/>
            <sz val="9"/>
            <color rgb="FF000000"/>
            <rFont val="Arial"/>
            <family val="2"/>
          </rPr>
          <t>Sebastian Hoffmann:</t>
        </r>
        <r>
          <rPr>
            <sz val="9"/>
            <color rgb="FF000000"/>
            <rFont val="Arial"/>
            <family val="2"/>
          </rPr>
          <t xml:space="preserve">
</t>
        </r>
        <r>
          <rPr>
            <sz val="9"/>
            <color rgb="FF000000"/>
            <rFont val="Arial"/>
            <family val="2"/>
          </rPr>
          <t>68648-41-9 is equivalent CAS</t>
        </r>
      </text>
    </comment>
    <comment ref="AN120" authorId="7" shapeId="0" xr:uid="{1894411E-EED8-FB42-AC43-B13AFE285FE4}">
      <text>
        <r>
          <rPr>
            <b/>
            <sz val="9"/>
            <color rgb="FF000000"/>
            <rFont val="Tahoma"/>
            <family val="2"/>
          </rPr>
          <t>Color interference</t>
        </r>
      </text>
    </comment>
    <comment ref="AN121" authorId="7" shapeId="0" xr:uid="{D5C6C387-0CD7-BE42-B05D-2E2CF6DC44AB}">
      <text>
        <r>
          <rPr>
            <b/>
            <sz val="9"/>
            <color rgb="FF000000"/>
            <rFont val="Tahoma"/>
            <family val="2"/>
          </rPr>
          <t xml:space="preserve">Reproducibility
</t>
        </r>
        <r>
          <rPr>
            <b/>
            <sz val="9"/>
            <color rgb="FF000000"/>
            <rFont val="Tahoma"/>
            <family val="2"/>
          </rPr>
          <t>Color interference</t>
        </r>
      </text>
    </comment>
    <comment ref="AN122" authorId="7" shapeId="0" xr:uid="{2C08EBFB-D6A5-2648-A54F-B1CFA488D722}">
      <text>
        <r>
          <rPr>
            <b/>
            <sz val="9"/>
            <color rgb="FF000000"/>
            <rFont val="Tahoma"/>
            <family val="2"/>
          </rPr>
          <t>Color interference</t>
        </r>
      </text>
    </comment>
    <comment ref="AN126" authorId="7" shapeId="0" xr:uid="{8F6D58CB-3738-7242-BC41-10441E025803}">
      <text>
        <r>
          <rPr>
            <b/>
            <sz val="9"/>
            <color rgb="FF000000"/>
            <rFont val="Tahoma"/>
            <family val="2"/>
          </rPr>
          <t xml:space="preserve">Color interference
</t>
        </r>
        <r>
          <rPr>
            <b/>
            <sz val="9"/>
            <color rgb="FF000000"/>
            <rFont val="Tahoma"/>
            <family val="2"/>
          </rPr>
          <t>Reproducibility</t>
        </r>
      </text>
    </comment>
    <comment ref="AN132" authorId="7" shapeId="0" xr:uid="{8CFF4DAB-5E49-3041-AB85-4A66EA8BF942}">
      <text>
        <r>
          <rPr>
            <b/>
            <sz val="9"/>
            <color rgb="FF000000"/>
            <rFont val="Tahoma"/>
            <family val="2"/>
          </rPr>
          <t>ReproducibilityColor interference</t>
        </r>
      </text>
    </comment>
    <comment ref="AN133" authorId="1" shapeId="0" xr:uid="{EA0CDE86-A5D2-3249-8647-A61E7384B8F5}">
      <text>
        <r>
          <rPr>
            <sz val="9"/>
            <color rgb="FF000000"/>
            <rFont val="Arial"/>
            <family val="2"/>
          </rPr>
          <t>colour interference</t>
        </r>
      </text>
    </comment>
    <comment ref="AN134" authorId="1" shapeId="0" xr:uid="{E004F116-67F1-E14B-A66E-6834518E37DD}">
      <text>
        <r>
          <rPr>
            <sz val="9"/>
            <color rgb="FF000000"/>
            <rFont val="Arial"/>
            <family val="2"/>
          </rPr>
          <t xml:space="preserve">solubility
</t>
        </r>
        <r>
          <rPr>
            <sz val="9"/>
            <color rgb="FF000000"/>
            <rFont val="Arial"/>
            <family val="2"/>
          </rPr>
          <t xml:space="preserve">changed from '0' to '1' on April 29, 2019, acc. to L'Oreal feedback
</t>
        </r>
      </text>
    </comment>
    <comment ref="AN135" authorId="1" shapeId="0" xr:uid="{A45D3887-840A-FB40-BC6B-BFD39FE6D800}">
      <text>
        <r>
          <rPr>
            <sz val="9"/>
            <color rgb="FF000000"/>
            <rFont val="Arial"/>
            <family val="2"/>
          </rPr>
          <t xml:space="preserve">solubility
</t>
        </r>
        <r>
          <rPr>
            <sz val="9"/>
            <color rgb="FF000000"/>
            <rFont val="Arial"/>
            <family val="2"/>
          </rPr>
          <t>Reproducibility</t>
        </r>
      </text>
    </comment>
    <comment ref="AN138" authorId="1" shapeId="0" xr:uid="{E2E8DF90-80E5-024A-8D01-AADCDE3987B7}">
      <text>
        <r>
          <rPr>
            <sz val="9"/>
            <color rgb="FF000000"/>
            <rFont val="Arial"/>
            <family val="2"/>
          </rPr>
          <t xml:space="preserve">colour interference
</t>
        </r>
        <r>
          <rPr>
            <sz val="9"/>
            <color rgb="FF000000"/>
            <rFont val="Arial"/>
            <family val="2"/>
          </rPr>
          <t>solubility</t>
        </r>
      </text>
    </comment>
    <comment ref="AN141" authorId="1" shapeId="0" xr:uid="{9E8896AA-D7D0-814E-ADFE-B0B5637A3BD9}">
      <text>
        <r>
          <rPr>
            <sz val="9"/>
            <color rgb="FF000000"/>
            <rFont val="Arial"/>
            <family val="2"/>
          </rPr>
          <t>colour interference</t>
        </r>
      </text>
    </comment>
    <comment ref="AN142" authorId="1" shapeId="0" xr:uid="{8BE4DAB7-1B7F-A04D-82DC-D2C0FEFF2124}">
      <text>
        <r>
          <rPr>
            <sz val="9"/>
            <color rgb="FF000000"/>
            <rFont val="Arial"/>
            <family val="2"/>
          </rPr>
          <t>colour interference</t>
        </r>
      </text>
    </comment>
    <comment ref="AN144" authorId="1" shapeId="0" xr:uid="{3256641C-2721-BB4B-A9F8-0EC4AA9A5B39}">
      <text>
        <r>
          <rPr>
            <sz val="9"/>
            <color rgb="FF000000"/>
            <rFont val="Arial"/>
            <family val="2"/>
          </rPr>
          <t>colour interference</t>
        </r>
      </text>
    </comment>
    <comment ref="Q145" authorId="8" shapeId="0" xr:uid="{676D9B5F-E589-F94D-BE43-055E944A41D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If a value is required, 309,608 should be used (from Opera (May 2019))</t>
      </text>
    </comment>
    <comment ref="S145" authorId="9" shapeId="0" xr:uid="{C89A5611-F051-B943-BE8F-1EC34A7891A4}">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If a value is needed, use -8,66 from OPERA (MAY 2019))</t>
      </text>
    </comment>
    <comment ref="AN145" authorId="1" shapeId="0" xr:uid="{2BE14D5B-17A8-8246-8751-16CBF49A18CD}">
      <text>
        <r>
          <rPr>
            <sz val="9"/>
            <color rgb="FF000000"/>
            <rFont val="Arial"/>
            <family val="2"/>
          </rPr>
          <t>colour interference</t>
        </r>
      </text>
    </comment>
    <comment ref="AN147" authorId="1" shapeId="0" xr:uid="{C266B77A-0679-6644-82F2-D47BA910FFBD}">
      <text>
        <r>
          <rPr>
            <sz val="9"/>
            <color rgb="FF000000"/>
            <rFont val="Arial"/>
            <family val="2"/>
          </rPr>
          <t xml:space="preserve">colour interference
</t>
        </r>
        <r>
          <rPr>
            <sz val="9"/>
            <color rgb="FF000000"/>
            <rFont val="Arial"/>
            <family val="2"/>
          </rPr>
          <t>EC150 Potentially biased</t>
        </r>
      </text>
    </comment>
    <comment ref="AN149" authorId="1" shapeId="0" xr:uid="{5BD333E7-D652-874B-BA5B-1B9099856172}">
      <text>
        <r>
          <rPr>
            <sz val="9"/>
            <color rgb="FF000000"/>
            <rFont val="Arial"/>
            <family val="2"/>
          </rPr>
          <t xml:space="preserve">colour interference
</t>
        </r>
        <r>
          <rPr>
            <sz val="9"/>
            <color rgb="FF000000"/>
            <rFont val="Arial"/>
            <family val="2"/>
          </rPr>
          <t>Reproducibility</t>
        </r>
      </text>
    </comment>
    <comment ref="AN151" authorId="1" shapeId="0" xr:uid="{28D01582-4C5F-4B45-B0A6-FC3AA0BA5FE4}">
      <text>
        <r>
          <rPr>
            <sz val="9"/>
            <color rgb="FF000000"/>
            <rFont val="Arial"/>
            <family val="2"/>
          </rPr>
          <t>solubility</t>
        </r>
      </text>
    </comment>
    <comment ref="AN152" authorId="1" shapeId="0" xr:uid="{27595BE0-E2DC-6D41-BB6C-B2C2A8748CB6}">
      <text>
        <r>
          <rPr>
            <sz val="9"/>
            <color rgb="FF000000"/>
            <rFont val="Arial"/>
            <family val="2"/>
          </rPr>
          <t xml:space="preserve">colour interference
</t>
        </r>
        <r>
          <rPr>
            <sz val="9"/>
            <color rgb="FF000000"/>
            <rFont val="Arial"/>
            <family val="2"/>
          </rPr>
          <t>EC150 Potentially biased</t>
        </r>
      </text>
    </comment>
    <comment ref="AN154" authorId="1" shapeId="0" xr:uid="{FF7CACD3-690B-D74C-9252-6E21D6FE725D}">
      <text>
        <r>
          <rPr>
            <sz val="9"/>
            <color rgb="FF000000"/>
            <rFont val="Arial"/>
            <family val="2"/>
          </rPr>
          <t>colour interference</t>
        </r>
      </text>
    </comment>
    <comment ref="AN155" authorId="1" shapeId="0" xr:uid="{A792F0ED-5B9A-BA40-B8AE-7E3AE8C5E35F}">
      <text>
        <r>
          <rPr>
            <sz val="9"/>
            <color rgb="FF000000"/>
            <rFont val="Arial"/>
            <family val="2"/>
          </rPr>
          <t xml:space="preserve">colour interference
</t>
        </r>
        <r>
          <rPr>
            <sz val="9"/>
            <color rgb="FF000000"/>
            <rFont val="Arial"/>
            <family val="2"/>
          </rPr>
          <t xml:space="preserve">EC150 Potentially biased
</t>
        </r>
      </text>
    </comment>
    <comment ref="AN156" authorId="1" shapeId="0" xr:uid="{0AB5C255-E514-924C-B530-CADA03C9320B}">
      <text>
        <r>
          <rPr>
            <sz val="9"/>
            <color rgb="FF000000"/>
            <rFont val="Arial"/>
            <family val="2"/>
          </rPr>
          <t xml:space="preserve">interference
</t>
        </r>
        <r>
          <rPr>
            <sz val="9"/>
            <color rgb="FF000000"/>
            <rFont val="Arial"/>
            <family val="2"/>
          </rPr>
          <t xml:space="preserve">solubility
</t>
        </r>
        <r>
          <rPr>
            <sz val="9"/>
            <color rgb="FF000000"/>
            <rFont val="Arial"/>
            <family val="2"/>
          </rPr>
          <t>Reproducibility</t>
        </r>
      </text>
    </comment>
    <comment ref="AN157" authorId="1" shapeId="0" xr:uid="{2902DFB0-0805-4B49-8108-0B3D888F2D69}">
      <text>
        <r>
          <rPr>
            <sz val="9"/>
            <color rgb="FF000000"/>
            <rFont val="Arial"/>
            <family val="2"/>
          </rPr>
          <t xml:space="preserve">colour interference
</t>
        </r>
        <r>
          <rPr>
            <sz val="9"/>
            <color rgb="FF000000"/>
            <rFont val="Arial"/>
            <family val="2"/>
          </rPr>
          <t xml:space="preserve">solubility
</t>
        </r>
        <r>
          <rPr>
            <sz val="9"/>
            <color rgb="FF000000"/>
            <rFont val="Arial"/>
            <family val="2"/>
          </rPr>
          <t>EC150 Potentially biased</t>
        </r>
      </text>
    </comment>
    <comment ref="AN160" authorId="1" shapeId="0" xr:uid="{CA4B6E90-8D7E-8748-BE09-C9777E198CE1}">
      <text>
        <r>
          <rPr>
            <sz val="9"/>
            <color rgb="FF000000"/>
            <rFont val="Arial"/>
            <family val="2"/>
          </rPr>
          <t>colour interference</t>
        </r>
      </text>
    </comment>
    <comment ref="D162" authorId="10" shapeId="0" xr:uid="{86D06155-AE4E-8A49-A1E1-323121575488}">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Corrected on May 15, 2019 (was O=C1NC=CO1)</t>
      </text>
    </comment>
    <comment ref="AN162" authorId="1" shapeId="0" xr:uid="{BF938B5F-2FCF-304B-94AF-0ABB9C375775}">
      <text>
        <r>
          <rPr>
            <sz val="9"/>
            <color rgb="FF000000"/>
            <rFont val="Arial"/>
            <family val="2"/>
          </rPr>
          <t xml:space="preserve">colour interference
</t>
        </r>
        <r>
          <rPr>
            <sz val="9"/>
            <color rgb="FF000000"/>
            <rFont val="Arial"/>
            <family val="2"/>
          </rPr>
          <t>EC150 Potentially biased</t>
        </r>
      </text>
    </comment>
    <comment ref="AN169" authorId="1" shapeId="0" xr:uid="{3B4775F6-5198-9343-B039-C7DF1AE57392}">
      <text>
        <r>
          <rPr>
            <sz val="9"/>
            <color rgb="FF000000"/>
            <rFont val="Arial"/>
            <family val="2"/>
          </rPr>
          <t xml:space="preserve">colour interference
</t>
        </r>
        <r>
          <rPr>
            <sz val="9"/>
            <color rgb="FF000000"/>
            <rFont val="Arial"/>
            <family val="2"/>
          </rPr>
          <t>EC150 Potentially biased</t>
        </r>
      </text>
    </comment>
    <comment ref="AN170" authorId="1" shapeId="0" xr:uid="{8BB553C9-8CE4-6149-95D5-935783A6FF33}">
      <text>
        <r>
          <rPr>
            <sz val="9"/>
            <color rgb="FF000000"/>
            <rFont val="Arial"/>
            <family val="2"/>
          </rPr>
          <t>solubility</t>
        </r>
      </text>
    </comment>
    <comment ref="AN171" authorId="1" shapeId="0" xr:uid="{7E3D6961-0F18-F34F-8311-AC5625A8EE69}">
      <text>
        <r>
          <rPr>
            <sz val="9"/>
            <color rgb="FF000000"/>
            <rFont val="Arial"/>
            <family val="2"/>
          </rPr>
          <t>solubility</t>
        </r>
      </text>
    </comment>
    <comment ref="AN173" authorId="1" shapeId="0" xr:uid="{641FE461-A66E-3F49-B2BE-9B17F9CC4A67}">
      <text>
        <r>
          <rPr>
            <sz val="9"/>
            <color rgb="FF000000"/>
            <rFont val="Arial"/>
            <family val="2"/>
          </rPr>
          <t>solubility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Sebastian Hoffmann</author>
  </authors>
  <commentList>
    <comment ref="A44" authorId="0" shapeId="0" xr:uid="{9A199B5B-0613-064E-8885-4806CBF6B4D2}">
      <text>
        <r>
          <rPr>
            <b/>
            <sz val="9"/>
            <color rgb="FF000000"/>
            <rFont val="Calibri"/>
            <family val="2"/>
          </rPr>
          <t>Sebastian Hoffmann:</t>
        </r>
        <r>
          <rPr>
            <sz val="9"/>
            <color rgb="FF000000"/>
            <rFont val="Calibri"/>
            <family val="2"/>
          </rPr>
          <t xml:space="preserve">
</t>
        </r>
        <r>
          <rPr>
            <sz val="9"/>
            <color rgb="FF000000"/>
            <rFont val="Calibri"/>
            <family val="2"/>
          </rPr>
          <t>2-ethylhexyl 2-cyano-3,3-diphenyl-2-pro- penoate</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3694BC3-0D75-0745-8DAA-6ED92CD8D8BF}" name="CE TT_skinsensitization" type="6" refreshedVersion="6" background="1" saveData="1">
    <textPr codePage="65001" sourceFile="/Users/Sebastian/Desktop/CE TT_skinsensitization.txt" decimal="," thousands=".">
      <textFields count="10">
        <textField/>
        <textField/>
        <textField/>
        <textField/>
        <textField/>
        <textField/>
        <textField/>
        <textField/>
        <textField/>
        <textField/>
      </textFields>
    </textPr>
  </connection>
</connections>
</file>

<file path=xl/sharedStrings.xml><?xml version="1.0" encoding="utf-8"?>
<sst xmlns="http://schemas.openxmlformats.org/spreadsheetml/2006/main" count="9642" uniqueCount="1061">
  <si>
    <t>78-70-6</t>
  </si>
  <si>
    <t>61-33-6</t>
  </si>
  <si>
    <t>2426-08-6</t>
  </si>
  <si>
    <t>107-75-5</t>
  </si>
  <si>
    <t>110-86-1</t>
  </si>
  <si>
    <t>62-53-3</t>
  </si>
  <si>
    <t>8001-54-5</t>
  </si>
  <si>
    <t>71-36-3</t>
  </si>
  <si>
    <t>50-21-5</t>
  </si>
  <si>
    <t>124-07-2</t>
  </si>
  <si>
    <t>151-21-3</t>
  </si>
  <si>
    <t>Lyral</t>
  </si>
  <si>
    <t>Hexane</t>
    <phoneticPr fontId="2" type="noConversion"/>
  </si>
  <si>
    <t>50-00-0</t>
  </si>
  <si>
    <t>56-81-5</t>
  </si>
  <si>
    <t>57-55-6</t>
  </si>
  <si>
    <t>111-30-8</t>
  </si>
  <si>
    <t>123-31-9</t>
  </si>
  <si>
    <t>106-50-3</t>
  </si>
  <si>
    <t>1166-52-5</t>
  </si>
  <si>
    <t>121-79-9</t>
  </si>
  <si>
    <t>55406-53-6</t>
  </si>
  <si>
    <t>107-22-2</t>
  </si>
  <si>
    <t>149-30-4</t>
  </si>
  <si>
    <t>107-15-3</t>
  </si>
  <si>
    <t>2634-33-5</t>
  </si>
  <si>
    <t>104-55-2</t>
  </si>
  <si>
    <t>108-46-3</t>
  </si>
  <si>
    <t>141-05-9</t>
  </si>
  <si>
    <t>5392-40-5</t>
  </si>
  <si>
    <t>514-10-3</t>
  </si>
  <si>
    <t>104-54-1</t>
  </si>
  <si>
    <t>106-24-1</t>
  </si>
  <si>
    <t>94-13-3</t>
  </si>
  <si>
    <t>9005-65-6</t>
  </si>
  <si>
    <t>DMSO</t>
  </si>
  <si>
    <t>67-68-5</t>
  </si>
  <si>
    <t>Benzaldehyde</t>
  </si>
  <si>
    <t>100-52-7</t>
  </si>
  <si>
    <t>Isopropyl myristate</t>
  </si>
  <si>
    <t>110-27-0</t>
  </si>
  <si>
    <t>818-61-1</t>
  </si>
  <si>
    <t>2682-20-4</t>
  </si>
  <si>
    <t>39236-46-9</t>
  </si>
  <si>
    <t>122-40-7</t>
  </si>
  <si>
    <t>101-86-0</t>
  </si>
  <si>
    <t>97-53-0</t>
  </si>
  <si>
    <t>80-54-6</t>
  </si>
  <si>
    <t>moderate</t>
  </si>
  <si>
    <t>Tetrachlorosalicylanilide</t>
  </si>
  <si>
    <t>67-63-0</t>
  </si>
  <si>
    <t>69-72-7</t>
  </si>
  <si>
    <t>Pos/ Neg</t>
  </si>
  <si>
    <t>CD86</t>
  </si>
  <si>
    <t>&gt;200</t>
  </si>
  <si>
    <t>Bisphenol A-diglycidyl ether</t>
  </si>
  <si>
    <t>Glyceryl monothioglycolate</t>
  </si>
  <si>
    <t>30618-84-9</t>
  </si>
  <si>
    <t>5-Methyl-2,3-hexanedione</t>
  </si>
  <si>
    <t>95-55-6</t>
  </si>
  <si>
    <t>94-36-0</t>
  </si>
  <si>
    <t>119-36-8</t>
  </si>
  <si>
    <t>121-33-5</t>
  </si>
  <si>
    <t>137-26-8</t>
  </si>
  <si>
    <t>5307-14-2</t>
  </si>
  <si>
    <t>886-38-4</t>
  </si>
  <si>
    <t>35691-65-7</t>
  </si>
  <si>
    <t>84-66-2</t>
  </si>
  <si>
    <t>93-99-2</t>
  </si>
  <si>
    <t>97-00-7</t>
  </si>
  <si>
    <t>97-54-1</t>
  </si>
  <si>
    <t>97-90-5</t>
  </si>
  <si>
    <t>109-55-7</t>
  </si>
  <si>
    <t>1154-59-2</t>
  </si>
  <si>
    <t>1675-54-3</t>
  </si>
  <si>
    <t>31906-04-4</t>
  </si>
  <si>
    <t>110-54-3</t>
  </si>
  <si>
    <t>13706-86-0</t>
  </si>
  <si>
    <t>Methyldibromo glutaronitrile</t>
  </si>
  <si>
    <t>Dimethyl fumarate</t>
  </si>
  <si>
    <t>624-49-7</t>
  </si>
  <si>
    <t>111-12-6</t>
  </si>
  <si>
    <t>Methyl heptine carbonate</t>
  </si>
  <si>
    <t>Thioglycerol</t>
  </si>
  <si>
    <t>96-27-5</t>
  </si>
  <si>
    <t>Toluene diamine sulphate</t>
  </si>
  <si>
    <t>615-50-9</t>
  </si>
  <si>
    <t>Chlorpromazine</t>
  </si>
  <si>
    <t>50-53-3</t>
  </si>
  <si>
    <t>Farnesol</t>
  </si>
  <si>
    <t>4602-84-0</t>
  </si>
  <si>
    <t>Metol</t>
  </si>
  <si>
    <t>Carvone</t>
  </si>
  <si>
    <t>Ethyl acrylate</t>
  </si>
  <si>
    <t>Hexyl salicylate</t>
  </si>
  <si>
    <t>6259-76-3</t>
  </si>
  <si>
    <t>Methylmethacrylate</t>
  </si>
  <si>
    <t>80-62-6</t>
  </si>
  <si>
    <t>Neomycin sulphate</t>
  </si>
  <si>
    <t>Anethole</t>
  </si>
  <si>
    <t>104-46-1</t>
  </si>
  <si>
    <t>4-Aminobenzoic acid</t>
  </si>
  <si>
    <t>150-13-0</t>
  </si>
  <si>
    <t>Anisyl alcohol</t>
  </si>
  <si>
    <t>105-13-5</t>
  </si>
  <si>
    <t>Benzyl benzoate</t>
  </si>
  <si>
    <t>120-51-4</t>
  </si>
  <si>
    <t>Benzyl salicylate</t>
  </si>
  <si>
    <t>118-58-1</t>
  </si>
  <si>
    <t>Citronellol</t>
  </si>
  <si>
    <t>106-22-9</t>
  </si>
  <si>
    <t>Hydrocortisone</t>
  </si>
  <si>
    <t>50-23-7</t>
  </si>
  <si>
    <t>Pentachlorophenol</t>
  </si>
  <si>
    <t>87-86-5</t>
  </si>
  <si>
    <t>Phenoxyethanol</t>
  </si>
  <si>
    <t>122-99-6</t>
  </si>
  <si>
    <t>Triethanolamine</t>
  </si>
  <si>
    <t>102-71-6</t>
  </si>
  <si>
    <t>Diethyl toluamide</t>
  </si>
  <si>
    <t>Phenol</t>
  </si>
  <si>
    <t>108-95-2</t>
  </si>
  <si>
    <t>Tocopherol</t>
  </si>
  <si>
    <t>59-02-9</t>
  </si>
  <si>
    <t>Xylene</t>
  </si>
  <si>
    <t>1330-20-7</t>
  </si>
  <si>
    <t>5989-27-5</t>
  </si>
  <si>
    <t>Diethanolamine</t>
  </si>
  <si>
    <t>111-42-2</t>
  </si>
  <si>
    <t>Amylcinnamyl alcohol</t>
  </si>
  <si>
    <t>101-85-9</t>
  </si>
  <si>
    <t>Coumarin</t>
  </si>
  <si>
    <t>91-64-5</t>
  </si>
  <si>
    <t>Sodium lauryl sulfate</t>
  </si>
  <si>
    <t>-</t>
  </si>
  <si>
    <t>potency</t>
  </si>
  <si>
    <t>na</t>
  </si>
  <si>
    <t>55-55-0</t>
  </si>
  <si>
    <t>high</t>
  </si>
  <si>
    <t>minimal</t>
  </si>
  <si>
    <t>low</t>
  </si>
  <si>
    <t>94-09-7</t>
  </si>
  <si>
    <t>3371-50-4</t>
  </si>
  <si>
    <t>Hexyl cinnamic aldehyde</t>
  </si>
  <si>
    <t>Pyridine</t>
  </si>
  <si>
    <t>Benzalkonium chloride</t>
  </si>
  <si>
    <t>Isopropanol</t>
  </si>
  <si>
    <t>Methyl salicylate</t>
  </si>
  <si>
    <t>Propylene glycol</t>
  </si>
  <si>
    <t>Propyl paraben</t>
  </si>
  <si>
    <t>Vanillin</t>
  </si>
  <si>
    <t>Salicylic acid</t>
  </si>
  <si>
    <t>Lactic acid</t>
  </si>
  <si>
    <t>1-Butanol</t>
  </si>
  <si>
    <t>Dextran</t>
  </si>
  <si>
    <t>Diethyl phthalate</t>
  </si>
  <si>
    <t>Glycerol/Glycerin</t>
  </si>
  <si>
    <t>Octanoic acid</t>
  </si>
  <si>
    <t>Tween 80</t>
  </si>
  <si>
    <t>Butyl glycidyl ether</t>
  </si>
  <si>
    <t>Cinnamic alcohol</t>
  </si>
  <si>
    <t>Isoeugenol</t>
  </si>
  <si>
    <t>Eugenol</t>
  </si>
  <si>
    <t>2,4-Dinitrochlorobenzen DNCB</t>
  </si>
  <si>
    <t>Benzocaine</t>
  </si>
  <si>
    <t>Benzoyl peroxide</t>
  </si>
  <si>
    <t>2-aminophenol</t>
  </si>
  <si>
    <t>Phenyl benzoate</t>
  </si>
  <si>
    <t>Lillial</t>
  </si>
  <si>
    <t>2-Hydroxyethyl acrylate</t>
  </si>
  <si>
    <t>Cinnamic aldehyde</t>
  </si>
  <si>
    <t>Geraniol</t>
  </si>
  <si>
    <t>1,4-Phenylenediamine</t>
  </si>
  <si>
    <t>Ethylene diamine</t>
  </si>
  <si>
    <t>Glyoxal (act. 40%)</t>
  </si>
  <si>
    <t>Hydroxycitronellal</t>
  </si>
  <si>
    <t>Resorcinol</t>
  </si>
  <si>
    <t>3-Dimethylaminopropylamine</t>
  </si>
  <si>
    <t>Glutaraldehyde (act. 50%)</t>
  </si>
  <si>
    <t>Lauryl gallate</t>
  </si>
  <si>
    <t>Propyl gallate</t>
  </si>
  <si>
    <t>Amyl cinnamic aldehyde</t>
  </si>
  <si>
    <t>1,4-Dihydroquinone</t>
  </si>
  <si>
    <t>Tetramethylthiuramdisulfide</t>
  </si>
  <si>
    <t>Diethyl maleate</t>
  </si>
  <si>
    <t>2-Mercaptobenzothiazole</t>
  </si>
  <si>
    <t>Diphenylcyclopropenone</t>
  </si>
  <si>
    <t>Linalool</t>
  </si>
  <si>
    <t>Formaldehyde (act. 37%)</t>
  </si>
  <si>
    <t>Citral</t>
  </si>
  <si>
    <t>Abietic acid</t>
  </si>
  <si>
    <t>Imidazolidinyl urea</t>
  </si>
  <si>
    <t>Ethyleneglycol dimethacrylate</t>
  </si>
  <si>
    <t>Penicillin G</t>
  </si>
  <si>
    <t>Aniline</t>
  </si>
  <si>
    <t>Iodopropynyl butylcarbamate</t>
  </si>
  <si>
    <t>1,2-Benzisothiazolin-3-one</t>
  </si>
  <si>
    <t>2-Nitro-1,4-phenylenediamine</t>
  </si>
  <si>
    <t>6485-40-1</t>
  </si>
  <si>
    <t>1405-10-3</t>
  </si>
  <si>
    <t>(R)-(+)-Limonene</t>
  </si>
  <si>
    <t>Kanamycin sulfate</t>
  </si>
  <si>
    <t>70560-51-9</t>
  </si>
  <si>
    <t>CD54</t>
  </si>
  <si>
    <t>-</t>
    <phoneticPr fontId="2" type="noConversion"/>
  </si>
  <si>
    <t>EC1.5 [µM]</t>
  </si>
  <si>
    <t>EC 3 [µM]</t>
  </si>
  <si>
    <t>IC 50% [µM]</t>
  </si>
  <si>
    <t>134-62-3</t>
  </si>
  <si>
    <t>&gt;2000</t>
  </si>
  <si>
    <t>&gt;400</t>
  </si>
  <si>
    <t>Allyl phenoxyacetate</t>
  </si>
  <si>
    <t>7493-74-5</t>
  </si>
  <si>
    <t>p-t-Butyl-dihydrocinnamaldehyde (Bourgenol)</t>
  </si>
  <si>
    <t>18127-01-0</t>
  </si>
  <si>
    <t>Cinnamyl nitrile</t>
  </si>
  <si>
    <t>1885-38-7</t>
  </si>
  <si>
    <t>Dibenzyl ether</t>
  </si>
  <si>
    <t>103-50-4</t>
  </si>
  <si>
    <t>2-Hexylidene cyclopentanone</t>
  </si>
  <si>
    <t>17373-89-6</t>
  </si>
  <si>
    <t>Isocyclocitral</t>
  </si>
  <si>
    <t>1335-66-6</t>
  </si>
  <si>
    <t>Isocyclogeraniol</t>
  </si>
  <si>
    <t>68527-77-5</t>
  </si>
  <si>
    <t>Jasmine Absolute (Grandiflorum)</t>
  </si>
  <si>
    <t>8022-96-6; 8024-43-9; 90045-94-6; 84776-64-7</t>
  </si>
  <si>
    <t>Jasmine Absolute (Sambac)</t>
  </si>
  <si>
    <t>91770-14-8</t>
  </si>
  <si>
    <t>β, β 3-Trimethyl benzenepropanol</t>
  </si>
  <si>
    <t>103694-68-4</t>
  </si>
  <si>
    <t>Menthadiene-7-methyl formate</t>
  </si>
  <si>
    <t>68683-20-5</t>
  </si>
  <si>
    <t>4-Methoxy-α-methyl benzenpropanal</t>
  </si>
  <si>
    <t>5462-06-6</t>
  </si>
  <si>
    <t>1205-17-0</t>
  </si>
  <si>
    <t>6-Methyl-3,5-heptadien-2-one</t>
  </si>
  <si>
    <t>1604-28-0</t>
  </si>
  <si>
    <t>α-iso-Methylionone</t>
  </si>
  <si>
    <t>127-51-5</t>
  </si>
  <si>
    <t>OTNE</t>
  </si>
  <si>
    <t>54464-57-2</t>
  </si>
  <si>
    <t>Oakmoss</t>
  </si>
  <si>
    <t>90028-68-5</t>
  </si>
  <si>
    <t>Treemoss</t>
  </si>
  <si>
    <t>90028-67-4</t>
  </si>
  <si>
    <t>Tea Leaf Absolute</t>
  </si>
  <si>
    <t>84650-60-2</t>
  </si>
  <si>
    <t>Ylang Ylang</t>
  </si>
  <si>
    <t>8006-81-3; 68606-83-7;83863-30-3</t>
  </si>
  <si>
    <t>Benzyl Alcohol</t>
  </si>
  <si>
    <t>100-51-6</t>
  </si>
  <si>
    <t>Benzyl Cinnamate</t>
  </si>
  <si>
    <t>103-41-3</t>
  </si>
  <si>
    <t>6728-26-3</t>
  </si>
  <si>
    <t>p-Isobutyl-α-methyl hydrocinnamaldehdye</t>
  </si>
  <si>
    <t>6658-48-6</t>
  </si>
  <si>
    <t>p-Mentha-1,8-dien-7-al</t>
  </si>
  <si>
    <t>2111-75-3</t>
  </si>
  <si>
    <t>α-Methyl cinnamic aldehyde</t>
  </si>
  <si>
    <t>101-39-3</t>
  </si>
  <si>
    <t>Methyl 2-nonynoate (Methyl octine carbonate)</t>
  </si>
  <si>
    <t>111-80-8</t>
  </si>
  <si>
    <t>2-Methoxy-4-methylphenol</t>
  </si>
  <si>
    <t>93-51-6</t>
  </si>
  <si>
    <t>Phenylacetaldehyde</t>
  </si>
  <si>
    <t>122-78-1</t>
  </si>
  <si>
    <t>3-Propylidenephthalide</t>
  </si>
  <si>
    <t>17369-59-4</t>
  </si>
  <si>
    <t>140-88-5</t>
  </si>
  <si>
    <t>α-Methyl-1,3-benzodioxole- 5-propionaldehyde</t>
  </si>
  <si>
    <t>Moderate</t>
  </si>
  <si>
    <t>interference</t>
  </si>
  <si>
    <t>62.3</t>
  </si>
  <si>
    <t>&gt;1000</t>
  </si>
  <si>
    <t>U-SENS</t>
  </si>
  <si>
    <t>DPRA</t>
  </si>
  <si>
    <t>h-CLAT</t>
  </si>
  <si>
    <t>Keratinosens</t>
  </si>
  <si>
    <t>- = no effects at max. tested conc</t>
  </si>
  <si>
    <t>&gt; 79,5</t>
  </si>
  <si>
    <t>&gt;500</t>
  </si>
  <si>
    <t>&gt;5000</t>
  </si>
  <si>
    <t>&gt;82,5</t>
  </si>
  <si>
    <t>&gt;49</t>
  </si>
  <si>
    <t>human potency</t>
  </si>
  <si>
    <t>IDR</t>
  </si>
  <si>
    <t>&gt; 1.0</t>
  </si>
  <si>
    <t>NA</t>
  </si>
  <si>
    <t>&gt; 50</t>
  </si>
  <si>
    <r>
      <t>trans</t>
    </r>
    <r>
      <rPr>
        <sz val="10"/>
        <color rgb="FF000000"/>
        <rFont val="Arial"/>
        <family val="2"/>
      </rPr>
      <t>-2-Hexenal</t>
    </r>
  </si>
  <si>
    <t>lmax</t>
  </si>
  <si>
    <t xml:space="preserve"> CD86 EC150 [µg/ml]</t>
  </si>
  <si>
    <t>CD54 EC200 [µg/ml]</t>
  </si>
  <si>
    <t>CV75 [µg/ml]</t>
  </si>
  <si>
    <t>CD86EC150 (µg/ml)</t>
  </si>
  <si>
    <t>Substance identity</t>
  </si>
  <si>
    <t xml:space="preserve"> Name</t>
  </si>
  <si>
    <t xml:space="preserve">CAS no. </t>
  </si>
  <si>
    <t>Non-animal test methods</t>
  </si>
  <si>
    <t>fragrance</t>
  </si>
  <si>
    <t>other</t>
  </si>
  <si>
    <t>active</t>
  </si>
  <si>
    <t>preservative</t>
  </si>
  <si>
    <t>non cosmetic</t>
  </si>
  <si>
    <t>surfactant</t>
  </si>
  <si>
    <t>dye</t>
  </si>
  <si>
    <t>pharmaceutical</t>
  </si>
  <si>
    <t>UV filter</t>
  </si>
  <si>
    <t>ns</t>
  </si>
  <si>
    <t>Methylisothiazolinone</t>
  </si>
  <si>
    <t>SENS-IS</t>
  </si>
  <si>
    <t>NS</t>
  </si>
  <si>
    <t>extreme</t>
  </si>
  <si>
    <t>strong</t>
  </si>
  <si>
    <t>weak</t>
  </si>
  <si>
    <t>NC</t>
  </si>
  <si>
    <t>new data</t>
  </si>
  <si>
    <t>Urbisch et al., 2015</t>
  </si>
  <si>
    <t>reference</t>
  </si>
  <si>
    <t>Piroird et al., 2015</t>
  </si>
  <si>
    <t>Natsch et al., 2013</t>
  </si>
  <si>
    <t>Emter et al., 2010</t>
  </si>
  <si>
    <t>Urbisch et al. 2015</t>
  </si>
  <si>
    <t>Natsch et al., 2015</t>
  </si>
  <si>
    <t>Natsch et al., 2013 &amp; Urbisch et al., 2015 (lmax)</t>
  </si>
  <si>
    <t>Urbisch et al. 2015 (CV75 updated)</t>
  </si>
  <si>
    <t>Urbisch et al. 2015 (corrected acc. to Nukada et al., 2012)</t>
  </si>
  <si>
    <t>personal communication by M. Miyazawa (e-mail on Jan 6, 2014)</t>
  </si>
  <si>
    <t>Cottrez et al., 2015</t>
  </si>
  <si>
    <t>Cottrez et al., 2016</t>
  </si>
  <si>
    <t>Reisinger et al. 2015</t>
  </si>
  <si>
    <t>primary use category</t>
  </si>
  <si>
    <t>NS in Cottrez et al., 2015 and 2016</t>
  </si>
  <si>
    <t>Physicochemical properties</t>
  </si>
  <si>
    <t>MW [g/mol]</t>
  </si>
  <si>
    <t>LogP</t>
  </si>
  <si>
    <t>LogVP</t>
  </si>
  <si>
    <t>BP [°C]</t>
  </si>
  <si>
    <t>MP [°C]</t>
  </si>
  <si>
    <t>Piroird et al., 2016</t>
  </si>
  <si>
    <t>SMILES</t>
  </si>
  <si>
    <t>OCc1ccccc1</t>
  </si>
  <si>
    <t>O=Cc1ccccc1</t>
  </si>
  <si>
    <t>C/C(C=O)=C/c1ccccc1</t>
  </si>
  <si>
    <t>CCCCC\C(CO)=C/c1ccccc1</t>
  </si>
  <si>
    <t>CCCCCC\C(C=O)=C/c1ccccc1</t>
  </si>
  <si>
    <t>OCCN(CCO)CCO</t>
  </si>
  <si>
    <t>O=C(OCc1ccccc1)/C=C/c2ccccc2</t>
  </si>
  <si>
    <t>C(OCc1ccccc1)c2ccccc2</t>
  </si>
  <si>
    <t>Cc1cccc(CC(C)(C)CO)c1</t>
  </si>
  <si>
    <t>COc1ccc(\C=C\C)cc1</t>
  </si>
  <si>
    <t>OC\C=C/c1ccccc1</t>
  </si>
  <si>
    <t>O=C/C=C/c1ccccc1</t>
  </si>
  <si>
    <t>C[C@@H](CCO)CCC=C(C)C</t>
  </si>
  <si>
    <t>CC(C)=CCC\C(C)=C\CO</t>
  </si>
  <si>
    <t>Nc1ccc(N)cc1</t>
  </si>
  <si>
    <t>NCCN</t>
  </si>
  <si>
    <t>O=CC=O</t>
  </si>
  <si>
    <t>CC(CCCC(C)(C)O)CC=O</t>
  </si>
  <si>
    <t>Oc1cccc(O)c1</t>
  </si>
  <si>
    <t>Oc1ccccc1</t>
  </si>
  <si>
    <t>CN(C)CCCN</t>
  </si>
  <si>
    <t>CCCCCCCCCCCCCC(=O)OC(C)C</t>
  </si>
  <si>
    <t>CCCCCC</t>
  </si>
  <si>
    <t>c1ccncc1</t>
  </si>
  <si>
    <t>CCCCCC#CC(=O)OC</t>
  </si>
  <si>
    <t>O=CCCCC=O</t>
  </si>
  <si>
    <t>OCCNCCO</t>
  </si>
  <si>
    <t>CCCCCCC#CC(=O)OC</t>
  </si>
  <si>
    <t>Oc1c(Cl)cc(Cl)cc1C(=O)Nc2ccc(Cl)c(Cl)c2</t>
  </si>
  <si>
    <t>CCCCCCCCCCCCOC(=O)c1cc(O)c(O)c(O)c1</t>
  </si>
  <si>
    <t>Oc1ccccc1C(=O)OCc2ccccc2</t>
  </si>
  <si>
    <t>COC(=O)c1ccccc1O</t>
  </si>
  <si>
    <t>O=C(OCc1ccccc1)c2ccccc2</t>
  </si>
  <si>
    <t>CC(Cc1ccc2OCOc2c1)C=O</t>
  </si>
  <si>
    <t>COc1cc(C=O)ccc1O</t>
  </si>
  <si>
    <t>CCCOC(=O)c1cc(O)c(O)c(O)c1</t>
  </si>
  <si>
    <t>CCCCC/C(C=O)=C/c1ccccc1</t>
  </si>
  <si>
    <t>O=CCc1ccccc1</t>
  </si>
  <si>
    <t>Oc1ccc(O)cc1</t>
  </si>
  <si>
    <t>CCCCCCCC(O)=O</t>
  </si>
  <si>
    <t>CC(=O)C(\C)=C/C1C(=CCCC1(C)C)C</t>
  </si>
  <si>
    <t>Cc1cccc(C)c1</t>
  </si>
  <si>
    <t>COc1ccccc1CO</t>
  </si>
  <si>
    <t>CC1CC(=CC(C)C1C=O)C.CC2C=C(C)CC(C=O)C2C</t>
  </si>
  <si>
    <t>CCN(CC)C(=O)c1cccc(C)c1</t>
  </si>
  <si>
    <t>CC(C)CC(=O)C(C)=O</t>
  </si>
  <si>
    <t>CN(C)C(=S)SSC(=S)N(C)C</t>
  </si>
  <si>
    <t>NC[C@H]1O[C@H](O[C@@H]2[C@@H](N)C[C@@H](N)[C@H](O)[C@H]2O[C@@H]3O[C@H](CO)[C@@H](OC4O[C@@H](CN)[C@@H](O)[C@H](O)[C@H]4N)[C@H]3O)[C@H](N)[C@@H](O)[C@@H]1O.O[S](O)(=O)=O</t>
  </si>
  <si>
    <t>CCOC(=O)C=C</t>
  </si>
  <si>
    <t>CCOC(=O)\C=C/C(=O)OCC</t>
  </si>
  <si>
    <t>S=C1Nc2ccccc2S1</t>
  </si>
  <si>
    <t>Nc1ccc(cc1)C(O)=O</t>
  </si>
  <si>
    <t>[Na+].CCCCCCCCCCCCO[S]([O-])(=O)=O</t>
  </si>
  <si>
    <t>CC(C)=C/C=C/C(C)=O</t>
  </si>
  <si>
    <t>CC(C)(c1ccc(OCC2CO2)cc1)c3ccc(OCC4CO4)cc3</t>
  </si>
  <si>
    <t>CC/C=C/1OC(=O)c2ccccc12</t>
  </si>
  <si>
    <t>CCCCCC=C1CCCC1=O</t>
  </si>
  <si>
    <t>CC(C)(C)c1ccc(CCC=O)cc1</t>
  </si>
  <si>
    <t>N#C/C=C/c1ccccc1</t>
  </si>
  <si>
    <t>CC(=C)C1CCC(=CC1)C=O</t>
  </si>
  <si>
    <t>CCCCOCC1CO1</t>
  </si>
  <si>
    <t>[H+].[Cl-].CN1SC=CC1=O</t>
  </si>
  <si>
    <t>OCC(O)COC(=O)CS</t>
  </si>
  <si>
    <t>CC(C)(O)CCCC1=CCC(CC1)C=O</t>
  </si>
  <si>
    <t>BrCC(Br)(CCC#N)C#N</t>
  </si>
  <si>
    <t>OCN1C(NC(=O)NCNC(=O)NC2N(CO)C(=O)NC2=O)C(=O)NC1=O</t>
  </si>
  <si>
    <t>CC(C)=CCC\C(C)=C\CC\C(C)=C\CO</t>
  </si>
  <si>
    <t>C=O</t>
  </si>
  <si>
    <t>CC(O)C(O)=O</t>
  </si>
  <si>
    <t>C[C@]12CCC(=O)C=C1CC[C@H]3[C@@H]4CC[C@](O)(C(=O)CO)[C@@]4(C)C[C@H](O)[C@H]23</t>
  </si>
  <si>
    <t>CN(C)CCCN1c2ccccc2Sc3ccc(Cl)cc13</t>
  </si>
  <si>
    <t>CC(C)C1=CC2=CC[C@@H]3[C@](C)(CCC[C@@]3(C)C(O)=O)[C@H]2CC1</t>
  </si>
  <si>
    <t>Nc1ccc(N)c(c1)[N+]([O-])=O</t>
  </si>
  <si>
    <t>CC(C)=CCC\C(C)=C\C=O</t>
  </si>
  <si>
    <t>CC1CC2=C(CC1(C)C(C)=O)C(C)(C)CCC2</t>
  </si>
  <si>
    <t>COc1ccc(CC(C)C=O)cc1</t>
  </si>
  <si>
    <t>CCCCNC(=O)OCC#CI</t>
  </si>
  <si>
    <t>CNc1ccc(O)cc1.CNc2ccc(O)cc2.O[S](O)(=O)=O</t>
  </si>
  <si>
    <t>OCC(O)CO</t>
  </si>
  <si>
    <t>CC(O)CO</t>
  </si>
  <si>
    <t>CC(C)CCC[C@@H](C)CCC[C@@H](C)CCC[C@]1(C)CCc2c(C)c(O)c(C)c(C)c2O1</t>
  </si>
  <si>
    <t>CC(=C)[C@@H]1CCC(=CC1)C</t>
  </si>
  <si>
    <t>CC1(C)S[C@@H]2[C@H](NC(=O)Cc3ccccc3)C(=O)N2[C@H]1C(O)=O</t>
  </si>
  <si>
    <t>Cc1cc(N)ccc1N.O[S](O)(=O)=O</t>
  </si>
  <si>
    <t>COC(=O)\C=C\C(=O)OC</t>
  </si>
  <si>
    <t>Nc1ccccc1</t>
  </si>
  <si>
    <t>CCCCCCOC(=O)c1ccccc1O</t>
  </si>
  <si>
    <t>CC(=C)[C@@H]1CC=C(C)C(=O)C1</t>
  </si>
  <si>
    <t>CC(C)Cc1ccc(CC(C)C=O)cc1</t>
  </si>
  <si>
    <t>CCC/C=C/C=O</t>
  </si>
  <si>
    <t>CC(C)O</t>
  </si>
  <si>
    <t>C[S](C)=O</t>
  </si>
  <si>
    <t>CC1CC(=CC(C)C1CO)C</t>
  </si>
  <si>
    <t>CC(C)C1=CCC(=CC1)CCOC=O</t>
  </si>
  <si>
    <t>OC(=O)c1ccccc1O</t>
  </si>
  <si>
    <t>CCCCO</t>
  </si>
  <si>
    <t>C=CCOC(=O)COc1ccccc1</t>
  </si>
  <si>
    <t>CC(C)=CCCC(C)(O)C=C</t>
  </si>
  <si>
    <t>[Cl-].CCCCCCCCCCCCCC[N+](C)(C)Cc1ccccc1</t>
  </si>
  <si>
    <t>CC(Cc1ccc(cc1)C(C)(C)C)C=O</t>
  </si>
  <si>
    <t>COC(=O)C(C)=C</t>
  </si>
  <si>
    <t>NCC1OC(OC2C(N)CC(N)C(OC3OC(CO)C(O)C(N)C3O)C2O)C(O)C(O)C1O</t>
  </si>
  <si>
    <t>OCCOC(=O)C=C</t>
  </si>
  <si>
    <t>CCOC(=O)c1ccccc1C(=O)OCC</t>
  </si>
  <si>
    <t>Oc1c(Cl)c(Cl)c(Cl)c(Cl)c1Cl</t>
  </si>
  <si>
    <t>O=C1C(=C1c2ccccc2)c3ccccc3</t>
  </si>
  <si>
    <t>OCC1OC(OCC2OC(OCC(O)C(O)C(O)C(O)C=O)C(O)C(O)C2O)C(O)C(O)C1O</t>
  </si>
  <si>
    <t>CCCCCCCC/C=C/CCCCCCCC(=O)OCCOCC(OCCO)C1OC(CC1OCCO)OCCO</t>
  </si>
  <si>
    <t>O=C1Oc2ccccc2C=C1</t>
  </si>
  <si>
    <t>COc1cc(C)ccc1O</t>
  </si>
  <si>
    <t>O=C(Oc1ccccc1)c2ccccc2</t>
  </si>
  <si>
    <t>CCOC(=O)c1ccc(N)cc1</t>
  </si>
  <si>
    <t>CCCOC(=O)c1ccc(O)cc1</t>
  </si>
  <si>
    <t>O=C(OOC(=O)c1ccccc1)c2ccccc2</t>
  </si>
  <si>
    <t>Nc1ccccc1O</t>
  </si>
  <si>
    <t>OCC(O)CS</t>
  </si>
  <si>
    <t>COc1cc(\C=C\C)ccc1O</t>
  </si>
  <si>
    <t>[O-][N+](=O)c1ccc(Cl)c(c1)[N+]([O-])=O</t>
  </si>
  <si>
    <t>COc1cc(CC=C)ccc1O</t>
  </si>
  <si>
    <t>CC(=C)C(=O)OCCOC(=O)C(C)=C</t>
  </si>
  <si>
    <t>OCCOc1ccccc1</t>
  </si>
  <si>
    <t>O=C1NSc2ccccc12</t>
  </si>
  <si>
    <r>
      <t>CV70 (</t>
    </r>
    <r>
      <rPr>
        <sz val="10"/>
        <rFont val="Arial"/>
        <family val="2"/>
      </rPr>
      <t>µ</t>
    </r>
    <r>
      <rPr>
        <sz val="10"/>
        <rFont val="Arial"/>
        <family val="2"/>
      </rPr>
      <t>g/ml]</t>
    </r>
  </si>
  <si>
    <t>hazard prediction</t>
  </si>
  <si>
    <t>median-like location parameter</t>
  </si>
  <si>
    <t>LLNA (median-line location parameter and individual repeats)</t>
  </si>
  <si>
    <t>DMF</t>
  </si>
  <si>
    <t>MEK</t>
  </si>
  <si>
    <t>RIFM</t>
  </si>
  <si>
    <t>trans-2-Hexenal</t>
  </si>
  <si>
    <t>fold-induction</t>
  </si>
  <si>
    <t>Substance</t>
  </si>
  <si>
    <t>Irritation genes</t>
  </si>
  <si>
    <t>SENS genes</t>
  </si>
  <si>
    <t>ARE genes</t>
  </si>
  <si>
    <t>Reference</t>
  </si>
  <si>
    <t>name</t>
  </si>
  <si>
    <t>CAS</t>
  </si>
  <si>
    <t>vehicle</t>
  </si>
  <si>
    <t>concentration</t>
  </si>
  <si>
    <t>potency prediction</t>
  </si>
  <si>
    <t>I1</t>
  </si>
  <si>
    <t>I2</t>
  </si>
  <si>
    <t>I3</t>
  </si>
  <si>
    <t>I4</t>
  </si>
  <si>
    <t>I5</t>
  </si>
  <si>
    <t>I6</t>
  </si>
  <si>
    <t>I7</t>
  </si>
  <si>
    <t>I8</t>
  </si>
  <si>
    <t>I9</t>
  </si>
  <si>
    <t>I10</t>
  </si>
  <si>
    <t>I11</t>
  </si>
  <si>
    <t>I12</t>
  </si>
  <si>
    <t>I13</t>
  </si>
  <si>
    <t>I14</t>
  </si>
  <si>
    <t>I15</t>
  </si>
  <si>
    <t>I16</t>
  </si>
  <si>
    <t>I17</t>
  </si>
  <si>
    <t>I18</t>
  </si>
  <si>
    <t>I19</t>
  </si>
  <si>
    <t>I20</t>
  </si>
  <si>
    <t>I21</t>
  </si>
  <si>
    <t>I22</t>
  </si>
  <si>
    <t>I23</t>
  </si>
  <si>
    <t>S1</t>
  </si>
  <si>
    <t>S2</t>
  </si>
  <si>
    <t>S3</t>
  </si>
  <si>
    <t>S4</t>
  </si>
  <si>
    <t>S5</t>
  </si>
  <si>
    <t>S6</t>
  </si>
  <si>
    <t>S7</t>
  </si>
  <si>
    <t>S8</t>
  </si>
  <si>
    <t>S9</t>
  </si>
  <si>
    <t>S10</t>
  </si>
  <si>
    <t>S11</t>
  </si>
  <si>
    <t>S12</t>
  </si>
  <si>
    <t>S13</t>
  </si>
  <si>
    <t>S14</t>
  </si>
  <si>
    <t>S15</t>
  </si>
  <si>
    <t>S16</t>
  </si>
  <si>
    <t>S17</t>
  </si>
  <si>
    <t>S18</t>
  </si>
  <si>
    <t>S19</t>
  </si>
  <si>
    <t>S20</t>
  </si>
  <si>
    <t>S21</t>
  </si>
  <si>
    <t>A1</t>
  </si>
  <si>
    <t>A2</t>
  </si>
  <si>
    <t>A3</t>
  </si>
  <si>
    <t>A4</t>
  </si>
  <si>
    <t>A5</t>
  </si>
  <si>
    <t>A6</t>
  </si>
  <si>
    <t>A7</t>
  </si>
  <si>
    <t>A8</t>
  </si>
  <si>
    <t>A9</t>
  </si>
  <si>
    <t>A10</t>
  </si>
  <si>
    <t>A11</t>
  </si>
  <si>
    <t>A12</t>
  </si>
  <si>
    <t>A13</t>
  </si>
  <si>
    <t>A14</t>
  </si>
  <si>
    <t>A15</t>
  </si>
  <si>
    <t>A16</t>
  </si>
  <si>
    <t>A17</t>
  </si>
  <si>
    <t>0.1%</t>
  </si>
  <si>
    <t>non sensitising</t>
  </si>
  <si>
    <t>not tested</t>
  </si>
  <si>
    <t>olive oil</t>
  </si>
  <si>
    <t>Cosmetics Europe</t>
  </si>
  <si>
    <t>PBS</t>
  </si>
  <si>
    <t>&lt;0.1</t>
  </si>
  <si>
    <t>&lt;1</t>
  </si>
  <si>
    <t>Michael Acceptor (3)</t>
  </si>
  <si>
    <t>Acyl Transfer</t>
  </si>
  <si>
    <t>Michael Acceptor (1)</t>
  </si>
  <si>
    <t>SN2-reaction at the S-atom proposed</t>
  </si>
  <si>
    <t>none</t>
  </si>
  <si>
    <t>SNAr (electrophile)</t>
  </si>
  <si>
    <t>Schiff base</t>
  </si>
  <si>
    <t>Michael Acceptor (4)</t>
  </si>
  <si>
    <t>Michael Acceptor (4, 5)</t>
  </si>
  <si>
    <t>Michael Acceptor (2)</t>
  </si>
  <si>
    <t>SN2</t>
  </si>
  <si>
    <t>SNAr (and/or possibly other mechanism)</t>
  </si>
  <si>
    <t>C-peptide depletion [%]</t>
  </si>
  <si>
    <t>K-peptide depletion [%]</t>
  </si>
  <si>
    <t xml:space="preserve">Roberts et al., 2007b </t>
  </si>
  <si>
    <t>Roberts et al., 2007a</t>
  </si>
  <si>
    <t>Michael Acceptor (pro)</t>
  </si>
  <si>
    <t xml:space="preserve">mechanistic domains of chemical reaction </t>
  </si>
  <si>
    <t>reference for mechanistic domain</t>
  </si>
  <si>
    <t>not testable</t>
  </si>
  <si>
    <t>Michael Acceptor</t>
  </si>
  <si>
    <t>none/SN2*</t>
  </si>
  <si>
    <t>Michael Acceptor/none*</t>
  </si>
  <si>
    <t>Schiff base/none*</t>
  </si>
  <si>
    <t>Toxtree: Skin sensitisation reactivity domains; OECD toolbox: protein binding alerts for skin sensitisation</t>
  </si>
  <si>
    <t>Michael Acceptor***</t>
  </si>
  <si>
    <t>Acyl transfer**</t>
  </si>
  <si>
    <t>Toxtree (v2.6.13) &amp; OECD QSAR toolbox 4.1</t>
  </si>
  <si>
    <t>pre-/prohapten</t>
  </si>
  <si>
    <t>Patlewicz et al. (2016)</t>
  </si>
  <si>
    <t>pre/pro</t>
  </si>
  <si>
    <t>Urbisch et al. (2015)</t>
  </si>
  <si>
    <t>pre</t>
  </si>
  <si>
    <t>Acyl or pre</t>
  </si>
  <si>
    <t>pre-Michael Acceptor, SN2</t>
  </si>
  <si>
    <t>pre-Michael Acceptor</t>
  </si>
  <si>
    <t>pro/pre-Michael Acceptor</t>
  </si>
  <si>
    <t>pro-Michael Acceptor</t>
  </si>
  <si>
    <t>pre/pro-Michael Acceptor</t>
  </si>
  <si>
    <t>pre/pro-Michael Acceptor or pseudo SB</t>
  </si>
  <si>
    <t>pro/pre-Schiff base</t>
  </si>
  <si>
    <t>pro-Schiff base</t>
  </si>
  <si>
    <t>pro/pre-(Michael Acceptor or SN2) or pre</t>
  </si>
  <si>
    <t>Hydroxytyrosol</t>
  </si>
  <si>
    <t>10597-60-1</t>
  </si>
  <si>
    <t>OCCc1ccc(O)c(O)c1</t>
  </si>
  <si>
    <t>Taxifolin</t>
  </si>
  <si>
    <t>480-18-2</t>
  </si>
  <si>
    <t>O[C@@H]1[C@H](Oc2cc(O)cc(O)c2C1=O)c3ccc(O)c(O)c3</t>
  </si>
  <si>
    <t>Dimethyl CAPE</t>
  </si>
  <si>
    <t>145551-14-0</t>
  </si>
  <si>
    <t>COC1=C(C=C(C=C1)C=CC(=O)OCCC2=CC=CC=C2)OC</t>
  </si>
  <si>
    <t>CAPE (Caffeic acid phenethyl ester)</t>
  </si>
  <si>
    <t>104594-70-9</t>
  </si>
  <si>
    <t>Oc1ccc(\C=C\C(=O)OCCc2ccccc2)cc1O</t>
  </si>
  <si>
    <t>Folic acid</t>
  </si>
  <si>
    <t>59-30-3</t>
  </si>
  <si>
    <t>NC1=Nc2ncc(CNc3ccc(cc3)C(=O)N[C@@H](CCC(O)=O)C(O)=O)nc2C(=O)N1</t>
  </si>
  <si>
    <t>Genistein</t>
  </si>
  <si>
    <t>446-72-0</t>
  </si>
  <si>
    <t>Oc1ccc(cc1)C2=COc3cc(O)cc(O)c3C2=O</t>
  </si>
  <si>
    <t>1,3-Benzenediol, 4-(1-phenylethyl)-</t>
  </si>
  <si>
    <t>85-27-8</t>
  </si>
  <si>
    <t>CC(c1ccccc1)c2ccc(O)cc2O</t>
  </si>
  <si>
    <t>m-aminophenol</t>
  </si>
  <si>
    <t>591-27-5</t>
  </si>
  <si>
    <t>Nc1cccc(O)c1</t>
  </si>
  <si>
    <t>4-Amino-2-hydroxytoluene</t>
  </si>
  <si>
    <t>2835-95-2</t>
  </si>
  <si>
    <t>Cc1ccc(N)cc1O</t>
  </si>
  <si>
    <t>2-Methylresorcinol</t>
  </si>
  <si>
    <t>608-25-3</t>
  </si>
  <si>
    <t>Cc1c(O)cccc1O</t>
  </si>
  <si>
    <t>4-Amino-m-cresol</t>
  </si>
  <si>
    <t>2835-99-6</t>
  </si>
  <si>
    <t>Cc1cc(O)ccc1N</t>
  </si>
  <si>
    <t>HC Red 3</t>
  </si>
  <si>
    <t>2871-01-4</t>
  </si>
  <si>
    <t>Nc1ccc(NCCO)c(c1)[N+]([O-])=O</t>
  </si>
  <si>
    <t>2-Amino-6-chloro-4-nitrophenol</t>
  </si>
  <si>
    <t>6358-09-4</t>
  </si>
  <si>
    <t>Nc1cc(cc(Cl)c1O)[N+]([O-])=O</t>
  </si>
  <si>
    <t>4-Hydroxypropylamino-3-nitrophenol</t>
  </si>
  <si>
    <t>92952-81-3</t>
  </si>
  <si>
    <t>OCCCNc1ccc(O)cc1[N+]([O-])=O</t>
  </si>
  <si>
    <r>
      <t xml:space="preserve">3-Amino-2-methylamino-6-methoxypyridin x </t>
    </r>
    <r>
      <rPr>
        <sz val="10"/>
        <rFont val="Arial"/>
        <family val="2"/>
      </rPr>
      <t>HCl</t>
    </r>
  </si>
  <si>
    <t>83732-72-3</t>
  </si>
  <si>
    <t>[H+].[H+].[Cl-].[Cl-].CNc1nc(OC)ccc1N</t>
  </si>
  <si>
    <t>1-Hydroxyethyl-4,5-Diaminopyrazole Sulfate</t>
  </si>
  <si>
    <t>155601-30-2</t>
  </si>
  <si>
    <t>CC(O)c1n[nH]c(N)c1N.O[S](O)(=O)=O</t>
  </si>
  <si>
    <r>
      <t xml:space="preserve">2,4,5,6 </t>
    </r>
    <r>
      <rPr>
        <sz val="10"/>
        <rFont val="Arial"/>
        <family val="2"/>
      </rPr>
      <t>Tetraaminopyrimidine sulfate</t>
    </r>
  </si>
  <si>
    <t>5392-28-9</t>
  </si>
  <si>
    <t>Nc1nc(N)c(N)c(N)n1.O[S](O)(=O)=O</t>
  </si>
  <si>
    <t>4-Amino-3-nitrophenol</t>
  </si>
  <si>
    <t>610-81-1</t>
  </si>
  <si>
    <t>Nc1ccc(O)cc1[N+]([O-])=O</t>
  </si>
  <si>
    <r>
      <t>2,4-Diaminophenoxyethano</t>
    </r>
    <r>
      <rPr>
        <sz val="10"/>
        <rFont val="Arial"/>
        <family val="2"/>
      </rPr>
      <t>l dihydrochlorid</t>
    </r>
  </si>
  <si>
    <t>66422-95-5</t>
  </si>
  <si>
    <t>[H+].[H+].[Cl-].[Cl-].Nc1ccc(OCCO)c(N)c1</t>
  </si>
  <si>
    <t>1,3-Bis-(2,4-diaminophenoxy)propane 4 HCl (tetrahydrochloride)</t>
  </si>
  <si>
    <t>74918-21-1</t>
  </si>
  <si>
    <t>C1=CC(=C(C=C1N)N)OCCCOC2=C(C=C(C=C2)N)N.Cl.Cl.Cl.Cl</t>
  </si>
  <si>
    <t>2-Amino-3-hydroxypyridine</t>
  </si>
  <si>
    <t>16867-03-1</t>
  </si>
  <si>
    <t>Nc1ncccc1O</t>
  </si>
  <si>
    <t>2,7-Dihydroxynaphthalin</t>
  </si>
  <si>
    <t>582-17-2</t>
  </si>
  <si>
    <t>Oc1ccc2ccc(O)cc2c1</t>
  </si>
  <si>
    <t>Ro1200, 2-Chlor-6-methyl-3-aminophenol</t>
  </si>
  <si>
    <t>84540-50-1</t>
  </si>
  <si>
    <t>CC1=C(C(=C(C=C1)N)Cl)O</t>
  </si>
  <si>
    <t>HC Violet AS, 2,6-Dihydroxyethylaminotoluene</t>
  </si>
  <si>
    <t>149330-25-6</t>
  </si>
  <si>
    <t>CC1=C(C=CC=C1NCCO)NCCO</t>
  </si>
  <si>
    <t>1,5-Dihydroxynaphtalin</t>
  </si>
  <si>
    <t>83-56-7</t>
  </si>
  <si>
    <t>Oc1cccc2c(O)cccc12</t>
  </si>
  <si>
    <t>N,N’-BIS-(2-HYDROXYETHYL)-2-NITRO-P-PHENYLENEDIAMINE</t>
  </si>
  <si>
    <t>84041-77-0</t>
  </si>
  <si>
    <t>OCCNc1ccc(NCCO)c(c1)[N+]([O-])=O</t>
  </si>
  <si>
    <t>Hydroxyethyl-p-phenylenediamine sulfate</t>
  </si>
  <si>
    <t>93841-25-9</t>
  </si>
  <si>
    <t>Nc1ccc(NCCO)cc1.O[S](O)(=O)=O</t>
  </si>
  <si>
    <t>2-[(4-AMINOPHENYL)(2-HYDROXYETHYL)AMINO]ETHANOL, SULFATE</t>
  </si>
  <si>
    <t>54381-16-7</t>
  </si>
  <si>
    <t>Nc1ccc(cc1)N(CCO)CCO.O[S](O)(=O)=O</t>
  </si>
  <si>
    <t>HYDROXYPROPYL BIS(N-HYDROXYETHYL-p-PHENYLENEDIAMINE) HCl</t>
  </si>
  <si>
    <t>128729-30-6</t>
  </si>
  <si>
    <t>NC1=CC=C(C=C1)N(CCO)CC(O)CN(CCO)C1=CC=C(N)C=C1</t>
  </si>
  <si>
    <t>Oxazolone</t>
  </si>
  <si>
    <t>15646-46-5</t>
  </si>
  <si>
    <t>CCOC=C1C(=O)OC(=N1)C2=CC=CC=C2</t>
  </si>
  <si>
    <t xml:space="preserve">methyl dihydrojasmonate </t>
  </si>
  <si>
    <t>24851-98-7</t>
  </si>
  <si>
    <t>CCCCCC1C(CCC1=O)CC(=O)OC</t>
  </si>
  <si>
    <t>tetraethylene glycol monotetradecyl ether</t>
  </si>
  <si>
    <t>39034-24-7</t>
  </si>
  <si>
    <t>CCCCCCCCCCCCCCOCCOCCOCCOCCO</t>
  </si>
  <si>
    <t>hexaethylene glycol monododecyl ether</t>
  </si>
  <si>
    <t xml:space="preserve">3055-96-7  </t>
  </si>
  <si>
    <t>CCCCCCCCCCCCOCCOCCOCCOCCOCCOCCO</t>
  </si>
  <si>
    <r>
      <t xml:space="preserve">n- heptyl </t>
    </r>
    <r>
      <rPr>
        <sz val="10"/>
        <rFont val="Arial"/>
        <family val="2"/>
      </rPr>
      <t>b-d-thioglucopyranoside</t>
    </r>
  </si>
  <si>
    <t xml:space="preserve">85618-20-8  </t>
  </si>
  <si>
    <t>CCCCCCCS[C@@H]1O[C@H](CO)[C@@H](O)[C@H](O)[C@H]1O</t>
  </si>
  <si>
    <t>1-nonane sulfonic acid sodium salt</t>
  </si>
  <si>
    <t xml:space="preserve">35192-74-6  </t>
  </si>
  <si>
    <t>[Na+].CCCCCCCCC[S]([O-])(=O)=O</t>
  </si>
  <si>
    <t>Quaternium 15 cis-isomer</t>
  </si>
  <si>
    <t>51229-78-8</t>
  </si>
  <si>
    <t>[Cl-].Cl\C=C/C[N+]12CN3CN(CN(C3)C1)C2</t>
  </si>
  <si>
    <t>Octyl-methoxycinnamate</t>
  </si>
  <si>
    <t>5466-77-3</t>
  </si>
  <si>
    <t>CCCCCCCCC(c1ccccc1)=C(OC)C([O-])=O</t>
  </si>
  <si>
    <t>Octocrylene</t>
  </si>
  <si>
    <t>6197-30-4</t>
  </si>
  <si>
    <t>CCCCC(CC)COC(=O)C(C#N)=C(c1ccccc1)c2ccccc2</t>
  </si>
  <si>
    <t>Butyl Methoxydibenzoylmethane (BMDBM)</t>
  </si>
  <si>
    <t>70356-09-1</t>
  </si>
  <si>
    <t>COc1ccc(cc1)C(=O)CC(=O)c2ccc(cc2)C(C)(C)C</t>
  </si>
  <si>
    <t>2-phenylbenzimidazole-5-sulfonic acid (PBSA)</t>
  </si>
  <si>
    <t>27503-81-7</t>
  </si>
  <si>
    <t>O[S](=O)(=O)c1ccc2nc([nH]c2c1)c3ccccc3</t>
  </si>
  <si>
    <t>2-Hydroxy-4-methoxybenzophenone</t>
  </si>
  <si>
    <t>131-57-7</t>
  </si>
  <si>
    <t>COc1ccc(c(O)c1)C(=O)c2ccccc2</t>
  </si>
  <si>
    <t xml:space="preserve">decomposes </t>
  </si>
  <si>
    <t>Michael Acceptor &amp; SN2</t>
  </si>
  <si>
    <t>pro Michael acceptor/quinone precursor</t>
  </si>
  <si>
    <t>pre-/pro Michael Acceptor/quinone precursor</t>
  </si>
  <si>
    <t>not found in any reference</t>
  </si>
  <si>
    <t>Roberts et al., 2007a/Urbisch et al., 2015</t>
  </si>
  <si>
    <t>no result in in silico tools</t>
  </si>
  <si>
    <t>n.i.</t>
  </si>
  <si>
    <t>co-elution</t>
  </si>
  <si>
    <t>Strong</t>
  </si>
  <si>
    <t xml:space="preserve">minimal </t>
  </si>
  <si>
    <t>NA(~44.0166)</t>
  </si>
  <si>
    <t>NA(~82)</t>
  </si>
  <si>
    <t>NA(&gt;10)</t>
  </si>
  <si>
    <t>0+</t>
  </si>
  <si>
    <t>1.18 +</t>
  </si>
  <si>
    <t>Weak</t>
  </si>
  <si>
    <t>≤0.98</t>
  </si>
  <si>
    <t>NA(~106.303)</t>
  </si>
  <si>
    <t>NA(~4.696)</t>
  </si>
  <si>
    <t>Extreme</t>
  </si>
  <si>
    <t>&gt;500 +</t>
  </si>
  <si>
    <t>NA(~1.755)</t>
  </si>
  <si>
    <t>NA(~86.9202)</t>
  </si>
  <si>
    <t>NA(~4.473)</t>
  </si>
  <si>
    <t>ambigous/positive***</t>
  </si>
  <si>
    <t>NA(&gt;50)</t>
  </si>
  <si>
    <t>NA (24)</t>
  </si>
  <si>
    <t>NA(~47.618)</t>
  </si>
  <si>
    <t>1**</t>
  </si>
  <si>
    <t>NA(52)</t>
  </si>
  <si>
    <t>PPRA</t>
  </si>
  <si>
    <t>Cysteine - HRP/P (Direct)</t>
  </si>
  <si>
    <t xml:space="preserve">Cysteine + HRP/P </t>
  </si>
  <si>
    <t>Lysine - HRP/P (Direct)</t>
  </si>
  <si>
    <t>Prediction</t>
  </si>
  <si>
    <t>Reactivity Potency (mM) (lowest EC25)</t>
  </si>
  <si>
    <t>Corresponding Nucleophile</t>
  </si>
  <si>
    <t>Reactivity Classification</t>
  </si>
  <si>
    <t>DPMIN (%)</t>
  </si>
  <si>
    <t>DPMAX (%)</t>
  </si>
  <si>
    <t>EC25 (mM)</t>
  </si>
  <si>
    <t>Pos/Neg</t>
  </si>
  <si>
    <t>&lt;0,039</t>
  </si>
  <si>
    <t>&lt;0,156</t>
  </si>
  <si>
    <t>Cys (-)</t>
  </si>
  <si>
    <t>HR</t>
  </si>
  <si>
    <t>Cys (+)</t>
  </si>
  <si>
    <t>R</t>
  </si>
  <si>
    <t>&lt;0,078</t>
  </si>
  <si>
    <t>MR</t>
  </si>
  <si>
    <t>Lys (-)</t>
  </si>
  <si>
    <t>&lt;5,0</t>
  </si>
  <si>
    <t>&lt;5</t>
  </si>
  <si>
    <t>&lt;2,5</t>
  </si>
  <si>
    <t>&lt;0,011</t>
  </si>
  <si>
    <t>Cys (-/+)</t>
  </si>
  <si>
    <t>&lt;0,12</t>
  </si>
  <si>
    <t>&lt;0,,156</t>
  </si>
  <si>
    <t xml:space="preserve"> &gt;2,5</t>
  </si>
  <si>
    <t>&lt;0,625</t>
  </si>
  <si>
    <t>&gt;0,312</t>
  </si>
  <si>
    <t>&gt;25</t>
  </si>
  <si>
    <t>&gt;0,309</t>
  </si>
  <si>
    <t>&lt;0,312</t>
  </si>
  <si>
    <t>&gt;0,625</t>
  </si>
  <si>
    <t>&lt;1,25</t>
  </si>
  <si>
    <t>&gt;0,926</t>
  </si>
  <si>
    <t>&gt;0,103</t>
  </si>
  <si>
    <t>Mechanistic information</t>
  </si>
  <si>
    <t>mechanism</t>
  </si>
  <si>
    <t xml:space="preserve">mechanistic domains </t>
  </si>
  <si>
    <t>NA (max conc. Tested: 2%)</t>
  </si>
  <si>
    <t>na (GPMT: strong)</t>
  </si>
  <si>
    <t>ns (in GPMT)</t>
  </si>
  <si>
    <t>Hoffmann et al., 2018</t>
  </si>
  <si>
    <t>18,89*</t>
  </si>
  <si>
    <t>*An EC 1.5 value was manually derived here. However, the induction was not statistically significant, as results were highly variable between replicates (as well as between repetitions)</t>
  </si>
  <si>
    <t>+ Tested only up to solubility limit / 500 µM</t>
  </si>
  <si>
    <t>** interpret with caution due strong induction of metabolic activity</t>
  </si>
  <si>
    <t>*** flat and no dr-dependent cytotoxicity curve</t>
  </si>
  <si>
    <t>reporting error in Hoffmann et al., 2018 (reported there as '0')</t>
  </si>
  <si>
    <t>reported 'positive' by Nukada et al., 2012, as cell viability of CD54 EC200 was &gt; 50%</t>
  </si>
  <si>
    <t xml:space="preserve">* discordant results in Toxtree/OECD toolbox </t>
  </si>
  <si>
    <t xml:space="preserve"> **Urbisch et al. (2015) also indicate SN2 </t>
  </si>
  <si>
    <t>***Urbisch et al. (2015) and Toxtree also indicate SN2</t>
  </si>
  <si>
    <t>chemical name</t>
  </si>
  <si>
    <t>CAS no.</t>
  </si>
  <si>
    <t>EC3</t>
  </si>
  <si>
    <t>YES</t>
  </si>
  <si>
    <t>Methyl ethyl ketone</t>
  </si>
  <si>
    <t>0.5, 5, 50</t>
  </si>
  <si>
    <t>1.92, 10.33, 26.45</t>
  </si>
  <si>
    <t>company data</t>
  </si>
  <si>
    <t>0.5, 2.5, 10</t>
  </si>
  <si>
    <t>1.51, 6.26, 9.39</t>
  </si>
  <si>
    <t>1, 5, 25</t>
  </si>
  <si>
    <t>1.10, 1.33, 1.06</t>
  </si>
  <si>
    <t>5, 10, 25</t>
  </si>
  <si>
    <t>25.0, 34.0, 24.5</t>
  </si>
  <si>
    <t>ethanol:water, 7:3 (v/v)</t>
  </si>
  <si>
    <t>0.8, 0.8, 0.7</t>
  </si>
  <si>
    <t>2.1, 2.8, 3.0</t>
  </si>
  <si>
    <t>acetone/olive oil (4:1)</t>
  </si>
  <si>
    <t>1, 2.5, 5</t>
  </si>
  <si>
    <t>N/A</t>
  </si>
  <si>
    <t>0.05, 0.1, 0.5, 1, 2.5</t>
  </si>
  <si>
    <t>1.04, 1,41, 5.88, 9.00, 11.01</t>
  </si>
  <si>
    <t>SCCP/0978/06: http://ec.europa.eu/health/ph_risk/committees/04_sccp/docs/sccp_o_088.pdf</t>
  </si>
  <si>
    <t>aqua/acetone (1:1) with olive oil (4:1)</t>
  </si>
  <si>
    <t>0.5, 1.5, 3.0, 5.0</t>
  </si>
  <si>
    <t>3.2, 5.9, 5.3, 9.4</t>
  </si>
  <si>
    <t>SCCP/1001/06: http://ec.europa.eu/health/archive/ph_risk/committees/04_sccp/docs/sccp_o_070.pdf</t>
  </si>
  <si>
    <t>2.6, 2.4, 2.8, 3.9</t>
  </si>
  <si>
    <t>1, 10, 25, 50</t>
  </si>
  <si>
    <t>0.7, 0.6, 1.1, 3.0</t>
  </si>
  <si>
    <t>SCCP/1002/06: http://ec.europa.eu/health/archive/ph_risk/committees/04_sccp/docs/sccp_o_071.pdf</t>
  </si>
  <si>
    <t>0.5, 1.5, 5.0, 10</t>
  </si>
  <si>
    <t>1.5, 1.7, 4.7, 6.9</t>
  </si>
  <si>
    <t>SCCP/0898/05: http://ec.europa.eu/health/ph_risk/committees/04_sccp/docs/sccp_o_003.pdf</t>
  </si>
  <si>
    <t>0.9, 3.1, 6.5, 6.7</t>
  </si>
  <si>
    <t>0.1, 0.25, 0.5, 1.0, 2.5</t>
  </si>
  <si>
    <t>0.5, 1.2, 1.9, 1.8, 3.3</t>
  </si>
  <si>
    <t>SCCS/1474/12: http://ec.europa.eu/health/scientific_committees/consumer_safety/docs/sccs_o_107.pdf</t>
  </si>
  <si>
    <t xml:space="preserve"> 6358-09-4</t>
  </si>
  <si>
    <t>2.8, 3.9, 3.7, 5.2</t>
  </si>
  <si>
    <t>SCCP/0948/05: http://ec.europa.eu/health/archive/ph_risk/committees/04_sccp/docs/sccp_o_047.pdf</t>
  </si>
  <si>
    <t>1.2, 1.2, 2.0, 4.7</t>
  </si>
  <si>
    <t>0.5, 1, 10, 25, 50</t>
  </si>
  <si>
    <t>1.7, 3.1, 1.2, 1.7, 1.6</t>
  </si>
  <si>
    <t>SCCP/1082/07: http://ec.europa.eu/health/archive/ph_risk/committees/04_sccp/docs/sccp_o_119.pdf</t>
  </si>
  <si>
    <t>3-Amino-2-methylamino-6-methoxypyridin x HCl</t>
  </si>
  <si>
    <t>90817-34-8</t>
  </si>
  <si>
    <t>ethanol/water (7:3)</t>
  </si>
  <si>
    <t>2.5, 5, 10</t>
  </si>
  <si>
    <t>1.3, 2.5, 6.4</t>
  </si>
  <si>
    <t>SCCP/1121/07: http://ec.europa.eu/health/ph_risk/committees/04_sccp/docs/sccp_o_126.pdf</t>
  </si>
  <si>
    <t>0.9, 1.0, 0.8, 1.0</t>
  </si>
  <si>
    <t>SCCS/1449/11: http://ec.europa.eu/health/scientific_committees/consumer_safety/docs/sccs_o_079.pdf</t>
  </si>
  <si>
    <t>1.4, 1.7, 1.5, 1.8</t>
  </si>
  <si>
    <t>0.8, 1.1, 1.2</t>
  </si>
  <si>
    <t>SCCP/1118/07: http://ec.europa.eu/health/archive/ph_risk/committees/04_sccp/docs/sccp_o_152.pdf</t>
  </si>
  <si>
    <t>1.65, 1.82, 6.91, 8.88, 27.67</t>
  </si>
  <si>
    <t>SCCP/1059/06: http://ec.europa.eu/health/archive/ph_risk/committees/04_sccp/docs/sccp_o_094.pdf</t>
  </si>
  <si>
    <t>66422-95-5/70643-19-5</t>
  </si>
  <si>
    <t>0.5, 1, 2.5, 5, 10</t>
  </si>
  <si>
    <t>SCCS/1367/10: http://ec.europa.eu/health/scientific_committees/consumer_safety/docs/sccs_o_035.pdf</t>
  </si>
  <si>
    <t>5, 25, 50</t>
  </si>
  <si>
    <t>1.2, 4.9, 4.3</t>
  </si>
  <si>
    <t>SCCP/1098/07: http://ec.europa.eu/health/ph_risk/committees/04_sccp/docs/sccp_o_105.pdf</t>
  </si>
  <si>
    <t>2.9, 1.7, 1.9</t>
  </si>
  <si>
    <t xml:space="preserve">SCCP/1126/07: http://ec.europa.eu/health/archive/ph_risk/committees/04_sccp/docs/sccp_o_127.pdf </t>
  </si>
  <si>
    <t>0.5, 1, 2.5, 5, 25, 50</t>
  </si>
  <si>
    <t>1.6, 1.8, 1.4, 4.5, 12.4, 4.2</t>
  </si>
  <si>
    <t>SCCS/1366/10: http://ec.europa.eu/health/scientific_committees/consumer_safety/docs/sccs_o_034.pdf</t>
  </si>
  <si>
    <t>1.0, 0.9, 2.5</t>
  </si>
  <si>
    <t>SCCS/1225/09: http://ec.europa.eu/health/scientific_committees/consumer_safety/docs/sccs_o_005.pdf</t>
  </si>
  <si>
    <t>10, 25, 50</t>
  </si>
  <si>
    <t>1.2, 1.0, 0.9</t>
  </si>
  <si>
    <t>SCCS/1425/11: http://ec.europa.eu/health/scientific_committees/consumer_safety/docs/sccs_o_063.pdf</t>
  </si>
  <si>
    <t>0.25, 1, 2.5, 5, 25, 50</t>
  </si>
  <si>
    <t>1.4, 2.5, 2.8, 18.4, 16.7, 6.1</t>
  </si>
  <si>
    <t>SCCS/1365/10: http://ec.europa.eu/health/scientific_committees/consumer_safety/docs/sccs_o_033.pdf</t>
  </si>
  <si>
    <t>2.0, 2.1, 2.1</t>
  </si>
  <si>
    <t>SCCS/1463/12: http://ec.europa.eu/health/scientific_committees/consumer_safety/docs/sccs_o_096.pdf</t>
  </si>
  <si>
    <t>Hydroxyethyl-p-phenylenediamine</t>
  </si>
  <si>
    <t>0.5, 1, 2</t>
  </si>
  <si>
    <t>2.8, 4.5, 7.0</t>
  </si>
  <si>
    <t>SCCS/1310/10: http://ec.europa.eu/health/scientific_committees/consumer_safety/docs/sccs_o_017.pdf</t>
  </si>
  <si>
    <t>0.5, 2.5, 5</t>
  </si>
  <si>
    <t>0.7, 9.1, 9.7</t>
  </si>
  <si>
    <t>SCCP/0983/06: http://ec.europa.eu/health/archive/ph_risk/committees/04_sccp/docs/sccp_o_065.pdf</t>
  </si>
  <si>
    <t>saline solution (0.9 NaCl)</t>
  </si>
  <si>
    <t>18 of 20</t>
  </si>
  <si>
    <t>SCCS/1244/09: http://ec.europa.eu/health/scientific_committees/consumer_safety/docs/sccs_o_011.pdf</t>
  </si>
  <si>
    <t>0.003, 0.005, 0.01, 0.025, 0.05</t>
  </si>
  <si>
    <t>2.90, 4.90, 12.0, 22.0, 33.0</t>
  </si>
  <si>
    <t>1, 5, 10, 20, 40</t>
  </si>
  <si>
    <t>all &lt;3</t>
  </si>
  <si>
    <t>2.09, 9.45, 8.54</t>
  </si>
  <si>
    <t>2.19, 3.85, 10.28</t>
  </si>
  <si>
    <t>1.46, 3.79, 4.81</t>
  </si>
  <si>
    <t>3, 10, 40</t>
  </si>
  <si>
    <t>1.06, 1.51, 1.32</t>
  </si>
  <si>
    <t>Quaternium 15</t>
  </si>
  <si>
    <t>4080-31-3</t>
  </si>
  <si>
    <t>0.62, 2.5, 10, 20</t>
  </si>
  <si>
    <t>0.8, 1.7, 2.0, 2.9</t>
  </si>
  <si>
    <t>olive oil DAB9</t>
  </si>
  <si>
    <t>1 of 20</t>
  </si>
  <si>
    <t>1, 2.5, 5, 15, 30</t>
  </si>
  <si>
    <t>1.30, 1.63, 2.25, 5.01, 4.38</t>
  </si>
  <si>
    <t>2-phenylethanol</t>
  </si>
  <si>
    <t>0 of 20</t>
  </si>
  <si>
    <t>arachis oil B.P.</t>
  </si>
  <si>
    <t>0 of 19</t>
  </si>
  <si>
    <t>12.5, 25, 50</t>
  </si>
  <si>
    <t>1.64, 1.33, 1.61</t>
  </si>
  <si>
    <t>Ball N et al., 2011. Evaluating the sensitization potential of surfactants: Integrating data from the local lymph node assay, guinea pig maximization test, and in vitro methods in a weight-of-evidence approach. Regulatory Toxicology and Pharmacology 60, 389–400</t>
  </si>
  <si>
    <t>De Jong WH, De Klerk A, Beek MT, Veenman C, Van Loveren H, 2007. Effect of Prolonged Repeated Exposure to Formaldehyde Donors with Doses Below the EC3 Value on Draining Lymph Node Responses. J Immunotoxicol. 4(3):239-46.</t>
  </si>
  <si>
    <t xml:space="preserve">Karlsson I, Vanden Broecke K, Mårtensson J, Goossens A, Börje A, 2011. Clinical and experimental studies of octocrylene's allergenic potency. Contact Dermatitis. 64(6):343-52. </t>
  </si>
  <si>
    <t>SCC (9th series): https://ec.europa.eu/health/sites/health/files/scientific_committees/consumer_safety/docs/scc_o_9.pdf</t>
  </si>
  <si>
    <t>2,4,5,6 Tetraaminopyrimidine sulfate</t>
  </si>
  <si>
    <t>2,4-Diaminophenoxyethanol dihydrochlorid</t>
  </si>
  <si>
    <t>49647-58-7</t>
  </si>
  <si>
    <t>LLNA/GPMT: vehicle</t>
  </si>
  <si>
    <t>LLNA/GMPT: (max.) test concentrations (%)</t>
  </si>
  <si>
    <t>comments</t>
  </si>
  <si>
    <t>GPMT negative</t>
  </si>
  <si>
    <t>no LLNA available, GPMT used</t>
  </si>
  <si>
    <t>NS (presumably)</t>
  </si>
  <si>
    <t>REACH dossier: https://echa.europa.eu/de/registration-dossier/-/registered-dossier/5464/1</t>
  </si>
  <si>
    <t>REACH dossier: https://echa.europa.eu/de/registration-dossier/-/registered-dossier/14835</t>
  </si>
  <si>
    <t>REACH dossier: https://echa.europa.eu/de/registration-dossier/-/registered-dossier/5515/7/5/2</t>
  </si>
  <si>
    <t>n- heptyl b-d-thioglucopyranoside</t>
  </si>
  <si>
    <t>LLNA: SI;                      GPMT: positive responses</t>
  </si>
  <si>
    <t>EC3 extrapolated/estimated</t>
  </si>
  <si>
    <t>2,4,5,6 Tetraaminopyrimidine (sulfate 1 H2SO4/free base)</t>
  </si>
  <si>
    <t>2-METHYLBENZENE-1,4-DIAMINE sulfate</t>
  </si>
  <si>
    <t>2,4-Diaminophenoxyethanol 2HCl (dihydrochloride/free base)</t>
  </si>
  <si>
    <t>4080-31-3 / 51229-78-8</t>
  </si>
  <si>
    <t>SENS-IS: new substances</t>
  </si>
  <si>
    <t>manually corrected</t>
  </si>
  <si>
    <t>Toxtree 3.1.0 (run on April 12, 2019)</t>
  </si>
  <si>
    <t>Skin sensitisation reactiviyt domains</t>
  </si>
  <si>
    <t>Protein binding alerts</t>
  </si>
  <si>
    <t>NAME</t>
  </si>
  <si>
    <t>Alert for Acyl Transfer agent identified.</t>
  </si>
  <si>
    <t>Alert for Michael Acceptor identified.</t>
  </si>
  <si>
    <t>Alert for SN2 identified.</t>
  </si>
  <si>
    <t>Alert for SNAr Identified.</t>
  </si>
  <si>
    <t>Alert for Schiff base formation  identified.</t>
  </si>
  <si>
    <t>No skin sensitisation reactivity domains alerts identified.</t>
  </si>
  <si>
    <t>No protein binding alerts identified.</t>
  </si>
  <si>
    <t>NO</t>
  </si>
  <si>
    <t>Hexane</t>
  </si>
  <si>
    <t>O=C1NC=CO1</t>
  </si>
  <si>
    <t>3055-96-7</t>
  </si>
  <si>
    <t>85618-20-8</t>
  </si>
  <si>
    <t>35192-74-6</t>
  </si>
  <si>
    <t>Pharmaceutical</t>
  </si>
  <si>
    <t>not found</t>
  </si>
  <si>
    <t>Food additive</t>
  </si>
  <si>
    <t>Colorant</t>
  </si>
  <si>
    <t>Consumer Use</t>
  </si>
  <si>
    <t>Personal Care Product</t>
  </si>
  <si>
    <t>Fragrance</t>
  </si>
  <si>
    <t>Industrial</t>
  </si>
  <si>
    <t>Antimicrobial</t>
  </si>
  <si>
    <t>Use classes</t>
  </si>
  <si>
    <t>Pesticide</t>
  </si>
  <si>
    <t>new</t>
  </si>
  <si>
    <t>old</t>
  </si>
  <si>
    <t>Skin.Sensitisation</t>
  </si>
  <si>
    <t>Training.set</t>
  </si>
  <si>
    <t>Positive</t>
  </si>
  <si>
    <t>Yes</t>
  </si>
  <si>
    <t>Negative</t>
  </si>
  <si>
    <t>in silico</t>
  </si>
  <si>
    <t>ICCVAM Test Method Evaluation Report: Appendix D_2009 (https://ntp.niehs.nih.gov/iccvam/docs/immunotox_docs/llna-pot/tmer.pdf)</t>
  </si>
  <si>
    <t>cluster</t>
  </si>
  <si>
    <t>--</t>
  </si>
  <si>
    <t>na: substance not available</t>
  </si>
  <si>
    <t>&gt; 500</t>
  </si>
  <si>
    <t>&gt; 2000</t>
  </si>
  <si>
    <t>not testable (due to insolubility)</t>
  </si>
  <si>
    <t xml:space="preserve">n.i.* </t>
  </si>
  <si>
    <t>* Co-elution with cysteine: the peak that was observed at the retention time of cysteine was small, so most likely there was a significant amount of peptide depletion but it could not be measured</t>
  </si>
  <si>
    <t>n.i.: not interpretable due to co-elution</t>
  </si>
  <si>
    <t xml:space="preserve">high </t>
  </si>
  <si>
    <t>low, at least</t>
  </si>
  <si>
    <t>NA: a value ccould not be unambigously calculated; value in brackets provides an indication only</t>
  </si>
  <si>
    <t>ns: non-sensitising</t>
  </si>
  <si>
    <t>use class</t>
  </si>
  <si>
    <t>ratio (B/A)</t>
  </si>
  <si>
    <t>sum of use clategories (B)</t>
  </si>
  <si>
    <t>% of substance with one category</t>
  </si>
  <si>
    <t>substances found (A)</t>
  </si>
  <si>
    <t>Protein binding alerts for skin sensitization by OASIS</t>
  </si>
  <si>
    <t>alert</t>
  </si>
  <si>
    <t>simplified</t>
  </si>
  <si>
    <t>No alert found</t>
  </si>
  <si>
    <t>Michael Addition;Michael Addition &gt;&gt; Michael addition on alpha,beta-Unsaturated carbonyl compounds;Michael Addition &gt;&gt; Michael addition on alpha,beta-Unsaturated carbonyl compounds &gt;&gt; alpha,beta-Aldehydes</t>
  </si>
  <si>
    <t>Michael addition</t>
  </si>
  <si>
    <t>SN2;SN2 &gt;&gt; Interchange reaction with sulphur containing compounds;SN2 &gt;&gt; Interchange reaction with sulphur containing compounds &gt;&gt; Thiols and disulfide compounds</t>
  </si>
  <si>
    <t>Acylation;Acylation &gt;&gt; Ester aminolysis or thiolysis;Acylation &gt;&gt; Ester aminolysis or thiolysis &gt;&gt; Activated (di)aryl esters</t>
  </si>
  <si>
    <t>acylation</t>
  </si>
  <si>
    <t>Acylation;Acylation &gt;&gt; Ring opening acylation;Acylation &gt;&gt; Ring opening acylation &gt;&gt; Cyclopropenones</t>
  </si>
  <si>
    <t>SNAr;SNAr &gt;&gt; Nucleophilic aromatic substitution on activated aryl and heteroaryl compounds;SNAr &gt;&gt; Nucleophilic aromatic substitution on activated aryl and heteroaryl compounds &gt;&gt; Activated aryl and heteroaryl compounds</t>
  </si>
  <si>
    <t>SNAr</t>
  </si>
  <si>
    <t>Michael Addition;Michael Addition &gt;&gt; Michael addition on conjugated systems with electron withdrawing group;Michael Addition &gt;&gt; Michael addition on conjugated systems with electron withdrawing group &gt;&gt; alpha,beta-Carbonyl compounds with polarized double bonds</t>
  </si>
  <si>
    <t>Schiff base formation;Schiff base formation &gt;&gt; Schiff base formation with carbonyl compounds;Schiff base formation &gt;&gt; Schiff base formation with carbonyl compounds &gt;&gt; Bis aldehydes</t>
  </si>
  <si>
    <t>Acylation;Acylation &gt;&gt; Direct acylation involving a leaving group;Acylation &gt;&gt; Direct acylation involving a leaving group &gt;&gt; Diacyl peroxides, anhydrides (sulphur analogues of diacyl peroxides)</t>
  </si>
  <si>
    <t>Schiff base formation;Schiff base formation &gt;&gt; Schiff base formation with carbonyl compounds;Schiff base formation &gt;&gt; Schiff base formation with carbonyl compounds &gt;&gt; Aldehydes</t>
  </si>
  <si>
    <t>Acylation;Acylation &gt;&gt; Direct acylation involving a leaving group;Acylation &gt;&gt; Direct acylation involving a leaving group &gt;&gt; Carbamates;SN2;SN2 &gt;&gt; Iodoalkyne SN2 protein disulfide formation;SN2 &gt;&gt; Iodoalkyne SN2 protein disulfide formation &gt;&gt; Iodoalkynes</t>
  </si>
  <si>
    <t>acylation; SN2</t>
  </si>
  <si>
    <t>Michael Addition;Michael Addition &gt;&gt; Michael addition on conjugated systems with electron withdrawing group;Michael Addition &gt;&gt; Michael addition on conjugated systems with electron withdrawing group &gt;&gt; alpha,beta-Carbonyl compounds with polarized triple bond</t>
  </si>
  <si>
    <t>SN2;SN2 &gt;&gt; Ring opening SN2 reaction;SN2 &gt;&gt; Ring opening SN2 reaction &gt;&gt; Isothiazolone derivatives;No alert found</t>
  </si>
  <si>
    <t>SN2;SN2 &gt;&gt; SN2 reaction at a sulfur atom;SN2 &gt;&gt; SN2 reaction at a sulfur atom &gt;&gt; Isothiazolidin-3-ones (sulphur) and Isothiazolone derivatives</t>
  </si>
  <si>
    <t>Schiff base formation;Schiff base formation &gt;&gt; Direct acting Schiff base formers;Schiff base formation &gt;&gt; Direct acting Schiff base formers &gt;&gt; Di-substituted alpha,beta-unsaturated aldehydes</t>
  </si>
  <si>
    <t>Michael Addition;Michael Addition &gt;&gt; Michael addition on conjugated systems with electron withdrawing group;Michael Addition &gt;&gt; Michael addition on conjugated systems with electron withdrawing group &gt;&gt; Bifunctional alpha, beta-carbonyl containing compounds</t>
  </si>
  <si>
    <t>Acylation;Acylation &gt;&gt; Ring opening acylation;Acylation &gt;&gt; Ring opening acylation &gt;&gt; beta-Lactams</t>
  </si>
  <si>
    <t>SN2;SN2 &gt;&gt; Ring opening SN2 reaction;SN2 &gt;&gt; Ring opening SN2 reaction &gt;&gt; Epoxides, Aziridines and Sulfuranes</t>
  </si>
  <si>
    <t>SN2;SN2 &gt;&gt; Nucleophilic substitution on benzilyc carbon atom;SN2 &gt;&gt; Nucleophilic substitution on benzilyc carbon atom &gt;&gt; alpha-Activated benzyls</t>
  </si>
  <si>
    <t>SN2;SN2 &gt;&gt; SN2 Reaction at a sp3 carbon atom;SN2 &gt;&gt; SN2 Reaction at a sp3 carbon atom &gt;&gt; Activated alkyl esters and thioesters</t>
  </si>
  <si>
    <t>Acylation;Acylation &gt;&gt; Ester aminolysis or thiolysis;Acylation &gt;&gt; Ester aminolysis or thiolysis &gt;&gt; Benzyl or phenethyl salicylates;SN2;SN2 &gt;&gt; SN2 Reaction at a sp3 carbon atom;SN2 &gt;&gt; SN2 Reaction at a sp3 carbon atom &gt;&gt; Activated alkyl esters and thioesters</t>
  </si>
  <si>
    <t>Nucleophilic addition;Nucleophilic addition &gt;&gt; Addition to carbon-hetero double bonds;Nucleophilic addition &gt;&gt; Addition to carbon-hetero double bonds &gt;&gt; Ketones</t>
  </si>
  <si>
    <t>Nucleophilic addittion</t>
  </si>
  <si>
    <t>Acylation;Acylation &gt;&gt; Ester aminolysis;Acylation &gt;&gt; Ester aminolysis &gt;&gt; Amides</t>
  </si>
  <si>
    <t>Schiff base formation;Schiff base formation &gt;&gt; Direct acting Schiff base formers;Schiff base formation &gt;&gt; Direct acting Schiff base formers &gt;&gt; 1,2-Dicarbonyls and 1,3-Dicarbonyls</t>
  </si>
  <si>
    <t>Michael Addition;Michael Addition &gt;&gt; Michael addition on alpha,beta-Unsaturated carbonyl compounds;Michael Addition &gt;&gt; Michael addition on alpha,beta-Unsaturated carbonyl compounds &gt;&gt; alpha,beta-Aldehydes;Schiff base formation;Schiff base formation &gt;&gt; Schiff base formation with carbonyl compounds;Schiff base formation &gt;&gt; Schiff base formation with carbonyl compounds &gt;&gt; Aldehydes</t>
  </si>
  <si>
    <t>Acylation;Acylation &gt;&gt; Ring opening acylation;Acylation &gt;&gt; Ring opening acylation &gt;&gt; Active cyclic agents</t>
  </si>
  <si>
    <t>Schiff base formation;Schiff base formation &gt;&gt; Schiff base formation with carbonyl compounds;Schiff base formation &gt;&gt; Schiff base formation with carbonyl compounds &gt;&gt; Aromatic carbonyl compounds</t>
  </si>
  <si>
    <t>Acylation;Acylation &gt;&gt; Direct acylation involving a leaving group;Acylation &gt;&gt; Direct acylation involving a leaving group &gt;&gt; Azlactones and unsaturated lactone derivatives</t>
  </si>
  <si>
    <t>SNVinyl;SNVinyl &gt;&gt; SNVinyl at a vinylic (sp2) carbon atom;SNVinyl &gt;&gt; SNVinyl at a vinylic (sp2) carbon atom &gt;&gt; Vinyl type compounds with electron withdrawing groups</t>
  </si>
  <si>
    <t>SNVinyl</t>
  </si>
  <si>
    <t>Excluded, as no defined structure</t>
  </si>
  <si>
    <t>OECD toolbox 4.4 (run on March 18, 2020)</t>
  </si>
  <si>
    <t>Set</t>
  </si>
  <si>
    <t>Otsubo et al., 2017</t>
  </si>
  <si>
    <t>invalid data reported in Hoffman et al., 2018</t>
  </si>
  <si>
    <t>Ryan et al. 2020</t>
  </si>
  <si>
    <t>carv</t>
  </si>
  <si>
    <t>Cosmetics Europe &amp; RIFM</t>
  </si>
  <si>
    <t>P (parent)</t>
  </si>
  <si>
    <t>M (metabolites)</t>
  </si>
  <si>
    <t>negative</t>
  </si>
  <si>
    <t>no metab.</t>
  </si>
  <si>
    <t>TIMES (V 2.30.1.11)</t>
  </si>
  <si>
    <t>2-Chlor-6-methyl-3-aminophenol</t>
  </si>
  <si>
    <t>1-methyl-2,6-bis-(2-hydroxyethylamino)benzene</t>
  </si>
  <si>
    <t>2-(4-amino-2-nitroanilino)ethanol</t>
  </si>
  <si>
    <t>na: not applicable</t>
  </si>
  <si>
    <t>GPMT: guinea pig maximisation test</t>
  </si>
  <si>
    <t>DEREK 6.01 (Nexus 2.2.2)</t>
  </si>
  <si>
    <t>PLAUSIBLE</t>
  </si>
  <si>
    <t>NON-SENSITISER</t>
  </si>
  <si>
    <t>PROBABLE</t>
  </si>
  <si>
    <t>EQUIVOCAL</t>
  </si>
  <si>
    <t>NON-SENSITISER</t>
    <phoneticPr fontId="2" type="noConversion"/>
  </si>
  <si>
    <t>IMPROBABLE</t>
    <phoneticPr fontId="2" type="noConversion"/>
  </si>
  <si>
    <t>Positive</t>
    <phoneticPr fontId="2" type="noConversion"/>
  </si>
  <si>
    <t>LogS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</si>
</sst>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font>
      <sz val="10"/>
      <name val="Arial"/>
    </font>
    <font>
      <sz val="12"/>
      <color theme="1"/>
      <name val="Calibri"/>
      <family val="2"/>
      <scheme val="minor"/>
    </font>
    <font>
      <sz val="8"/>
      <name val="Arial"/>
      <family val="2"/>
    </font>
    <font>
      <b/>
      <sz val="10"/>
      <name val="Arial"/>
      <family val="2"/>
    </font>
    <font>
      <sz val="10"/>
      <name val="Arial"/>
      <family val="2"/>
    </font>
    <font>
      <sz val="11"/>
      <name val="ＭＳ Ｐゴシック"/>
      <family val="3"/>
      <charset val="128"/>
    </font>
    <font>
      <sz val="10"/>
      <color indexed="8"/>
      <name val="Arial"/>
      <family val="2"/>
    </font>
    <font>
      <sz val="10"/>
      <name val="Arial"/>
      <family val="2"/>
    </font>
    <font>
      <u/>
      <sz val="10"/>
      <color theme="10"/>
      <name val="Arial"/>
      <family val="2"/>
    </font>
    <font>
      <u/>
      <sz val="10"/>
      <color theme="11"/>
      <name val="Arial"/>
      <family val="2"/>
    </font>
    <font>
      <sz val="10"/>
      <color rgb="FF000000"/>
      <name val="Arial"/>
      <family val="2"/>
    </font>
    <font>
      <sz val="11"/>
      <name val="Calibri"/>
      <family val="2"/>
      <scheme val="minor"/>
    </font>
    <font>
      <sz val="11"/>
      <color theme="1"/>
      <name val="Calibri"/>
      <family val="2"/>
      <scheme val="minor"/>
    </font>
    <font>
      <i/>
      <sz val="10"/>
      <color rgb="FF000000"/>
      <name val="Arial"/>
      <family val="2"/>
    </font>
    <font>
      <b/>
      <sz val="12"/>
      <color theme="1"/>
      <name val="Calibri"/>
      <family val="2"/>
      <scheme val="minor"/>
    </font>
    <font>
      <sz val="10"/>
      <color theme="1"/>
      <name val="Arial"/>
      <family val="2"/>
    </font>
    <font>
      <sz val="9"/>
      <color rgb="FF000000"/>
      <name val="Tahoma"/>
      <family val="2"/>
    </font>
    <font>
      <b/>
      <sz val="9"/>
      <color rgb="FF000000"/>
      <name val="Arial"/>
      <family val="2"/>
    </font>
    <font>
      <sz val="9"/>
      <color rgb="FF000000"/>
      <name val="Arial"/>
      <family val="2"/>
    </font>
    <font>
      <b/>
      <sz val="9"/>
      <color rgb="FF000000"/>
      <name val="Tahoma"/>
      <family val="2"/>
    </font>
    <font>
      <b/>
      <sz val="9"/>
      <color rgb="FF000000"/>
      <name val="Calibri"/>
      <family val="2"/>
    </font>
    <font>
      <sz val="9"/>
      <color rgb="FF000000"/>
      <name val="Calibri"/>
      <family val="2"/>
    </font>
    <font>
      <b/>
      <sz val="10"/>
      <color theme="1"/>
      <name val="Arial"/>
      <family val="2"/>
    </font>
    <font>
      <b/>
      <sz val="12"/>
      <name val="Calibri (Textkörper)"/>
    </font>
    <font>
      <b/>
      <sz val="12"/>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4" tint="0.59999389629810485"/>
        <bgColor indexed="64"/>
      </patternFill>
    </fill>
  </fills>
  <borders count="6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top style="thin">
        <color auto="1"/>
      </top>
      <bottom style="medium">
        <color auto="1"/>
      </bottom>
      <diagonal/>
    </border>
    <border>
      <left/>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medium">
        <color auto="1"/>
      </bottom>
      <diagonal/>
    </border>
    <border>
      <left/>
      <right style="thin">
        <color auto="1"/>
      </right>
      <top/>
      <bottom/>
      <diagonal/>
    </border>
    <border>
      <left style="thin">
        <color auto="1"/>
      </left>
      <right style="medium">
        <color auto="1"/>
      </right>
      <top style="medium">
        <color auto="1"/>
      </top>
      <bottom style="thin">
        <color auto="1"/>
      </bottom>
      <diagonal/>
    </border>
    <border>
      <left style="medium">
        <color auto="1"/>
      </left>
      <right/>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bottom/>
      <diagonal/>
    </border>
    <border>
      <left/>
      <right style="thin">
        <color auto="1"/>
      </right>
      <top/>
      <bottom style="medium">
        <color auto="1"/>
      </bottom>
      <diagonal/>
    </border>
    <border>
      <left/>
      <right style="medium">
        <color auto="1"/>
      </right>
      <top/>
      <bottom/>
      <diagonal/>
    </border>
    <border>
      <left/>
      <right style="medium">
        <color auto="1"/>
      </right>
      <top style="thin">
        <color auto="1"/>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medium">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bottom style="medium">
        <color auto="1"/>
      </bottom>
      <diagonal/>
    </border>
    <border>
      <left style="medium">
        <color auto="1"/>
      </left>
      <right style="medium">
        <color auto="1"/>
      </right>
      <top style="thin">
        <color auto="1"/>
      </top>
      <bottom/>
      <diagonal/>
    </border>
    <border>
      <left style="medium">
        <color auto="1"/>
      </left>
      <right style="medium">
        <color auto="1"/>
      </right>
      <top style="medium">
        <color auto="1"/>
      </top>
      <bottom style="medium">
        <color auto="1"/>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thin">
        <color auto="1"/>
      </right>
      <top style="medium">
        <color auto="1"/>
      </top>
      <bottom/>
      <diagonal/>
    </border>
  </borders>
  <cellStyleXfs count="1181">
    <xf numFmtId="0" fontId="0" fillId="0" borderId="0"/>
    <xf numFmtId="0" fontId="5" fillId="0" borderId="0" applyBorder="0"/>
    <xf numFmtId="0" fontId="4"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5"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 fillId="0" borderId="0"/>
  </cellStyleXfs>
  <cellXfs count="595">
    <xf numFmtId="0" fontId="0" fillId="0" borderId="0" xfId="0"/>
    <xf numFmtId="0" fontId="3" fillId="0" borderId="0" xfId="0" applyFont="1"/>
    <xf numFmtId="0" fontId="4" fillId="0" borderId="0" xfId="0" applyFont="1" applyFill="1" applyBorder="1" applyAlignment="1">
      <alignment wrapText="1"/>
    </xf>
    <xf numFmtId="49" fontId="7" fillId="0" borderId="0" xfId="0" applyNumberFormat="1" applyFont="1" applyFill="1" applyBorder="1" applyAlignment="1">
      <alignment wrapText="1"/>
    </xf>
    <xf numFmtId="0" fontId="0" fillId="0" borderId="0" xfId="0" applyFill="1" applyBorder="1" applyAlignment="1">
      <alignment horizontal="center"/>
    </xf>
    <xf numFmtId="0" fontId="0" fillId="0" borderId="13" xfId="0" applyFont="1" applyFill="1" applyBorder="1" applyAlignment="1">
      <alignment horizontal="center" wrapText="1"/>
    </xf>
    <xf numFmtId="0" fontId="0" fillId="0" borderId="4" xfId="0" applyFont="1" applyFill="1" applyBorder="1" applyAlignment="1">
      <alignment horizontal="center" wrapText="1"/>
    </xf>
    <xf numFmtId="0" fontId="0" fillId="0" borderId="5" xfId="0" applyFont="1" applyFill="1" applyBorder="1" applyAlignment="1">
      <alignment horizontal="center" wrapText="1"/>
    </xf>
    <xf numFmtId="0" fontId="0" fillId="0" borderId="19" xfId="0" applyBorder="1"/>
    <xf numFmtId="2" fontId="0" fillId="0" borderId="4" xfId="0" applyNumberFormat="1" applyFont="1" applyFill="1" applyBorder="1" applyAlignment="1">
      <alignment horizontal="center" wrapText="1"/>
    </xf>
    <xf numFmtId="2" fontId="0" fillId="0" borderId="24" xfId="0" applyNumberFormat="1" applyFont="1" applyFill="1" applyBorder="1" applyAlignment="1">
      <alignment horizontal="center" wrapText="1"/>
    </xf>
    <xf numFmtId="0" fontId="3" fillId="0" borderId="30" xfId="0" applyFont="1" applyBorder="1"/>
    <xf numFmtId="0" fontId="0" fillId="0" borderId="33" xfId="0" applyBorder="1"/>
    <xf numFmtId="0" fontId="0" fillId="0" borderId="3" xfId="0" applyBorder="1"/>
    <xf numFmtId="0" fontId="0" fillId="0" borderId="14" xfId="0" applyBorder="1"/>
    <xf numFmtId="0" fontId="3" fillId="0" borderId="40" xfId="0" applyFont="1" applyBorder="1"/>
    <xf numFmtId="0" fontId="0" fillId="0" borderId="34" xfId="0" applyBorder="1"/>
    <xf numFmtId="0" fontId="0" fillId="0" borderId="24" xfId="0" applyBorder="1"/>
    <xf numFmtId="49" fontId="3" fillId="0" borderId="0" xfId="0" applyNumberFormat="1" applyFont="1" applyFill="1" applyBorder="1" applyAlignment="1">
      <alignment wrapText="1"/>
    </xf>
    <xf numFmtId="0" fontId="0" fillId="0" borderId="0" xfId="0" applyFill="1"/>
    <xf numFmtId="0" fontId="0" fillId="0" borderId="0" xfId="0" applyBorder="1"/>
    <xf numFmtId="0" fontId="0" fillId="0" borderId="30" xfId="0" applyBorder="1"/>
    <xf numFmtId="0" fontId="0" fillId="0" borderId="11" xfId="0" applyFont="1" applyFill="1" applyBorder="1"/>
    <xf numFmtId="0" fontId="0" fillId="0" borderId="42" xfId="0" applyFont="1" applyFill="1" applyBorder="1"/>
    <xf numFmtId="0" fontId="0" fillId="0" borderId="0" xfId="0" applyFont="1"/>
    <xf numFmtId="0" fontId="0" fillId="0" borderId="19" xfId="0" applyBorder="1" applyAlignment="1">
      <alignment horizontal="left" vertical="top"/>
    </xf>
    <xf numFmtId="0" fontId="0" fillId="0" borderId="19" xfId="0" applyFill="1" applyBorder="1" applyAlignment="1">
      <alignment horizontal="left" vertical="top"/>
    </xf>
    <xf numFmtId="0" fontId="14" fillId="0" borderId="0" xfId="0" applyFont="1"/>
    <xf numFmtId="0" fontId="0" fillId="0" borderId="0" xfId="0" applyFont="1" applyBorder="1"/>
    <xf numFmtId="0" fontId="0" fillId="0" borderId="25" xfId="0" applyFont="1" applyBorder="1"/>
    <xf numFmtId="0" fontId="0" fillId="0" borderId="9" xfId="0" applyFont="1" applyBorder="1"/>
    <xf numFmtId="0" fontId="0" fillId="0" borderId="30" xfId="0" applyFont="1" applyBorder="1"/>
    <xf numFmtId="0" fontId="0" fillId="0" borderId="40" xfId="0" applyFont="1" applyBorder="1"/>
    <xf numFmtId="0" fontId="0" fillId="0" borderId="10" xfId="0" applyFont="1" applyBorder="1" applyAlignment="1">
      <alignment horizontal="left"/>
    </xf>
    <xf numFmtId="2" fontId="0" fillId="0" borderId="30" xfId="0" applyNumberFormat="1" applyFont="1" applyFill="1" applyBorder="1"/>
    <xf numFmtId="2" fontId="0" fillId="0" borderId="40" xfId="0" applyNumberFormat="1" applyFont="1" applyFill="1" applyBorder="1"/>
    <xf numFmtId="2" fontId="0" fillId="0" borderId="0" xfId="0" applyNumberFormat="1"/>
    <xf numFmtId="2" fontId="0" fillId="0" borderId="51" xfId="0" applyNumberFormat="1" applyBorder="1"/>
    <xf numFmtId="2" fontId="0" fillId="0" borderId="15" xfId="0" applyNumberFormat="1" applyBorder="1"/>
    <xf numFmtId="0" fontId="0" fillId="0" borderId="25" xfId="0" applyBorder="1"/>
    <xf numFmtId="0" fontId="0" fillId="0" borderId="0" xfId="0" applyFont="1" applyFill="1" applyBorder="1" applyAlignment="1">
      <alignment horizontal="right"/>
    </xf>
    <xf numFmtId="0" fontId="0" fillId="0" borderId="4" xfId="0" applyFont="1" applyFill="1" applyBorder="1" applyAlignment="1">
      <alignment wrapText="1"/>
    </xf>
    <xf numFmtId="0" fontId="0" fillId="0" borderId="11" xfId="0" applyFont="1" applyFill="1" applyBorder="1" applyAlignment="1">
      <alignment horizontal="center" wrapText="1"/>
    </xf>
    <xf numFmtId="0" fontId="0" fillId="0" borderId="44" xfId="0" applyFont="1" applyFill="1" applyBorder="1" applyAlignment="1">
      <alignment wrapText="1"/>
    </xf>
    <xf numFmtId="0" fontId="10" fillId="0" borderId="37" xfId="0" applyFont="1" applyFill="1" applyBorder="1" applyAlignment="1">
      <alignment horizontal="left" vertical="top" wrapText="1"/>
    </xf>
    <xf numFmtId="0" fontId="4" fillId="0" borderId="37" xfId="0" applyFont="1" applyBorder="1"/>
    <xf numFmtId="0" fontId="4" fillId="0" borderId="46" xfId="0" applyFont="1" applyBorder="1" applyAlignment="1">
      <alignment horizontal="left"/>
    </xf>
    <xf numFmtId="0" fontId="4" fillId="0" borderId="3" xfId="0" applyFont="1" applyBorder="1" applyAlignment="1">
      <alignment horizontal="left"/>
    </xf>
    <xf numFmtId="0" fontId="0" fillId="0" borderId="3" xfId="0" applyFill="1" applyBorder="1"/>
    <xf numFmtId="0" fontId="4" fillId="0" borderId="0" xfId="0" applyFont="1"/>
    <xf numFmtId="49" fontId="7" fillId="0" borderId="41" xfId="0" applyNumberFormat="1" applyFont="1" applyFill="1" applyBorder="1" applyAlignment="1">
      <alignment wrapText="1"/>
    </xf>
    <xf numFmtId="0" fontId="3" fillId="0" borderId="41" xfId="0" applyFont="1" applyBorder="1" applyAlignment="1">
      <alignment horizontal="center"/>
    </xf>
    <xf numFmtId="0" fontId="4" fillId="0" borderId="17" xfId="0" applyFont="1" applyBorder="1" applyAlignment="1">
      <alignment horizontal="left"/>
    </xf>
    <xf numFmtId="49" fontId="7" fillId="0" borderId="28" xfId="0" applyNumberFormat="1" applyFont="1" applyFill="1" applyBorder="1" applyAlignment="1">
      <alignment wrapText="1"/>
    </xf>
    <xf numFmtId="49" fontId="3" fillId="0" borderId="28" xfId="0" applyNumberFormat="1" applyFont="1" applyFill="1" applyBorder="1" applyAlignment="1">
      <alignment horizontal="center" wrapText="1"/>
    </xf>
    <xf numFmtId="0" fontId="15" fillId="0" borderId="44"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58" xfId="0" applyFont="1" applyBorder="1" applyAlignment="1">
      <alignment horizontal="center" vertical="center" wrapText="1"/>
    </xf>
    <xf numFmtId="0" fontId="15" fillId="0" borderId="9" xfId="0" applyFont="1" applyBorder="1" applyAlignment="1">
      <alignment horizontal="center" vertical="center" wrapText="1"/>
    </xf>
    <xf numFmtId="0" fontId="4" fillId="0" borderId="10" xfId="0" applyFont="1" applyBorder="1" applyAlignment="1">
      <alignment horizontal="center" vertical="top" wrapText="1"/>
    </xf>
    <xf numFmtId="0" fontId="0" fillId="0" borderId="0" xfId="0" applyAlignment="1">
      <alignment vertical="top"/>
    </xf>
    <xf numFmtId="0" fontId="0" fillId="0" borderId="51" xfId="0" applyBorder="1"/>
    <xf numFmtId="0" fontId="0" fillId="0" borderId="41" xfId="0" applyBorder="1"/>
    <xf numFmtId="0" fontId="0" fillId="0" borderId="15" xfId="0" applyBorder="1"/>
    <xf numFmtId="0" fontId="0" fillId="0" borderId="27" xfId="0" applyBorder="1" applyAlignment="1">
      <alignment horizontal="left" vertical="top"/>
    </xf>
    <xf numFmtId="0" fontId="0" fillId="0" borderId="27" xfId="0" applyBorder="1"/>
    <xf numFmtId="0" fontId="15" fillId="0" borderId="15" xfId="0" applyFont="1" applyBorder="1"/>
    <xf numFmtId="0" fontId="4" fillId="0" borderId="3" xfId="0" applyFont="1" applyFill="1" applyBorder="1" applyAlignment="1">
      <alignment horizontal="left"/>
    </xf>
    <xf numFmtId="0" fontId="4" fillId="0" borderId="37" xfId="0" applyFont="1" applyBorder="1" applyAlignment="1">
      <alignment horizontal="left"/>
    </xf>
    <xf numFmtId="0" fontId="4" fillId="0" borderId="3" xfId="0" applyFont="1" applyFill="1" applyBorder="1"/>
    <xf numFmtId="17" fontId="10" fillId="0" borderId="46" xfId="0" applyNumberFormat="1" applyFont="1" applyFill="1" applyBorder="1" applyAlignment="1">
      <alignment horizontal="left" vertical="center"/>
    </xf>
    <xf numFmtId="0" fontId="4" fillId="0" borderId="46" xfId="0" applyFont="1" applyFill="1" applyBorder="1" applyAlignment="1">
      <alignment horizontal="left"/>
    </xf>
    <xf numFmtId="0" fontId="22" fillId="0" borderId="56" xfId="0" applyFont="1" applyBorder="1" applyAlignment="1">
      <alignment horizontal="left" wrapText="1"/>
    </xf>
    <xf numFmtId="0" fontId="22" fillId="0" borderId="57" xfId="0" applyFont="1" applyBorder="1" applyAlignment="1">
      <alignment horizontal="left" wrapText="1"/>
    </xf>
    <xf numFmtId="0" fontId="22" fillId="0" borderId="60" xfId="0" applyFont="1" applyBorder="1" applyAlignment="1">
      <alignment horizontal="left" wrapText="1"/>
    </xf>
    <xf numFmtId="0" fontId="4" fillId="0" borderId="33" xfId="0" applyFont="1" applyFill="1" applyBorder="1"/>
    <xf numFmtId="0" fontId="4" fillId="0" borderId="33" xfId="0" applyFont="1" applyFill="1" applyBorder="1" applyAlignment="1">
      <alignment horizontal="left"/>
    </xf>
    <xf numFmtId="0" fontId="4" fillId="0" borderId="15" xfId="0" applyFont="1" applyBorder="1" applyAlignment="1">
      <alignment horizontal="left"/>
    </xf>
    <xf numFmtId="9" fontId="4" fillId="0" borderId="15" xfId="0" applyNumberFormat="1" applyFont="1" applyBorder="1" applyAlignment="1">
      <alignment horizontal="left"/>
    </xf>
    <xf numFmtId="0" fontId="4" fillId="0" borderId="3" xfId="0" applyFont="1" applyBorder="1" applyAlignment="1">
      <alignment horizontal="left" wrapText="1"/>
    </xf>
    <xf numFmtId="0" fontId="4" fillId="0" borderId="51" xfId="0" applyFont="1" applyFill="1" applyBorder="1"/>
    <xf numFmtId="0" fontId="4" fillId="0" borderId="51" xfId="0" applyFont="1" applyFill="1" applyBorder="1" applyAlignment="1">
      <alignment horizontal="left"/>
    </xf>
    <xf numFmtId="0" fontId="4" fillId="0" borderId="51" xfId="0" applyFont="1" applyBorder="1" applyAlignment="1">
      <alignment horizontal="left"/>
    </xf>
    <xf numFmtId="0" fontId="4" fillId="0" borderId="54" xfId="0" applyFont="1" applyBorder="1" applyAlignment="1">
      <alignment horizontal="left"/>
    </xf>
    <xf numFmtId="0" fontId="4" fillId="0" borderId="51" xfId="0" applyFont="1" applyFill="1" applyBorder="1" applyAlignment="1">
      <alignment horizontal="left" wrapText="1"/>
    </xf>
    <xf numFmtId="0" fontId="4" fillId="0" borderId="51" xfId="0" applyFont="1" applyBorder="1" applyAlignment="1">
      <alignment horizontal="left" wrapText="1"/>
    </xf>
    <xf numFmtId="0" fontId="4" fillId="0" borderId="54" xfId="0" applyFont="1" applyBorder="1" applyAlignment="1">
      <alignment horizontal="left" wrapText="1"/>
    </xf>
    <xf numFmtId="0" fontId="4" fillId="0" borderId="41" xfId="0" applyFont="1" applyBorder="1" applyAlignment="1">
      <alignment horizontal="left" wrapText="1"/>
    </xf>
    <xf numFmtId="0" fontId="4" fillId="0" borderId="28" xfId="0" applyFont="1" applyBorder="1" applyAlignment="1">
      <alignment horizontal="left" wrapText="1"/>
    </xf>
    <xf numFmtId="0" fontId="4" fillId="0" borderId="15" xfId="0" applyFont="1" applyFill="1" applyBorder="1"/>
    <xf numFmtId="0" fontId="4" fillId="0" borderId="15" xfId="0" applyFont="1" applyFill="1" applyBorder="1" applyAlignment="1">
      <alignment horizontal="left" wrapText="1"/>
    </xf>
    <xf numFmtId="0" fontId="4" fillId="0" borderId="15" xfId="0" applyFont="1" applyBorder="1" applyAlignment="1">
      <alignment horizontal="left" wrapText="1"/>
    </xf>
    <xf numFmtId="0" fontId="4" fillId="0" borderId="17" xfId="0" applyFont="1" applyBorder="1" applyAlignment="1">
      <alignment horizontal="left" wrapText="1"/>
    </xf>
    <xf numFmtId="0" fontId="4" fillId="0" borderId="50" xfId="0" applyFont="1" applyBorder="1" applyAlignment="1">
      <alignment horizontal="left" wrapText="1"/>
    </xf>
    <xf numFmtId="0" fontId="4" fillId="0" borderId="0" xfId="0" applyFont="1" applyFill="1"/>
    <xf numFmtId="0" fontId="4" fillId="0" borderId="0" xfId="0" applyFont="1" applyFill="1" applyAlignment="1">
      <alignment horizontal="left"/>
    </xf>
    <xf numFmtId="0" fontId="4" fillId="0" borderId="0" xfId="0" applyFont="1" applyAlignment="1">
      <alignment horizontal="left"/>
    </xf>
    <xf numFmtId="0" fontId="4" fillId="0" borderId="41" xfId="0" applyFont="1" applyBorder="1" applyAlignment="1">
      <alignment horizontal="left"/>
    </xf>
    <xf numFmtId="0" fontId="4" fillId="0" borderId="28" xfId="0" applyFont="1" applyBorder="1"/>
    <xf numFmtId="0" fontId="4" fillId="0" borderId="0" xfId="0" applyFont="1" applyFill="1" applyBorder="1"/>
    <xf numFmtId="0" fontId="4" fillId="0" borderId="50" xfId="0" applyFont="1" applyBorder="1"/>
    <xf numFmtId="0" fontId="4" fillId="0" borderId="2" xfId="0" applyFont="1" applyBorder="1"/>
    <xf numFmtId="0" fontId="4" fillId="0" borderId="0" xfId="0" applyFont="1" applyAlignment="1">
      <alignment horizontal="left" wrapText="1"/>
    </xf>
    <xf numFmtId="0" fontId="4" fillId="0" borderId="59" xfId="0" applyFont="1" applyBorder="1"/>
    <xf numFmtId="0" fontId="4" fillId="0" borderId="46" xfId="0" applyFont="1" applyBorder="1" applyAlignment="1">
      <alignment horizontal="left" wrapText="1"/>
    </xf>
    <xf numFmtId="0" fontId="4" fillId="0" borderId="3" xfId="0" applyFont="1" applyFill="1" applyBorder="1" applyAlignment="1">
      <alignment horizontal="left" wrapText="1"/>
    </xf>
    <xf numFmtId="0" fontId="4" fillId="0" borderId="46" xfId="0" applyFont="1" applyFill="1" applyBorder="1" applyAlignment="1">
      <alignment horizontal="left" wrapText="1"/>
    </xf>
    <xf numFmtId="0" fontId="4" fillId="0" borderId="17" xfId="0" applyFont="1" applyFill="1" applyBorder="1"/>
    <xf numFmtId="0" fontId="22" fillId="0" borderId="56" xfId="0" applyFont="1" applyBorder="1"/>
    <xf numFmtId="0" fontId="22" fillId="0" borderId="56" xfId="0" applyFont="1" applyBorder="1" applyAlignment="1">
      <alignment horizontal="left"/>
    </xf>
    <xf numFmtId="49" fontId="4" fillId="0" borderId="3" xfId="0" applyNumberFormat="1" applyFont="1" applyFill="1" applyBorder="1" applyAlignment="1">
      <alignment horizontal="left" wrapText="1"/>
    </xf>
    <xf numFmtId="0" fontId="10" fillId="0" borderId="3" xfId="0" applyFont="1" applyFill="1" applyBorder="1" applyAlignment="1">
      <alignment horizontal="left" vertical="center"/>
    </xf>
    <xf numFmtId="0" fontId="10" fillId="0" borderId="46" xfId="0" applyFont="1" applyFill="1" applyBorder="1" applyAlignment="1">
      <alignment horizontal="left" vertical="center"/>
    </xf>
    <xf numFmtId="0" fontId="22" fillId="0" borderId="61" xfId="0" applyFont="1" applyBorder="1"/>
    <xf numFmtId="0" fontId="4" fillId="0" borderId="34" xfId="0" applyFont="1" applyFill="1" applyBorder="1"/>
    <xf numFmtId="0" fontId="4" fillId="0" borderId="19" xfId="0" applyFont="1" applyFill="1" applyBorder="1"/>
    <xf numFmtId="0" fontId="15" fillId="0" borderId="52" xfId="0" applyFont="1" applyFill="1" applyBorder="1" applyAlignment="1">
      <alignment vertical="center"/>
    </xf>
    <xf numFmtId="0" fontId="15" fillId="0" borderId="21" xfId="0" applyFont="1" applyFill="1" applyBorder="1" applyAlignment="1">
      <alignment vertical="center"/>
    </xf>
    <xf numFmtId="0" fontId="15" fillId="0" borderId="25" xfId="0" applyFont="1" applyFill="1" applyBorder="1" applyAlignment="1">
      <alignment vertical="center"/>
    </xf>
    <xf numFmtId="0" fontId="15" fillId="0" borderId="19" xfId="0" quotePrefix="1" applyFont="1" applyFill="1" applyBorder="1" applyAlignment="1">
      <alignment vertical="center"/>
    </xf>
    <xf numFmtId="0" fontId="15" fillId="0" borderId="52" xfId="0" quotePrefix="1" applyFont="1" applyFill="1" applyBorder="1"/>
    <xf numFmtId="0" fontId="15" fillId="0" borderId="21" xfId="0" quotePrefix="1" applyFont="1" applyFill="1" applyBorder="1"/>
    <xf numFmtId="0" fontId="15" fillId="0" borderId="19" xfId="0" applyFont="1" applyFill="1" applyBorder="1" applyAlignment="1">
      <alignment vertical="center"/>
    </xf>
    <xf numFmtId="0" fontId="4" fillId="0" borderId="19" xfId="0" applyFont="1" applyFill="1" applyBorder="1" applyAlignment="1">
      <alignment vertical="center"/>
    </xf>
    <xf numFmtId="0" fontId="4" fillId="0" borderId="19" xfId="1180" applyFont="1" applyFill="1" applyBorder="1" applyAlignment="1">
      <alignment horizontal="left" vertical="center" wrapText="1"/>
    </xf>
    <xf numFmtId="0" fontId="0" fillId="0" borderId="25" xfId="0" applyBorder="1" applyAlignment="1">
      <alignment horizontal="right"/>
    </xf>
    <xf numFmtId="9" fontId="0" fillId="0" borderId="25" xfId="0" applyNumberFormat="1" applyBorder="1" applyAlignment="1">
      <alignment horizontal="right"/>
    </xf>
    <xf numFmtId="9" fontId="0" fillId="0" borderId="21" xfId="0" applyNumberFormat="1" applyBorder="1" applyAlignment="1">
      <alignment horizontal="right"/>
    </xf>
    <xf numFmtId="0" fontId="0" fillId="0" borderId="52" xfId="0" applyBorder="1" applyAlignment="1">
      <alignment horizontal="right"/>
    </xf>
    <xf numFmtId="0" fontId="0" fillId="0" borderId="0" xfId="0" applyBorder="1" applyAlignment="1">
      <alignment vertical="top"/>
    </xf>
    <xf numFmtId="0" fontId="0" fillId="0" borderId="41" xfId="0" applyBorder="1" applyAlignment="1">
      <alignment vertical="top"/>
    </xf>
    <xf numFmtId="49" fontId="7" fillId="0" borderId="27" xfId="0" applyNumberFormat="1" applyFont="1" applyFill="1" applyBorder="1" applyAlignment="1">
      <alignment wrapText="1"/>
    </xf>
    <xf numFmtId="0" fontId="14" fillId="0" borderId="30" xfId="0" applyFont="1" applyBorder="1"/>
    <xf numFmtId="0" fontId="14" fillId="0" borderId="44" xfId="0" applyFont="1" applyBorder="1" applyAlignment="1">
      <alignment wrapText="1"/>
    </xf>
    <xf numFmtId="0" fontId="14" fillId="0" borderId="30" xfId="0" applyFont="1" applyBorder="1" applyAlignment="1">
      <alignment wrapText="1"/>
    </xf>
    <xf numFmtId="0" fontId="14" fillId="0" borderId="40" xfId="0" applyFont="1" applyBorder="1" applyAlignment="1">
      <alignment wrapText="1"/>
    </xf>
    <xf numFmtId="0" fontId="14" fillId="0" borderId="43" xfId="0" applyFont="1" applyBorder="1" applyAlignment="1">
      <alignment wrapText="1"/>
    </xf>
    <xf numFmtId="14" fontId="0" fillId="0" borderId="0" xfId="0" applyNumberFormat="1"/>
    <xf numFmtId="49" fontId="0" fillId="0" borderId="0" xfId="0" applyNumberFormat="1"/>
    <xf numFmtId="0" fontId="4" fillId="0" borderId="0" xfId="0" applyFont="1" applyFill="1" applyBorder="1" applyAlignment="1">
      <alignment horizontal="left"/>
    </xf>
    <xf numFmtId="0" fontId="15" fillId="0" borderId="0" xfId="0" applyFont="1" applyFill="1"/>
    <xf numFmtId="0" fontId="15" fillId="0" borderId="0" xfId="0" applyFont="1" applyFill="1" applyBorder="1"/>
    <xf numFmtId="0" fontId="4" fillId="0" borderId="0" xfId="0" applyFont="1" applyFill="1" applyBorder="1" applyAlignment="1">
      <alignment horizontal="left" wrapText="1"/>
    </xf>
    <xf numFmtId="0" fontId="15" fillId="0" borderId="0" xfId="0" applyFont="1"/>
    <xf numFmtId="0" fontId="15" fillId="0" borderId="35" xfId="0" applyFont="1" applyFill="1" applyBorder="1" applyAlignment="1">
      <alignment horizontal="left"/>
    </xf>
    <xf numFmtId="0" fontId="15" fillId="0" borderId="33" xfId="0" applyFont="1" applyBorder="1"/>
    <xf numFmtId="0" fontId="15" fillId="0" borderId="34" xfId="0" applyFont="1" applyBorder="1"/>
    <xf numFmtId="0" fontId="15" fillId="0" borderId="2" xfId="0" applyFont="1" applyBorder="1"/>
    <xf numFmtId="0" fontId="15" fillId="0" borderId="3" xfId="0" applyFont="1" applyBorder="1"/>
    <xf numFmtId="0" fontId="15" fillId="0" borderId="19" xfId="0" applyFont="1" applyBorder="1"/>
    <xf numFmtId="0" fontId="15" fillId="0" borderId="2" xfId="0" applyFont="1" applyFill="1" applyBorder="1" applyAlignment="1">
      <alignment horizontal="left"/>
    </xf>
    <xf numFmtId="0" fontId="15" fillId="0" borderId="3" xfId="0" applyFont="1" applyFill="1" applyBorder="1" applyAlignment="1">
      <alignment horizontal="left"/>
    </xf>
    <xf numFmtId="0" fontId="15" fillId="0" borderId="2" xfId="0" applyFont="1" applyFill="1" applyBorder="1"/>
    <xf numFmtId="0" fontId="15" fillId="0" borderId="3" xfId="0" applyFont="1" applyFill="1" applyBorder="1"/>
    <xf numFmtId="0" fontId="15" fillId="0" borderId="19" xfId="0" applyFont="1" applyFill="1" applyBorder="1"/>
    <xf numFmtId="0" fontId="15" fillId="0" borderId="2" xfId="0" applyFont="1" applyFill="1" applyBorder="1" applyAlignment="1">
      <alignment horizontal="left" wrapText="1"/>
    </xf>
    <xf numFmtId="0" fontId="15" fillId="0" borderId="0" xfId="0" applyFont="1" applyBorder="1"/>
    <xf numFmtId="0" fontId="4" fillId="0" borderId="0" xfId="0" applyFont="1" applyAlignment="1">
      <alignment horizontal="left" vertical="top"/>
    </xf>
    <xf numFmtId="0" fontId="4" fillId="0" borderId="0" xfId="0" applyFont="1" applyFill="1" applyBorder="1" applyAlignment="1">
      <alignment horizontal="left" vertical="top"/>
    </xf>
    <xf numFmtId="0" fontId="4" fillId="0" borderId="44" xfId="0" applyFont="1" applyFill="1" applyBorder="1"/>
    <xf numFmtId="0" fontId="0" fillId="0" borderId="41" xfId="0" applyFill="1" applyBorder="1"/>
    <xf numFmtId="0" fontId="0" fillId="0" borderId="28" xfId="0" applyBorder="1"/>
    <xf numFmtId="165" fontId="0" fillId="0" borderId="0" xfId="0" applyNumberFormat="1" applyAlignment="1">
      <alignment horizontal="right"/>
    </xf>
    <xf numFmtId="9" fontId="0" fillId="0" borderId="0" xfId="0" applyNumberFormat="1" applyAlignment="1">
      <alignment horizontal="right"/>
    </xf>
    <xf numFmtId="165" fontId="4" fillId="0" borderId="0" xfId="0" applyNumberFormat="1" applyFont="1" applyAlignment="1">
      <alignment horizontal="right"/>
    </xf>
    <xf numFmtId="165" fontId="0" fillId="0" borderId="15" xfId="0" applyNumberFormat="1" applyBorder="1" applyAlignment="1">
      <alignment horizontal="right"/>
    </xf>
    <xf numFmtId="0" fontId="0" fillId="0" borderId="0" xfId="0" applyAlignment="1">
      <alignment horizontal="right"/>
    </xf>
    <xf numFmtId="2" fontId="0" fillId="0" borderId="0" xfId="0" applyNumberFormat="1" applyAlignment="1">
      <alignment horizontal="right"/>
    </xf>
    <xf numFmtId="10" fontId="0" fillId="0" borderId="0" xfId="0" applyNumberFormat="1" applyAlignment="1">
      <alignment horizontal="right"/>
    </xf>
    <xf numFmtId="0" fontId="3" fillId="0" borderId="15" xfId="0" applyFont="1" applyBorder="1"/>
    <xf numFmtId="0" fontId="22" fillId="0" borderId="15" xfId="0" applyFont="1" applyFill="1" applyBorder="1" applyAlignment="1">
      <alignment horizontal="right"/>
    </xf>
    <xf numFmtId="0" fontId="3" fillId="0" borderId="15" xfId="0" applyFont="1" applyBorder="1" applyAlignment="1">
      <alignment horizontal="right"/>
    </xf>
    <xf numFmtId="0" fontId="14" fillId="0" borderId="43" xfId="0" applyFont="1" applyBorder="1"/>
    <xf numFmtId="0" fontId="0" fillId="0" borderId="44" xfId="0" applyBorder="1"/>
    <xf numFmtId="0" fontId="0" fillId="0" borderId="43" xfId="0" applyBorder="1"/>
    <xf numFmtId="0" fontId="0" fillId="0" borderId="40" xfId="0" applyBorder="1"/>
    <xf numFmtId="0" fontId="4" fillId="8" borderId="0" xfId="0" applyFont="1" applyFill="1" applyBorder="1" applyAlignment="1">
      <alignment vertical="top"/>
    </xf>
    <xf numFmtId="0" fontId="0" fillId="8" borderId="0" xfId="0" applyFill="1" applyBorder="1" applyAlignment="1">
      <alignment horizontal="center" vertical="top"/>
    </xf>
    <xf numFmtId="0" fontId="4" fillId="0" borderId="30" xfId="0" applyFont="1" applyFill="1" applyBorder="1" applyAlignment="1">
      <alignment horizontal="left" wrapText="1"/>
    </xf>
    <xf numFmtId="0" fontId="4" fillId="0" borderId="8" xfId="0" applyFont="1" applyFill="1" applyBorder="1" applyAlignment="1"/>
    <xf numFmtId="0" fontId="4" fillId="0" borderId="41" xfId="0" applyFont="1" applyFill="1" applyBorder="1" applyAlignment="1">
      <alignment wrapText="1"/>
    </xf>
    <xf numFmtId="0" fontId="0" fillId="0" borderId="3" xfId="0" applyFont="1" applyFill="1" applyBorder="1" applyAlignment="1">
      <alignment horizontal="left" vertical="top"/>
    </xf>
    <xf numFmtId="0" fontId="4" fillId="0" borderId="34" xfId="1" applyFont="1" applyFill="1" applyBorder="1" applyAlignment="1">
      <alignment horizontal="left" vertical="top" wrapText="1"/>
    </xf>
    <xf numFmtId="0" fontId="0" fillId="0" borderId="26" xfId="0" applyFont="1" applyFill="1" applyBorder="1" applyAlignment="1">
      <alignment horizontal="left" vertical="top"/>
    </xf>
    <xf numFmtId="0" fontId="0" fillId="0" borderId="6" xfId="0" applyFont="1" applyFill="1" applyBorder="1" applyAlignment="1">
      <alignment horizontal="left" vertical="top"/>
    </xf>
    <xf numFmtId="0" fontId="0" fillId="0" borderId="45" xfId="0" applyFont="1" applyFill="1" applyBorder="1" applyAlignment="1">
      <alignment horizontal="left" vertical="top"/>
    </xf>
    <xf numFmtId="0" fontId="0" fillId="0" borderId="33" xfId="0" applyFill="1" applyBorder="1" applyAlignment="1">
      <alignment horizontal="left" vertical="top"/>
    </xf>
    <xf numFmtId="0" fontId="4" fillId="0" borderId="19" xfId="1" applyFont="1" applyFill="1" applyBorder="1" applyAlignment="1">
      <alignment horizontal="left" vertical="top" wrapText="1"/>
    </xf>
    <xf numFmtId="0" fontId="0" fillId="0" borderId="12" xfId="0" applyBorder="1" applyAlignment="1">
      <alignment horizontal="left" vertical="top"/>
    </xf>
    <xf numFmtId="0" fontId="0" fillId="0" borderId="1" xfId="0" applyBorder="1" applyAlignment="1">
      <alignment horizontal="left" vertical="top"/>
    </xf>
    <xf numFmtId="0" fontId="0" fillId="0" borderId="46" xfId="0" applyFont="1" applyFill="1" applyBorder="1" applyAlignment="1">
      <alignment horizontal="left" vertical="top"/>
    </xf>
    <xf numFmtId="0" fontId="0" fillId="0" borderId="3" xfId="0" applyFill="1" applyBorder="1" applyAlignment="1">
      <alignment horizontal="left" vertical="top"/>
    </xf>
    <xf numFmtId="0" fontId="4" fillId="0" borderId="6" xfId="0" applyFont="1" applyFill="1" applyBorder="1" applyAlignment="1">
      <alignment horizontal="left" vertical="top"/>
    </xf>
    <xf numFmtId="0" fontId="4" fillId="0" borderId="24" xfId="1" applyFont="1" applyFill="1" applyBorder="1" applyAlignment="1">
      <alignment horizontal="left" vertical="top" wrapText="1"/>
    </xf>
    <xf numFmtId="0" fontId="0" fillId="0" borderId="14" xfId="0" applyFont="1" applyFill="1" applyBorder="1" applyAlignment="1">
      <alignment horizontal="left" vertical="top"/>
    </xf>
    <xf numFmtId="0" fontId="0" fillId="0" borderId="13" xfId="0" applyBorder="1" applyAlignment="1">
      <alignment horizontal="left" vertical="top"/>
    </xf>
    <xf numFmtId="0" fontId="0" fillId="0" borderId="11" xfId="0" applyFont="1" applyFill="1" applyBorder="1" applyAlignment="1">
      <alignment horizontal="left" vertical="top"/>
    </xf>
    <xf numFmtId="0" fontId="0" fillId="0" borderId="42" xfId="0" applyFont="1" applyFill="1" applyBorder="1" applyAlignment="1">
      <alignment horizontal="left" vertical="top"/>
    </xf>
    <xf numFmtId="0" fontId="0" fillId="0" borderId="14" xfId="0" applyFill="1" applyBorder="1" applyAlignment="1">
      <alignment horizontal="left" vertical="top"/>
    </xf>
    <xf numFmtId="0" fontId="4" fillId="0" borderId="21" xfId="1" applyFont="1" applyFill="1" applyBorder="1" applyAlignment="1">
      <alignment horizontal="left" vertical="top" wrapText="1"/>
    </xf>
    <xf numFmtId="0" fontId="0" fillId="0" borderId="15" xfId="0" applyFont="1" applyFill="1" applyBorder="1" applyAlignment="1">
      <alignment horizontal="left" vertical="top"/>
    </xf>
    <xf numFmtId="0" fontId="0" fillId="0" borderId="23" xfId="0" applyFont="1" applyFill="1" applyBorder="1" applyAlignment="1">
      <alignment horizontal="left" vertical="top"/>
    </xf>
    <xf numFmtId="0" fontId="0" fillId="0" borderId="17" xfId="0" applyFont="1" applyFill="1" applyBorder="1" applyAlignment="1">
      <alignment horizontal="left" vertical="top"/>
    </xf>
    <xf numFmtId="0" fontId="0" fillId="0" borderId="15" xfId="0" applyFill="1" applyBorder="1" applyAlignment="1">
      <alignment horizontal="left" vertical="top"/>
    </xf>
    <xf numFmtId="0" fontId="0" fillId="0" borderId="19" xfId="1" applyFont="1" applyFill="1" applyBorder="1" applyAlignment="1">
      <alignment horizontal="left" vertical="top" wrapText="1"/>
    </xf>
    <xf numFmtId="0" fontId="0" fillId="0" borderId="6" xfId="0" applyFill="1" applyBorder="1" applyAlignment="1">
      <alignment horizontal="left" vertical="top"/>
    </xf>
    <xf numFmtId="0" fontId="6" fillId="0" borderId="19" xfId="1" applyFont="1" applyFill="1" applyBorder="1" applyAlignment="1">
      <alignment horizontal="left" vertical="top" wrapText="1"/>
    </xf>
    <xf numFmtId="0" fontId="4" fillId="8" borderId="6" xfId="0" applyFont="1" applyFill="1" applyBorder="1" applyAlignment="1">
      <alignment horizontal="left" vertical="top"/>
    </xf>
    <xf numFmtId="0" fontId="0" fillId="2" borderId="3" xfId="0" applyFill="1" applyBorder="1" applyAlignment="1">
      <alignment horizontal="left" vertical="top"/>
    </xf>
    <xf numFmtId="0" fontId="0" fillId="0" borderId="6" xfId="0" applyBorder="1" applyAlignment="1">
      <alignment horizontal="left" vertical="top"/>
    </xf>
    <xf numFmtId="0" fontId="4" fillId="0" borderId="11" xfId="0" applyFont="1" applyFill="1" applyBorder="1" applyAlignment="1">
      <alignment horizontal="left" vertical="top"/>
    </xf>
    <xf numFmtId="0" fontId="0" fillId="0" borderId="11" xfId="0" applyFill="1" applyBorder="1" applyAlignment="1">
      <alignment horizontal="left" vertical="top"/>
    </xf>
    <xf numFmtId="0" fontId="10" fillId="0" borderId="23" xfId="0" applyFont="1" applyFill="1" applyBorder="1" applyAlignment="1">
      <alignment horizontal="left" vertical="top" wrapText="1"/>
    </xf>
    <xf numFmtId="0" fontId="10" fillId="0" borderId="15" xfId="0" applyFont="1" applyFill="1" applyBorder="1" applyAlignment="1">
      <alignment horizontal="left" vertical="top" wrapText="1"/>
    </xf>
    <xf numFmtId="2" fontId="0" fillId="0" borderId="15" xfId="0" applyNumberFormat="1" applyFont="1" applyFill="1" applyBorder="1" applyAlignment="1">
      <alignment horizontal="left" vertical="top"/>
    </xf>
    <xf numFmtId="0" fontId="4" fillId="0" borderId="23" xfId="0" applyFont="1" applyFill="1" applyBorder="1" applyAlignment="1">
      <alignment horizontal="left" vertical="top"/>
    </xf>
    <xf numFmtId="0" fontId="4" fillId="4" borderId="23" xfId="0" applyFont="1" applyFill="1" applyBorder="1" applyAlignment="1">
      <alignment horizontal="left" vertical="top"/>
    </xf>
    <xf numFmtId="0" fontId="0" fillId="0" borderId="18" xfId="0" applyFont="1" applyFill="1" applyBorder="1" applyAlignment="1">
      <alignment horizontal="left" vertical="top"/>
    </xf>
    <xf numFmtId="0" fontId="4" fillId="0" borderId="17" xfId="0" applyFont="1" applyFill="1" applyBorder="1" applyAlignment="1">
      <alignment horizontal="left" vertical="top"/>
    </xf>
    <xf numFmtId="0" fontId="10" fillId="0" borderId="6" xfId="0" applyFont="1" applyFill="1" applyBorder="1" applyAlignment="1">
      <alignment horizontal="left" vertical="top" wrapText="1"/>
    </xf>
    <xf numFmtId="0" fontId="10" fillId="0" borderId="3" xfId="0" applyFont="1" applyFill="1" applyBorder="1" applyAlignment="1">
      <alignment horizontal="left" vertical="top" wrapText="1"/>
    </xf>
    <xf numFmtId="0" fontId="0" fillId="0" borderId="48" xfId="0" applyFont="1" applyFill="1" applyBorder="1" applyAlignment="1">
      <alignment horizontal="left" vertical="top"/>
    </xf>
    <xf numFmtId="0" fontId="4" fillId="0" borderId="3" xfId="0" applyFont="1" applyFill="1" applyBorder="1" applyAlignment="1">
      <alignment horizontal="left" vertical="top"/>
    </xf>
    <xf numFmtId="49" fontId="10" fillId="0" borderId="6" xfId="0" applyNumberFormat="1" applyFont="1" applyFill="1" applyBorder="1" applyAlignment="1">
      <alignment horizontal="left" vertical="top" wrapText="1"/>
    </xf>
    <xf numFmtId="0" fontId="0" fillId="0" borderId="12" xfId="0" applyFont="1" applyFill="1" applyBorder="1" applyAlignment="1">
      <alignment horizontal="left" vertical="top"/>
    </xf>
    <xf numFmtId="0" fontId="0" fillId="0" borderId="19" xfId="0" applyFont="1" applyFill="1" applyBorder="1" applyAlignment="1">
      <alignment horizontal="left" vertical="top"/>
    </xf>
    <xf numFmtId="2" fontId="0" fillId="0" borderId="3" xfId="0" applyNumberFormat="1" applyFont="1" applyFill="1" applyBorder="1" applyAlignment="1">
      <alignment horizontal="left" vertical="top"/>
    </xf>
    <xf numFmtId="0" fontId="10" fillId="0" borderId="12" xfId="0" applyFont="1" applyFill="1" applyBorder="1" applyAlignment="1">
      <alignment horizontal="left" vertical="top" wrapText="1"/>
    </xf>
    <xf numFmtId="2" fontId="0" fillId="0" borderId="46" xfId="0" applyNumberFormat="1" applyFont="1" applyFill="1" applyBorder="1" applyAlignment="1">
      <alignment horizontal="left" vertical="top"/>
    </xf>
    <xf numFmtId="0" fontId="10" fillId="0" borderId="11" xfId="0" applyFont="1" applyFill="1" applyBorder="1" applyAlignment="1">
      <alignment horizontal="left" vertical="top" wrapText="1"/>
    </xf>
    <xf numFmtId="0" fontId="10" fillId="0" borderId="14" xfId="0" applyFont="1" applyFill="1" applyBorder="1" applyAlignment="1">
      <alignment horizontal="left" vertical="top" wrapText="1"/>
    </xf>
    <xf numFmtId="0" fontId="0" fillId="0" borderId="49" xfId="0" applyFont="1" applyFill="1" applyBorder="1" applyAlignment="1">
      <alignment horizontal="left" vertical="top"/>
    </xf>
    <xf numFmtId="0" fontId="0" fillId="0" borderId="31" xfId="0" applyFill="1" applyBorder="1" applyAlignment="1">
      <alignment horizontal="left" vertical="top"/>
    </xf>
    <xf numFmtId="0" fontId="0" fillId="0" borderId="41" xfId="0" applyFill="1" applyBorder="1" applyAlignment="1">
      <alignment horizontal="left" vertical="top"/>
    </xf>
    <xf numFmtId="0" fontId="0" fillId="0" borderId="18" xfId="0" applyFill="1" applyBorder="1" applyAlignment="1">
      <alignment horizontal="left" vertical="top"/>
    </xf>
    <xf numFmtId="0" fontId="0" fillId="0" borderId="22" xfId="0" applyFill="1" applyBorder="1" applyAlignment="1">
      <alignment horizontal="left" vertical="top"/>
    </xf>
    <xf numFmtId="0" fontId="0" fillId="0" borderId="2" xfId="0" applyFill="1" applyBorder="1" applyAlignment="1">
      <alignment horizontal="left" vertical="top"/>
    </xf>
    <xf numFmtId="0" fontId="0" fillId="0" borderId="23" xfId="0" applyFill="1" applyBorder="1" applyAlignment="1">
      <alignment horizontal="left" vertical="top"/>
    </xf>
    <xf numFmtId="0" fontId="0" fillId="0" borderId="16" xfId="0" applyFill="1" applyBorder="1" applyAlignment="1">
      <alignment horizontal="left" vertical="top"/>
    </xf>
    <xf numFmtId="0" fontId="4" fillId="0" borderId="1" xfId="0" applyFont="1" applyFill="1" applyBorder="1" applyAlignment="1">
      <alignment horizontal="left" vertical="top"/>
    </xf>
    <xf numFmtId="0" fontId="0" fillId="0" borderId="48" xfId="0" applyFill="1" applyBorder="1" applyAlignment="1">
      <alignment horizontal="left" vertical="top"/>
    </xf>
    <xf numFmtId="0" fontId="0" fillId="0" borderId="1" xfId="0" applyFill="1" applyBorder="1" applyAlignment="1">
      <alignment horizontal="left" vertical="top"/>
    </xf>
    <xf numFmtId="0" fontId="0" fillId="0" borderId="12" xfId="0" applyFill="1" applyBorder="1" applyAlignment="1">
      <alignment horizontal="left" vertical="top"/>
    </xf>
    <xf numFmtId="0" fontId="4" fillId="0" borderId="19" xfId="0" applyFont="1" applyFill="1" applyBorder="1" applyAlignment="1">
      <alignment horizontal="left" vertical="top"/>
    </xf>
    <xf numFmtId="0" fontId="4" fillId="0" borderId="2" xfId="0" applyFont="1" applyFill="1" applyBorder="1" applyAlignment="1">
      <alignment horizontal="left" vertical="top"/>
    </xf>
    <xf numFmtId="0" fontId="0" fillId="0" borderId="25" xfId="0" applyFill="1" applyBorder="1" applyAlignment="1">
      <alignment horizontal="left" vertical="top"/>
    </xf>
    <xf numFmtId="0" fontId="15" fillId="0" borderId="6" xfId="0" quotePrefix="1" applyFont="1" applyFill="1" applyBorder="1" applyAlignment="1">
      <alignment horizontal="left" vertical="top"/>
    </xf>
    <xf numFmtId="2" fontId="0" fillId="0" borderId="1" xfId="0" applyNumberFormat="1" applyFill="1" applyBorder="1" applyAlignment="1">
      <alignment horizontal="left" vertical="top"/>
    </xf>
    <xf numFmtId="49" fontId="0" fillId="0" borderId="19" xfId="0" applyNumberFormat="1" applyFill="1" applyBorder="1" applyAlignment="1">
      <alignment horizontal="left" vertical="top" wrapText="1"/>
    </xf>
    <xf numFmtId="0" fontId="0" fillId="0" borderId="6" xfId="1180" applyFont="1" applyFill="1" applyBorder="1" applyAlignment="1">
      <alignment horizontal="left" vertical="top" wrapText="1"/>
    </xf>
    <xf numFmtId="0" fontId="0" fillId="0" borderId="4" xfId="0" applyFill="1" applyBorder="1" applyAlignment="1">
      <alignment horizontal="left" vertical="top"/>
    </xf>
    <xf numFmtId="0" fontId="0" fillId="0" borderId="5" xfId="0" applyFill="1" applyBorder="1" applyAlignment="1">
      <alignment horizontal="left" vertical="top"/>
    </xf>
    <xf numFmtId="0" fontId="0" fillId="0" borderId="49" xfId="0" applyFill="1" applyBorder="1" applyAlignment="1">
      <alignment horizontal="left" vertical="top"/>
    </xf>
    <xf numFmtId="0" fontId="4" fillId="0" borderId="0" xfId="0" applyFont="1" applyBorder="1" applyAlignment="1">
      <alignment horizontal="left" vertical="top"/>
    </xf>
    <xf numFmtId="0" fontId="0" fillId="0" borderId="0" xfId="0" applyFill="1" applyBorder="1" applyAlignment="1">
      <alignment horizontal="left" vertical="top"/>
    </xf>
    <xf numFmtId="49" fontId="4" fillId="0" borderId="26" xfId="0" applyNumberFormat="1" applyFont="1" applyFill="1" applyBorder="1" applyAlignment="1">
      <alignment horizontal="left" vertical="top" wrapText="1"/>
    </xf>
    <xf numFmtId="0" fontId="0" fillId="0" borderId="36" xfId="0" applyFont="1" applyBorder="1" applyAlignment="1">
      <alignment horizontal="left" vertical="top"/>
    </xf>
    <xf numFmtId="0" fontId="0" fillId="0" borderId="32" xfId="0" applyFont="1" applyFill="1" applyBorder="1" applyAlignment="1">
      <alignment horizontal="left" vertical="top"/>
    </xf>
    <xf numFmtId="0" fontId="0" fillId="0" borderId="32" xfId="0" applyBorder="1" applyAlignment="1">
      <alignment horizontal="left" vertical="top"/>
    </xf>
    <xf numFmtId="0" fontId="0" fillId="0" borderId="23" xfId="0" applyBorder="1" applyAlignment="1">
      <alignment horizontal="left" vertical="top"/>
    </xf>
    <xf numFmtId="0" fontId="4" fillId="0" borderId="34" xfId="0" applyFont="1" applyFill="1" applyBorder="1" applyAlignment="1">
      <alignment horizontal="left" vertical="top" wrapText="1"/>
    </xf>
    <xf numFmtId="0" fontId="4" fillId="0" borderId="31" xfId="0" applyFont="1" applyFill="1" applyBorder="1" applyAlignment="1">
      <alignment horizontal="left" vertical="top" wrapText="1"/>
    </xf>
    <xf numFmtId="0" fontId="4" fillId="0" borderId="26" xfId="0" applyFont="1" applyFill="1" applyBorder="1" applyAlignment="1">
      <alignment horizontal="left" vertical="top" wrapText="1"/>
    </xf>
    <xf numFmtId="49" fontId="0" fillId="0" borderId="33" xfId="0" applyNumberFormat="1" applyFont="1" applyFill="1" applyBorder="1" applyAlignment="1">
      <alignment horizontal="left" vertical="top" wrapText="1"/>
    </xf>
    <xf numFmtId="164" fontId="0" fillId="0" borderId="31" xfId="0" applyNumberFormat="1" applyFont="1" applyFill="1" applyBorder="1" applyAlignment="1">
      <alignment horizontal="left" vertical="top"/>
    </xf>
    <xf numFmtId="0" fontId="0" fillId="0" borderId="31" xfId="0" applyFont="1" applyFill="1" applyBorder="1" applyAlignment="1">
      <alignment horizontal="left" vertical="top"/>
    </xf>
    <xf numFmtId="0" fontId="0" fillId="0" borderId="34" xfId="0" applyFont="1" applyFill="1" applyBorder="1" applyAlignment="1">
      <alignment horizontal="left" vertical="top"/>
    </xf>
    <xf numFmtId="0" fontId="0" fillId="0" borderId="32" xfId="0" applyFont="1" applyFill="1" applyBorder="1" applyAlignment="1">
      <alignment horizontal="left" vertical="top" wrapText="1"/>
    </xf>
    <xf numFmtId="0" fontId="0" fillId="0" borderId="34" xfId="0" applyFont="1" applyFill="1" applyBorder="1" applyAlignment="1">
      <alignment horizontal="left" vertical="top" wrapText="1"/>
    </xf>
    <xf numFmtId="0" fontId="0" fillId="0" borderId="31" xfId="0" applyFont="1" applyFill="1" applyBorder="1" applyAlignment="1">
      <alignment horizontal="left" vertical="top" wrapText="1"/>
    </xf>
    <xf numFmtId="0" fontId="0" fillId="0" borderId="35" xfId="0" applyFont="1" applyFill="1" applyBorder="1" applyAlignment="1">
      <alignment horizontal="left" vertical="top" wrapText="1"/>
    </xf>
    <xf numFmtId="0" fontId="0" fillId="0" borderId="33" xfId="0" applyFont="1" applyFill="1" applyBorder="1" applyAlignment="1">
      <alignment horizontal="left" vertical="top"/>
    </xf>
    <xf numFmtId="0" fontId="0" fillId="0" borderId="47" xfId="0" applyFill="1" applyBorder="1" applyAlignment="1">
      <alignment horizontal="left" vertical="top"/>
    </xf>
    <xf numFmtId="0" fontId="0" fillId="0" borderId="26" xfId="0" applyFill="1" applyBorder="1" applyAlignment="1">
      <alignment horizontal="left" vertical="top"/>
    </xf>
    <xf numFmtId="0" fontId="15" fillId="0" borderId="20" xfId="0" applyFont="1" applyBorder="1" applyAlignment="1">
      <alignment horizontal="left" vertical="top"/>
    </xf>
    <xf numFmtId="0" fontId="15" fillId="0" borderId="22" xfId="0" applyFont="1" applyBorder="1" applyAlignment="1">
      <alignment horizontal="left" vertical="top"/>
    </xf>
    <xf numFmtId="0" fontId="15" fillId="0" borderId="22" xfId="0" applyFont="1" applyBorder="1" applyAlignment="1">
      <alignment horizontal="left" vertical="top" wrapText="1"/>
    </xf>
    <xf numFmtId="0" fontId="15" fillId="0" borderId="17" xfId="0" applyFont="1" applyFill="1" applyBorder="1" applyAlignment="1">
      <alignment horizontal="left" vertical="top" wrapText="1"/>
    </xf>
    <xf numFmtId="0" fontId="0" fillId="0" borderId="36" xfId="0" applyBorder="1" applyAlignment="1">
      <alignment horizontal="left" vertical="top"/>
    </xf>
    <xf numFmtId="0" fontId="0" fillId="0" borderId="33" xfId="0" applyBorder="1" applyAlignment="1">
      <alignment horizontal="left" vertical="top"/>
    </xf>
    <xf numFmtId="49" fontId="7" fillId="0" borderId="6" xfId="0" applyNumberFormat="1" applyFont="1" applyBorder="1" applyAlignment="1">
      <alignment horizontal="left" vertical="top" wrapText="1"/>
    </xf>
    <xf numFmtId="0" fontId="0" fillId="0" borderId="37" xfId="0" applyFont="1" applyBorder="1" applyAlignment="1">
      <alignment horizontal="left" vertical="top"/>
    </xf>
    <xf numFmtId="0" fontId="7" fillId="0" borderId="19" xfId="0" applyFont="1" applyBorder="1" applyAlignment="1">
      <alignment horizontal="left" vertical="top" wrapText="1"/>
    </xf>
    <xf numFmtId="0" fontId="7" fillId="0" borderId="1" xfId="0" applyFont="1" applyBorder="1" applyAlignment="1">
      <alignment horizontal="left" vertical="top" wrapText="1"/>
    </xf>
    <xf numFmtId="0" fontId="7" fillId="0" borderId="6" xfId="0" applyFont="1" applyFill="1" applyBorder="1" applyAlignment="1">
      <alignment horizontal="left" vertical="top" wrapText="1"/>
    </xf>
    <xf numFmtId="49" fontId="0" fillId="0" borderId="3" xfId="0" applyNumberFormat="1" applyFont="1" applyBorder="1" applyAlignment="1">
      <alignment horizontal="left" vertical="top" wrapText="1"/>
    </xf>
    <xf numFmtId="164" fontId="0" fillId="0" borderId="1" xfId="0" applyNumberFormat="1" applyFont="1" applyFill="1" applyBorder="1" applyAlignment="1">
      <alignment horizontal="left" vertical="top"/>
    </xf>
    <xf numFmtId="0" fontId="0" fillId="0" borderId="1" xfId="0" applyFont="1" applyFill="1" applyBorder="1" applyAlignment="1">
      <alignment horizontal="left" vertical="top"/>
    </xf>
    <xf numFmtId="0" fontId="0" fillId="0" borderId="12" xfId="0" applyFont="1" applyFill="1" applyBorder="1" applyAlignment="1">
      <alignment horizontal="left" vertical="top" wrapText="1"/>
    </xf>
    <xf numFmtId="0" fontId="0" fillId="0" borderId="19"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2" xfId="0" applyFont="1" applyFill="1" applyBorder="1" applyAlignment="1">
      <alignment horizontal="left" vertical="top" wrapText="1"/>
    </xf>
    <xf numFmtId="0" fontId="15" fillId="0" borderId="12" xfId="0" applyFont="1" applyBorder="1" applyAlignment="1">
      <alignment horizontal="left" vertical="top"/>
    </xf>
    <xf numFmtId="0" fontId="15" fillId="0" borderId="1" xfId="0" applyFont="1" applyBorder="1" applyAlignment="1">
      <alignment horizontal="left" vertical="top"/>
    </xf>
    <xf numFmtId="0" fontId="15" fillId="0" borderId="1" xfId="0" applyFont="1" applyBorder="1" applyAlignment="1">
      <alignment horizontal="left" vertical="top" wrapText="1"/>
    </xf>
    <xf numFmtId="0" fontId="15" fillId="0" borderId="46" xfId="0" applyFont="1" applyFill="1" applyBorder="1" applyAlignment="1">
      <alignment horizontal="left" vertical="top" wrapText="1"/>
    </xf>
    <xf numFmtId="0" fontId="0" fillId="0" borderId="37" xfId="0" applyBorder="1" applyAlignment="1">
      <alignment horizontal="left" vertical="top"/>
    </xf>
    <xf numFmtId="0" fontId="0" fillId="0" borderId="3" xfId="0" applyBorder="1" applyAlignment="1">
      <alignment horizontal="left" vertical="top"/>
    </xf>
    <xf numFmtId="49" fontId="0" fillId="0" borderId="37" xfId="0" applyNumberFormat="1" applyFont="1" applyBorder="1" applyAlignment="1">
      <alignment horizontal="left" vertical="top" wrapText="1"/>
    </xf>
    <xf numFmtId="49" fontId="0" fillId="0" borderId="12" xfId="0" applyNumberFormat="1" applyFont="1" applyFill="1" applyBorder="1" applyAlignment="1">
      <alignment horizontal="left" vertical="top" wrapText="1"/>
    </xf>
    <xf numFmtId="2" fontId="2" fillId="0" borderId="1" xfId="0" applyNumberFormat="1" applyFont="1" applyFill="1" applyBorder="1" applyAlignment="1">
      <alignment horizontal="left" vertical="top"/>
    </xf>
    <xf numFmtId="0" fontId="15" fillId="0" borderId="1" xfId="0" applyFont="1" applyFill="1" applyBorder="1" applyAlignment="1">
      <alignment horizontal="left" vertical="top"/>
    </xf>
    <xf numFmtId="49" fontId="7" fillId="0" borderId="11" xfId="0" applyNumberFormat="1" applyFont="1" applyBorder="1" applyAlignment="1">
      <alignment horizontal="left" vertical="top" wrapText="1"/>
    </xf>
    <xf numFmtId="49" fontId="0" fillId="0" borderId="38" xfId="0" applyNumberFormat="1" applyFont="1" applyBorder="1" applyAlignment="1">
      <alignment horizontal="left" vertical="top" wrapText="1"/>
    </xf>
    <xf numFmtId="49" fontId="0" fillId="0" borderId="13" xfId="0" applyNumberFormat="1" applyFont="1" applyFill="1" applyBorder="1" applyAlignment="1">
      <alignment horizontal="left" vertical="top" wrapText="1"/>
    </xf>
    <xf numFmtId="0" fontId="0" fillId="0" borderId="24" xfId="0" applyFont="1" applyFill="1" applyBorder="1" applyAlignment="1">
      <alignment horizontal="left" vertical="top"/>
    </xf>
    <xf numFmtId="0" fontId="0" fillId="0" borderId="11" xfId="0" applyBorder="1" applyAlignment="1">
      <alignment horizontal="left" vertical="top"/>
    </xf>
    <xf numFmtId="0" fontId="7" fillId="0" borderId="24" xfId="0" applyFont="1" applyBorder="1" applyAlignment="1">
      <alignment horizontal="left" vertical="top" wrapText="1"/>
    </xf>
    <xf numFmtId="0" fontId="7" fillId="0" borderId="4" xfId="0" applyFont="1" applyBorder="1" applyAlignment="1">
      <alignment horizontal="left" vertical="top" wrapText="1"/>
    </xf>
    <xf numFmtId="0" fontId="7" fillId="0" borderId="11" xfId="0" applyFont="1" applyFill="1" applyBorder="1" applyAlignment="1">
      <alignment horizontal="left" vertical="top" wrapText="1"/>
    </xf>
    <xf numFmtId="49" fontId="0" fillId="0" borderId="14" xfId="0" applyNumberFormat="1" applyFont="1" applyBorder="1" applyAlignment="1">
      <alignment horizontal="left" vertical="top" wrapText="1"/>
    </xf>
    <xf numFmtId="0" fontId="0" fillId="0" borderId="13" xfId="0" applyFont="1" applyFill="1" applyBorder="1" applyAlignment="1">
      <alignment horizontal="left" vertical="top"/>
    </xf>
    <xf numFmtId="164" fontId="0" fillId="0" borderId="4" xfId="0" applyNumberFormat="1" applyFont="1" applyFill="1" applyBorder="1" applyAlignment="1">
      <alignment horizontal="left" vertical="top"/>
    </xf>
    <xf numFmtId="0" fontId="0" fillId="0" borderId="4" xfId="0" applyFont="1" applyFill="1" applyBorder="1" applyAlignment="1">
      <alignment horizontal="left" vertical="top"/>
    </xf>
    <xf numFmtId="0" fontId="0" fillId="0" borderId="13" xfId="0" applyFont="1" applyFill="1" applyBorder="1" applyAlignment="1">
      <alignment horizontal="left" vertical="top" wrapText="1"/>
    </xf>
    <xf numFmtId="0" fontId="0" fillId="0" borderId="24" xfId="0" applyFont="1" applyFill="1" applyBorder="1" applyAlignment="1">
      <alignment horizontal="left" vertical="top" wrapText="1"/>
    </xf>
    <xf numFmtId="0" fontId="0" fillId="0" borderId="4" xfId="0" applyFont="1" applyFill="1" applyBorder="1" applyAlignment="1">
      <alignment horizontal="left" vertical="top" wrapText="1"/>
    </xf>
    <xf numFmtId="0" fontId="0" fillId="0" borderId="5" xfId="0" applyFont="1" applyFill="1" applyBorder="1" applyAlignment="1">
      <alignment horizontal="left" vertical="top" wrapText="1"/>
    </xf>
    <xf numFmtId="0" fontId="15" fillId="0" borderId="13" xfId="0" applyFont="1" applyBorder="1" applyAlignment="1">
      <alignment horizontal="left" vertical="top"/>
    </xf>
    <xf numFmtId="0" fontId="15" fillId="0" borderId="4" xfId="0" applyFont="1" applyBorder="1" applyAlignment="1">
      <alignment horizontal="left" vertical="top"/>
    </xf>
    <xf numFmtId="0" fontId="15" fillId="0" borderId="4" xfId="0" applyFont="1" applyBorder="1" applyAlignment="1">
      <alignment horizontal="left" vertical="top" wrapText="1"/>
    </xf>
    <xf numFmtId="0" fontId="15" fillId="0" borderId="11" xfId="0" applyFont="1" applyFill="1" applyBorder="1" applyAlignment="1">
      <alignment horizontal="left" vertical="top" wrapText="1"/>
    </xf>
    <xf numFmtId="49" fontId="4" fillId="0" borderId="23" xfId="0" applyNumberFormat="1" applyFont="1" applyBorder="1" applyAlignment="1">
      <alignment horizontal="left" vertical="top" wrapText="1"/>
    </xf>
    <xf numFmtId="0" fontId="0" fillId="0" borderId="50" xfId="0" applyFont="1" applyBorder="1" applyAlignment="1">
      <alignment horizontal="left" vertical="top"/>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23" xfId="0" applyFont="1" applyFill="1" applyBorder="1" applyAlignment="1">
      <alignment horizontal="left" vertical="top" wrapText="1"/>
    </xf>
    <xf numFmtId="49" fontId="0" fillId="0" borderId="15" xfId="0" applyNumberFormat="1" applyFont="1" applyBorder="1" applyAlignment="1">
      <alignment horizontal="left" vertical="top" wrapText="1"/>
    </xf>
    <xf numFmtId="0" fontId="0" fillId="0" borderId="20" xfId="0" applyFont="1" applyFill="1" applyBorder="1" applyAlignment="1">
      <alignment horizontal="left" vertical="top"/>
    </xf>
    <xf numFmtId="164" fontId="0" fillId="0" borderId="22" xfId="0" applyNumberFormat="1" applyFont="1" applyFill="1" applyBorder="1" applyAlignment="1">
      <alignment horizontal="left" vertical="top"/>
    </xf>
    <xf numFmtId="0" fontId="0" fillId="0" borderId="22" xfId="0" applyFont="1" applyFill="1" applyBorder="1" applyAlignment="1">
      <alignment horizontal="left" vertical="top"/>
    </xf>
    <xf numFmtId="0" fontId="0" fillId="0" borderId="21" xfId="0" applyFont="1" applyFill="1" applyBorder="1" applyAlignment="1">
      <alignment horizontal="left" vertical="top"/>
    </xf>
    <xf numFmtId="0" fontId="0" fillId="0" borderId="20" xfId="0" applyFont="1" applyFill="1" applyBorder="1" applyAlignment="1">
      <alignment horizontal="left" vertical="top" wrapText="1"/>
    </xf>
    <xf numFmtId="0" fontId="0" fillId="0" borderId="21" xfId="0" applyFont="1" applyFill="1" applyBorder="1" applyAlignment="1">
      <alignment horizontal="left" vertical="top" wrapText="1"/>
    </xf>
    <xf numFmtId="0" fontId="0" fillId="0" borderId="22" xfId="0" applyFont="1" applyFill="1" applyBorder="1" applyAlignment="1">
      <alignment horizontal="left" vertical="top" wrapText="1"/>
    </xf>
    <xf numFmtId="0" fontId="0" fillId="0" borderId="16" xfId="0" applyFont="1" applyFill="1" applyBorder="1" applyAlignment="1">
      <alignment horizontal="left" vertical="top" wrapText="1"/>
    </xf>
    <xf numFmtId="49" fontId="4" fillId="0" borderId="6" xfId="0" applyNumberFormat="1" applyFont="1" applyBorder="1" applyAlignment="1">
      <alignment horizontal="left" vertical="top" wrapText="1"/>
    </xf>
    <xf numFmtId="0" fontId="4" fillId="0" borderId="19" xfId="0" applyFont="1" applyBorder="1" applyAlignment="1">
      <alignment horizontal="left" vertical="top" wrapText="1"/>
    </xf>
    <xf numFmtId="0" fontId="4" fillId="0" borderId="1" xfId="0" applyFont="1" applyBorder="1" applyAlignment="1">
      <alignment horizontal="left" vertical="top" wrapText="1"/>
    </xf>
    <xf numFmtId="0" fontId="4" fillId="0" borderId="6" xfId="0" applyFont="1" applyFill="1" applyBorder="1" applyAlignment="1">
      <alignment horizontal="left" vertical="top" wrapText="1"/>
    </xf>
    <xf numFmtId="0" fontId="4" fillId="0" borderId="6" xfId="0" applyFont="1" applyBorder="1" applyAlignment="1">
      <alignment horizontal="left" vertical="top" wrapText="1"/>
    </xf>
    <xf numFmtId="0" fontId="0" fillId="0" borderId="3" xfId="0" applyFont="1" applyBorder="1" applyAlignment="1">
      <alignment horizontal="left" vertical="top" wrapText="1"/>
    </xf>
    <xf numFmtId="49" fontId="7" fillId="0" borderId="6" xfId="0" applyNumberFormat="1" applyFont="1" applyFill="1" applyBorder="1" applyAlignment="1">
      <alignment horizontal="left" vertical="top" wrapText="1"/>
    </xf>
    <xf numFmtId="0" fontId="7" fillId="0" borderId="19" xfId="0" applyFont="1" applyFill="1" applyBorder="1" applyAlignment="1">
      <alignment horizontal="left" vertical="top" wrapText="1"/>
    </xf>
    <xf numFmtId="0" fontId="7" fillId="0" borderId="1" xfId="0" applyFont="1" applyFill="1" applyBorder="1" applyAlignment="1">
      <alignment horizontal="left" vertical="top" wrapText="1"/>
    </xf>
    <xf numFmtId="49" fontId="0" fillId="0" borderId="3" xfId="0" applyNumberFormat="1" applyFont="1" applyFill="1" applyBorder="1" applyAlignment="1">
      <alignment horizontal="left" vertical="top" wrapText="1"/>
    </xf>
    <xf numFmtId="0" fontId="0" fillId="0" borderId="37"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1" xfId="0" applyFont="1" applyFill="1" applyBorder="1" applyAlignment="1">
      <alignment horizontal="left" vertical="top" wrapText="1"/>
    </xf>
    <xf numFmtId="0" fontId="0" fillId="0" borderId="3" xfId="0" applyFont="1" applyFill="1" applyBorder="1" applyAlignment="1">
      <alignment horizontal="left" vertical="top" wrapText="1"/>
    </xf>
    <xf numFmtId="0" fontId="7" fillId="0" borderId="6" xfId="0" applyFont="1" applyBorder="1" applyAlignment="1">
      <alignment horizontal="left" vertical="top" wrapText="1"/>
    </xf>
    <xf numFmtId="0" fontId="0" fillId="6" borderId="12" xfId="0" applyFont="1" applyFill="1" applyBorder="1" applyAlignment="1">
      <alignment horizontal="left" vertical="top" wrapText="1"/>
    </xf>
    <xf numFmtId="0" fontId="0" fillId="6" borderId="19" xfId="0" applyFont="1" applyFill="1" applyBorder="1" applyAlignment="1">
      <alignment horizontal="left" vertical="top" wrapText="1"/>
    </xf>
    <xf numFmtId="0" fontId="0" fillId="6" borderId="1" xfId="0" applyFont="1" applyFill="1" applyBorder="1" applyAlignment="1">
      <alignment horizontal="left" vertical="top" wrapText="1"/>
    </xf>
    <xf numFmtId="0" fontId="0" fillId="6" borderId="2" xfId="0" applyFont="1" applyFill="1" applyBorder="1" applyAlignment="1">
      <alignment horizontal="left" vertical="top" wrapText="1"/>
    </xf>
    <xf numFmtId="49" fontId="4" fillId="0" borderId="6" xfId="0" applyNumberFormat="1" applyFont="1" applyFill="1" applyBorder="1" applyAlignment="1">
      <alignment horizontal="left" vertical="top" wrapText="1"/>
    </xf>
    <xf numFmtId="49" fontId="0" fillId="0" borderId="37" xfId="0" applyNumberFormat="1" applyFont="1" applyFill="1" applyBorder="1" applyAlignment="1">
      <alignment horizontal="left" vertical="top" wrapText="1"/>
    </xf>
    <xf numFmtId="1" fontId="7" fillId="0" borderId="6" xfId="0" applyNumberFormat="1" applyFont="1" applyBorder="1" applyAlignment="1">
      <alignment horizontal="left" vertical="top" wrapText="1"/>
    </xf>
    <xf numFmtId="1" fontId="0" fillId="0" borderId="3" xfId="0" applyNumberFormat="1" applyFont="1" applyBorder="1" applyAlignment="1">
      <alignment horizontal="left" vertical="top" wrapText="1"/>
    </xf>
    <xf numFmtId="0" fontId="0" fillId="0" borderId="6" xfId="0" applyFont="1" applyBorder="1" applyAlignment="1">
      <alignment horizontal="left" vertical="top" wrapText="1"/>
    </xf>
    <xf numFmtId="0" fontId="0" fillId="0" borderId="19" xfId="0" applyFont="1" applyBorder="1" applyAlignment="1">
      <alignment horizontal="left" vertical="top" wrapText="1"/>
    </xf>
    <xf numFmtId="0" fontId="0" fillId="0" borderId="1" xfId="0" applyFont="1" applyBorder="1" applyAlignment="1">
      <alignment horizontal="left" vertical="top" wrapText="1"/>
    </xf>
    <xf numFmtId="0" fontId="0" fillId="0" borderId="6" xfId="0" applyFont="1" applyFill="1" applyBorder="1" applyAlignment="1">
      <alignment horizontal="left" vertical="top" wrapText="1"/>
    </xf>
    <xf numFmtId="0" fontId="0" fillId="0" borderId="9" xfId="0" applyFill="1" applyBorder="1" applyAlignment="1">
      <alignment horizontal="left" vertical="top"/>
    </xf>
    <xf numFmtId="0" fontId="0" fillId="0" borderId="39" xfId="0" applyFill="1" applyBorder="1" applyAlignment="1">
      <alignment horizontal="left" vertical="top"/>
    </xf>
    <xf numFmtId="49" fontId="0" fillId="0" borderId="6" xfId="0" applyNumberFormat="1" applyFont="1" applyBorder="1" applyAlignment="1">
      <alignment horizontal="left" vertical="top" wrapText="1"/>
    </xf>
    <xf numFmtId="0" fontId="0" fillId="0" borderId="37" xfId="0" applyFont="1" applyBorder="1" applyAlignment="1">
      <alignment horizontal="left" vertical="top" wrapText="1"/>
    </xf>
    <xf numFmtId="0" fontId="0" fillId="8" borderId="12" xfId="0" applyFill="1" applyBorder="1" applyAlignment="1">
      <alignment horizontal="left" vertical="top"/>
    </xf>
    <xf numFmtId="164" fontId="0" fillId="8" borderId="1" xfId="0" applyNumberFormat="1" applyFill="1" applyBorder="1" applyAlignment="1">
      <alignment horizontal="left" vertical="top"/>
    </xf>
    <xf numFmtId="164" fontId="4" fillId="8" borderId="1" xfId="0" applyNumberFormat="1" applyFont="1" applyFill="1" applyBorder="1" applyAlignment="1">
      <alignment horizontal="left" vertical="top"/>
    </xf>
    <xf numFmtId="0" fontId="4" fillId="8" borderId="1" xfId="0" applyFont="1" applyFill="1" applyBorder="1" applyAlignment="1">
      <alignment horizontal="left" vertical="top"/>
    </xf>
    <xf numFmtId="0" fontId="0" fillId="2" borderId="48" xfId="0" applyFill="1" applyBorder="1" applyAlignment="1">
      <alignment horizontal="left" vertical="top"/>
    </xf>
    <xf numFmtId="0" fontId="0" fillId="5" borderId="12" xfId="0" applyFont="1" applyFill="1" applyBorder="1" applyAlignment="1">
      <alignment horizontal="left" vertical="top" wrapText="1"/>
    </xf>
    <xf numFmtId="0" fontId="4" fillId="0" borderId="24" xfId="0" applyFont="1" applyFill="1" applyBorder="1" applyAlignment="1">
      <alignment horizontal="left" vertical="top" wrapText="1"/>
    </xf>
    <xf numFmtId="49" fontId="4" fillId="0" borderId="11" xfId="0" applyNumberFormat="1" applyFont="1" applyBorder="1" applyAlignment="1">
      <alignment horizontal="left" vertical="top" wrapText="1"/>
    </xf>
    <xf numFmtId="0" fontId="15" fillId="0" borderId="4" xfId="0" applyFont="1" applyFill="1" applyBorder="1" applyAlignment="1">
      <alignment horizontal="left" vertical="top"/>
    </xf>
    <xf numFmtId="0" fontId="10" fillId="0" borderId="21" xfId="0" applyFont="1" applyFill="1" applyBorder="1" applyAlignment="1">
      <alignment horizontal="left" vertical="top" wrapText="1"/>
    </xf>
    <xf numFmtId="0" fontId="10" fillId="0" borderId="22" xfId="0" applyFont="1" applyFill="1" applyBorder="1" applyAlignment="1">
      <alignment horizontal="left" vertical="top" wrapText="1"/>
    </xf>
    <xf numFmtId="2" fontId="0" fillId="0" borderId="22" xfId="0" applyNumberFormat="1" applyFont="1" applyFill="1" applyBorder="1" applyAlignment="1">
      <alignment horizontal="left" vertical="top"/>
    </xf>
    <xf numFmtId="0" fontId="4" fillId="0" borderId="22" xfId="0" applyFont="1" applyFill="1" applyBorder="1" applyAlignment="1">
      <alignment horizontal="left" vertical="top"/>
    </xf>
    <xf numFmtId="2" fontId="0" fillId="0" borderId="21" xfId="0" applyNumberFormat="1" applyFill="1" applyBorder="1" applyAlignment="1">
      <alignment horizontal="left" vertical="top"/>
    </xf>
    <xf numFmtId="2" fontId="0" fillId="0" borderId="21" xfId="0" applyNumberFormat="1" applyFont="1" applyFill="1" applyBorder="1" applyAlignment="1">
      <alignment horizontal="left" vertical="top" wrapText="1"/>
    </xf>
    <xf numFmtId="2" fontId="0" fillId="0" borderId="22" xfId="0" applyNumberFormat="1" applyFill="1" applyBorder="1" applyAlignment="1">
      <alignment horizontal="left" vertical="top"/>
    </xf>
    <xf numFmtId="0" fontId="4" fillId="4" borderId="32" xfId="0" applyFont="1" applyFill="1" applyBorder="1" applyAlignment="1">
      <alignment horizontal="left" vertical="top"/>
    </xf>
    <xf numFmtId="0" fontId="4" fillId="4" borderId="31" xfId="0" applyFont="1" applyFill="1" applyBorder="1" applyAlignment="1">
      <alignment horizontal="left" vertical="top"/>
    </xf>
    <xf numFmtId="0" fontId="4" fillId="0" borderId="20" xfId="0" applyFont="1" applyBorder="1" applyAlignment="1">
      <alignment horizontal="left" vertical="top"/>
    </xf>
    <xf numFmtId="0" fontId="4" fillId="0" borderId="22" xfId="0" applyFont="1" applyBorder="1" applyAlignment="1">
      <alignment horizontal="left" vertical="top"/>
    </xf>
    <xf numFmtId="0" fontId="10" fillId="0" borderId="19" xfId="0" applyFont="1" applyFill="1" applyBorder="1" applyAlignment="1">
      <alignment horizontal="left" vertical="top" wrapText="1"/>
    </xf>
    <xf numFmtId="0" fontId="10" fillId="0" borderId="1" xfId="0" applyFont="1" applyFill="1" applyBorder="1" applyAlignment="1">
      <alignment horizontal="left" vertical="top" wrapText="1"/>
    </xf>
    <xf numFmtId="0" fontId="12" fillId="0" borderId="12" xfId="0" applyFont="1" applyFill="1" applyBorder="1" applyAlignment="1">
      <alignment horizontal="left" vertical="top"/>
    </xf>
    <xf numFmtId="2" fontId="12" fillId="0" borderId="1" xfId="0" applyNumberFormat="1" applyFont="1" applyFill="1" applyBorder="1" applyAlignment="1">
      <alignment horizontal="left" vertical="top"/>
    </xf>
    <xf numFmtId="0" fontId="12" fillId="0" borderId="1" xfId="0" applyFont="1" applyFill="1" applyBorder="1" applyAlignment="1">
      <alignment horizontal="left" vertical="top"/>
    </xf>
    <xf numFmtId="2" fontId="0" fillId="0" borderId="19" xfId="0" applyNumberFormat="1" applyFont="1" applyFill="1" applyBorder="1" applyAlignment="1">
      <alignment horizontal="left" vertical="top" wrapText="1"/>
    </xf>
    <xf numFmtId="2" fontId="4" fillId="0" borderId="1" xfId="0" applyNumberFormat="1" applyFont="1" applyFill="1" applyBorder="1" applyAlignment="1">
      <alignment horizontal="left" vertical="top"/>
    </xf>
    <xf numFmtId="2" fontId="0" fillId="0" borderId="1" xfId="0" applyNumberFormat="1" applyFont="1" applyFill="1" applyBorder="1" applyAlignment="1">
      <alignment horizontal="left" vertical="top" wrapText="1"/>
    </xf>
    <xf numFmtId="0" fontId="4" fillId="4" borderId="12"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0" borderId="12" xfId="0" applyFont="1" applyBorder="1" applyAlignment="1">
      <alignment horizontal="left" vertical="top"/>
    </xf>
    <xf numFmtId="0" fontId="4" fillId="0" borderId="1" xfId="0" applyFont="1" applyBorder="1" applyAlignment="1">
      <alignment horizontal="left" vertical="top"/>
    </xf>
    <xf numFmtId="2" fontId="0" fillId="0" borderId="1" xfId="0" applyNumberFormat="1" applyFont="1" applyFill="1" applyBorder="1" applyAlignment="1">
      <alignment horizontal="left" vertical="top"/>
    </xf>
    <xf numFmtId="2" fontId="0" fillId="0" borderId="19" xfId="0" applyNumberFormat="1" applyFill="1" applyBorder="1" applyAlignment="1">
      <alignment horizontal="left" vertical="top"/>
    </xf>
    <xf numFmtId="0" fontId="4" fillId="4" borderId="12" xfId="0" applyFont="1" applyFill="1" applyBorder="1" applyAlignment="1">
      <alignment horizontal="left" vertical="top"/>
    </xf>
    <xf numFmtId="0" fontId="4" fillId="4" borderId="1" xfId="0" applyFont="1" applyFill="1" applyBorder="1" applyAlignment="1">
      <alignment horizontal="left" vertical="top"/>
    </xf>
    <xf numFmtId="2" fontId="11" fillId="0" borderId="1" xfId="0" applyNumberFormat="1" applyFont="1" applyFill="1" applyBorder="1" applyAlignment="1">
      <alignment horizontal="left" vertical="top"/>
    </xf>
    <xf numFmtId="2" fontId="4" fillId="0" borderId="19" xfId="0" applyNumberFormat="1" applyFont="1" applyFill="1" applyBorder="1" applyAlignment="1">
      <alignment horizontal="left" vertical="top"/>
    </xf>
    <xf numFmtId="2" fontId="4" fillId="0" borderId="3" xfId="0" applyNumberFormat="1" applyFont="1" applyFill="1" applyBorder="1" applyAlignment="1">
      <alignment horizontal="left" vertical="top"/>
    </xf>
    <xf numFmtId="1" fontId="4" fillId="0" borderId="1" xfId="0" applyNumberFormat="1" applyFont="1" applyFill="1" applyBorder="1" applyAlignment="1">
      <alignment horizontal="left" vertical="top"/>
    </xf>
    <xf numFmtId="0" fontId="4" fillId="0" borderId="6" xfId="0" applyFont="1" applyBorder="1" applyAlignment="1">
      <alignment horizontal="left" vertical="top"/>
    </xf>
    <xf numFmtId="0" fontId="0" fillId="4" borderId="19" xfId="0" applyFill="1" applyBorder="1" applyAlignment="1">
      <alignment horizontal="left" vertical="top"/>
    </xf>
    <xf numFmtId="0" fontId="0" fillId="4" borderId="1" xfId="0" applyFill="1" applyBorder="1" applyAlignment="1">
      <alignment horizontal="left" vertical="top"/>
    </xf>
    <xf numFmtId="2" fontId="11" fillId="0" borderId="19" xfId="0" applyNumberFormat="1"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2" xfId="0" applyFont="1" applyFill="1" applyBorder="1" applyAlignment="1">
      <alignment horizontal="left" vertical="top" wrapText="1"/>
    </xf>
    <xf numFmtId="164" fontId="0" fillId="0" borderId="1" xfId="0" applyNumberFormat="1" applyBorder="1" applyAlignment="1">
      <alignment horizontal="left" vertical="top"/>
    </xf>
    <xf numFmtId="2" fontId="0" fillId="0" borderId="2" xfId="0" applyNumberFormat="1" applyFont="1" applyFill="1" applyBorder="1" applyAlignment="1">
      <alignment horizontal="left" vertical="top" wrapText="1"/>
    </xf>
    <xf numFmtId="2" fontId="11" fillId="0" borderId="1" xfId="0" applyNumberFormat="1" applyFont="1" applyFill="1" applyBorder="1" applyAlignment="1">
      <alignment horizontal="left" vertical="top" wrapText="1"/>
    </xf>
    <xf numFmtId="0" fontId="13" fillId="0" borderId="19" xfId="0" applyFont="1" applyFill="1" applyBorder="1" applyAlignment="1">
      <alignment horizontal="left" vertical="top" wrapText="1"/>
    </xf>
    <xf numFmtId="0" fontId="10" fillId="0" borderId="24" xfId="0" applyFont="1" applyFill="1" applyBorder="1" applyAlignment="1">
      <alignment horizontal="left" vertical="top" wrapText="1"/>
    </xf>
    <xf numFmtId="0" fontId="0" fillId="0" borderId="38" xfId="0" applyFont="1" applyBorder="1" applyAlignment="1">
      <alignment horizontal="left" vertical="top"/>
    </xf>
    <xf numFmtId="0" fontId="10" fillId="0" borderId="4" xfId="0" applyFont="1" applyFill="1" applyBorder="1" applyAlignment="1">
      <alignment horizontal="left" vertical="top" wrapText="1"/>
    </xf>
    <xf numFmtId="2" fontId="0" fillId="0" borderId="4" xfId="0" applyNumberFormat="1" applyFont="1" applyFill="1" applyBorder="1" applyAlignment="1">
      <alignment horizontal="left" vertical="top"/>
    </xf>
    <xf numFmtId="2" fontId="4" fillId="0" borderId="24" xfId="0" applyNumberFormat="1" applyFont="1" applyFill="1" applyBorder="1" applyAlignment="1">
      <alignment horizontal="left" vertical="top"/>
    </xf>
    <xf numFmtId="2" fontId="4" fillId="0" borderId="4" xfId="0" applyNumberFormat="1" applyFont="1" applyFill="1" applyBorder="1" applyAlignment="1">
      <alignment horizontal="left" vertical="top"/>
    </xf>
    <xf numFmtId="0" fontId="4" fillId="0" borderId="4" xfId="0" applyFont="1" applyFill="1" applyBorder="1" applyAlignment="1">
      <alignment horizontal="left" vertical="top"/>
    </xf>
    <xf numFmtId="2" fontId="0" fillId="0" borderId="4" xfId="0" applyNumberFormat="1" applyFont="1" applyFill="1" applyBorder="1" applyAlignment="1">
      <alignment horizontal="left" vertical="top" wrapText="1"/>
    </xf>
    <xf numFmtId="2" fontId="0" fillId="0" borderId="24" xfId="0" applyNumberFormat="1" applyFont="1" applyFill="1" applyBorder="1" applyAlignment="1">
      <alignment horizontal="left" vertical="top" wrapText="1"/>
    </xf>
    <xf numFmtId="0" fontId="0" fillId="4" borderId="24" xfId="0" applyFill="1" applyBorder="1" applyAlignment="1">
      <alignment horizontal="left" vertical="top"/>
    </xf>
    <xf numFmtId="0" fontId="4" fillId="4" borderId="4" xfId="0" applyFont="1" applyFill="1" applyBorder="1" applyAlignment="1">
      <alignment horizontal="left" vertical="top"/>
    </xf>
    <xf numFmtId="0" fontId="4" fillId="0" borderId="13" xfId="0" applyFont="1" applyBorder="1" applyAlignment="1">
      <alignment horizontal="left" vertical="top"/>
    </xf>
    <xf numFmtId="0" fontId="4" fillId="0" borderId="4" xfId="0" applyFont="1" applyBorder="1" applyAlignment="1">
      <alignment horizontal="left" vertical="top"/>
    </xf>
    <xf numFmtId="0" fontId="0" fillId="0" borderId="38" xfId="0" applyBorder="1" applyAlignment="1">
      <alignment horizontal="left" vertical="top"/>
    </xf>
    <xf numFmtId="0" fontId="0" fillId="0" borderId="14" xfId="0" applyBorder="1" applyAlignment="1">
      <alignment horizontal="left" vertical="top"/>
    </xf>
    <xf numFmtId="0" fontId="4" fillId="0" borderId="37" xfId="0" applyFont="1" applyFill="1" applyBorder="1" applyAlignment="1">
      <alignment horizontal="left" vertical="top"/>
    </xf>
    <xf numFmtId="2" fontId="0" fillId="0" borderId="12" xfId="0" applyNumberFormat="1" applyFill="1" applyBorder="1" applyAlignment="1">
      <alignment horizontal="left" vertical="top"/>
    </xf>
    <xf numFmtId="1" fontId="0" fillId="0" borderId="1" xfId="0" applyNumberFormat="1" applyFill="1" applyBorder="1" applyAlignment="1">
      <alignment horizontal="left" vertical="top"/>
    </xf>
    <xf numFmtId="0" fontId="3" fillId="0" borderId="21" xfId="0" applyFont="1" applyFill="1" applyBorder="1" applyAlignment="1">
      <alignment horizontal="left" vertical="top" wrapText="1"/>
    </xf>
    <xf numFmtId="0" fontId="15" fillId="0" borderId="20" xfId="0" applyFont="1" applyFill="1" applyBorder="1" applyAlignment="1">
      <alignment horizontal="left" vertical="top"/>
    </xf>
    <xf numFmtId="0" fontId="15" fillId="0" borderId="22" xfId="0" applyFont="1" applyFill="1" applyBorder="1" applyAlignment="1">
      <alignment horizontal="left" vertical="top"/>
    </xf>
    <xf numFmtId="0" fontId="15" fillId="0" borderId="22" xfId="0" applyFont="1" applyFill="1" applyBorder="1" applyAlignment="1">
      <alignment horizontal="left" vertical="top" wrapText="1"/>
    </xf>
    <xf numFmtId="0" fontId="0" fillId="0" borderId="36" xfId="0" applyFill="1" applyBorder="1" applyAlignment="1">
      <alignment horizontal="left" vertical="top"/>
    </xf>
    <xf numFmtId="0" fontId="0" fillId="0" borderId="32" xfId="0" applyFill="1" applyBorder="1" applyAlignment="1">
      <alignment horizontal="left" vertical="top"/>
    </xf>
    <xf numFmtId="0" fontId="0" fillId="0" borderId="37" xfId="0" applyFill="1" applyBorder="1" applyAlignment="1">
      <alignment horizontal="left" vertical="top"/>
    </xf>
    <xf numFmtId="0" fontId="4" fillId="0" borderId="12" xfId="0" applyFont="1" applyFill="1" applyBorder="1" applyAlignment="1">
      <alignment horizontal="left" vertical="top"/>
    </xf>
    <xf numFmtId="0" fontId="3" fillId="0" borderId="19" xfId="0" applyFont="1" applyFill="1" applyBorder="1" applyAlignment="1">
      <alignment horizontal="left" vertical="top" wrapText="1"/>
    </xf>
    <xf numFmtId="0" fontId="15" fillId="0" borderId="12" xfId="0" applyFont="1" applyFill="1" applyBorder="1" applyAlignment="1">
      <alignment horizontal="left" vertical="top"/>
    </xf>
    <xf numFmtId="0" fontId="15" fillId="0" borderId="1" xfId="0" applyFont="1" applyFill="1" applyBorder="1" applyAlignment="1">
      <alignment horizontal="left" vertical="top" wrapText="1"/>
    </xf>
    <xf numFmtId="0" fontId="15" fillId="0" borderId="6" xfId="0" applyFont="1" applyFill="1" applyBorder="1" applyAlignment="1">
      <alignment horizontal="left" vertical="top"/>
    </xf>
    <xf numFmtId="2" fontId="0" fillId="0" borderId="3" xfId="0" applyNumberFormat="1" applyFill="1" applyBorder="1" applyAlignment="1">
      <alignment horizontal="left" vertical="top"/>
    </xf>
    <xf numFmtId="164" fontId="0" fillId="0" borderId="1" xfId="0" applyNumberFormat="1" applyFill="1" applyBorder="1" applyAlignment="1">
      <alignment horizontal="left" vertical="top"/>
    </xf>
    <xf numFmtId="0" fontId="18" fillId="0" borderId="0" xfId="0" applyFont="1" applyBorder="1" applyAlignment="1">
      <alignment horizontal="left" vertical="top"/>
    </xf>
    <xf numFmtId="0" fontId="4" fillId="0" borderId="48" xfId="0" applyFont="1" applyFill="1" applyBorder="1" applyAlignment="1">
      <alignment horizontal="left" vertical="top"/>
    </xf>
    <xf numFmtId="2" fontId="0" fillId="3" borderId="19" xfId="0" applyNumberFormat="1" applyFill="1" applyBorder="1" applyAlignment="1">
      <alignment horizontal="left" vertical="top"/>
    </xf>
    <xf numFmtId="0" fontId="0" fillId="0" borderId="24" xfId="0" applyFill="1" applyBorder="1" applyAlignment="1">
      <alignment horizontal="left" vertical="top"/>
    </xf>
    <xf numFmtId="0" fontId="0" fillId="0" borderId="38" xfId="0" applyFill="1" applyBorder="1" applyAlignment="1">
      <alignment horizontal="left" vertical="top"/>
    </xf>
    <xf numFmtId="2" fontId="0" fillId="0" borderId="24" xfId="0" applyNumberFormat="1" applyFill="1" applyBorder="1" applyAlignment="1">
      <alignment horizontal="left" vertical="top"/>
    </xf>
    <xf numFmtId="2" fontId="0" fillId="0" borderId="4" xfId="0" applyNumberFormat="1" applyFill="1" applyBorder="1" applyAlignment="1">
      <alignment horizontal="left" vertical="top"/>
    </xf>
    <xf numFmtId="0" fontId="0" fillId="0" borderId="13" xfId="0" applyFill="1" applyBorder="1" applyAlignment="1">
      <alignment horizontal="left" vertical="top"/>
    </xf>
    <xf numFmtId="1" fontId="0" fillId="0" borderId="4" xfId="0" applyNumberFormat="1" applyFill="1" applyBorder="1" applyAlignment="1">
      <alignment horizontal="left" vertical="top"/>
    </xf>
    <xf numFmtId="0" fontId="3" fillId="0" borderId="24" xfId="0" applyFont="1" applyFill="1" applyBorder="1" applyAlignment="1">
      <alignment horizontal="left" vertical="top" wrapText="1"/>
    </xf>
    <xf numFmtId="164" fontId="0" fillId="0" borderId="4" xfId="0" applyNumberFormat="1" applyFill="1" applyBorder="1" applyAlignment="1">
      <alignment horizontal="left" vertical="top"/>
    </xf>
    <xf numFmtId="0" fontId="15" fillId="0" borderId="13" xfId="0" applyFont="1" applyFill="1" applyBorder="1" applyAlignment="1">
      <alignment horizontal="left" vertical="top"/>
    </xf>
    <xf numFmtId="0" fontId="15"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49" fontId="7" fillId="0" borderId="0" xfId="0" applyNumberFormat="1" applyFont="1" applyFill="1" applyBorder="1" applyAlignment="1">
      <alignment horizontal="left" vertical="top" wrapText="1"/>
    </xf>
    <xf numFmtId="49" fontId="7" fillId="0" borderId="27" xfId="0" applyNumberFormat="1" applyFont="1" applyFill="1" applyBorder="1" applyAlignment="1">
      <alignment horizontal="left" vertical="top" wrapText="1"/>
    </xf>
    <xf numFmtId="49" fontId="7" fillId="0" borderId="41" xfId="0" applyNumberFormat="1" applyFont="1" applyFill="1" applyBorder="1" applyAlignment="1">
      <alignment horizontal="left" vertical="top" wrapText="1"/>
    </xf>
    <xf numFmtId="0" fontId="0" fillId="0" borderId="0" xfId="0" applyBorder="1" applyAlignment="1">
      <alignment horizontal="left" vertical="top"/>
    </xf>
    <xf numFmtId="0" fontId="0" fillId="0" borderId="41" xfId="0" applyBorder="1" applyAlignment="1">
      <alignment horizontal="left" vertical="top"/>
    </xf>
    <xf numFmtId="0" fontId="0" fillId="0" borderId="0" xfId="0" applyAlignment="1">
      <alignment horizontal="left" vertical="top"/>
    </xf>
    <xf numFmtId="0" fontId="0" fillId="0" borderId="0" xfId="0" applyFill="1" applyAlignment="1">
      <alignment horizontal="left" vertical="top"/>
    </xf>
    <xf numFmtId="0" fontId="0" fillId="0" borderId="28" xfId="0" applyBorder="1" applyAlignment="1">
      <alignment horizontal="left" vertical="top"/>
    </xf>
    <xf numFmtId="0" fontId="4" fillId="0" borderId="27"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3" borderId="27" xfId="0" applyNumberFormat="1" applyFont="1" applyFill="1" applyBorder="1" applyAlignment="1">
      <alignment horizontal="left" vertical="top" wrapText="1"/>
    </xf>
    <xf numFmtId="0" fontId="0" fillId="0" borderId="0" xfId="0" quotePrefix="1" applyBorder="1" applyAlignment="1">
      <alignment horizontal="left" vertical="top"/>
    </xf>
    <xf numFmtId="0" fontId="4" fillId="0" borderId="0" xfId="0" applyFont="1" applyFill="1" applyAlignment="1">
      <alignment horizontal="left" vertical="top" wrapText="1"/>
    </xf>
    <xf numFmtId="0" fontId="0" fillId="0" borderId="0" xfId="0" applyFont="1" applyFill="1" applyBorder="1" applyAlignment="1">
      <alignment horizontal="left" vertical="top"/>
    </xf>
    <xf numFmtId="49" fontId="4" fillId="0" borderId="27" xfId="0" applyNumberFormat="1" applyFont="1" applyFill="1" applyBorder="1" applyAlignment="1">
      <alignment horizontal="left" vertical="top" wrapText="1"/>
    </xf>
    <xf numFmtId="0" fontId="4" fillId="5" borderId="0" xfId="0" applyFont="1" applyFill="1" applyBorder="1" applyAlignment="1">
      <alignment horizontal="left" vertical="top"/>
    </xf>
    <xf numFmtId="0" fontId="0" fillId="5" borderId="0" xfId="0" applyFill="1" applyBorder="1" applyAlignment="1">
      <alignment horizontal="left" vertical="top"/>
    </xf>
    <xf numFmtId="0" fontId="4" fillId="6" borderId="0" xfId="0" applyFont="1" applyFill="1" applyBorder="1" applyAlignment="1">
      <alignment horizontal="left" vertical="top"/>
    </xf>
    <xf numFmtId="0" fontId="0" fillId="6" borderId="0" xfId="0" applyFill="1" applyBorder="1" applyAlignment="1">
      <alignment horizontal="left" vertical="top"/>
    </xf>
    <xf numFmtId="0" fontId="0" fillId="6" borderId="41" xfId="0" applyFill="1" applyBorder="1" applyAlignment="1">
      <alignment horizontal="left" vertical="top"/>
    </xf>
    <xf numFmtId="0" fontId="4" fillId="7" borderId="0" xfId="0" applyFont="1" applyFill="1" applyAlignment="1">
      <alignment horizontal="left" vertical="top"/>
    </xf>
    <xf numFmtId="0" fontId="4" fillId="0" borderId="14" xfId="0" applyFont="1" applyFill="1" applyBorder="1"/>
    <xf numFmtId="0" fontId="4" fillId="0" borderId="24" xfId="0" applyFont="1" applyFill="1" applyBorder="1"/>
    <xf numFmtId="0" fontId="4" fillId="0" borderId="14" xfId="0" applyFont="1" applyFill="1" applyBorder="1" applyAlignment="1">
      <alignment horizontal="left"/>
    </xf>
    <xf numFmtId="0" fontId="10" fillId="0" borderId="14" xfId="0" applyFont="1" applyBorder="1" applyAlignment="1">
      <alignment horizontal="left" vertical="center"/>
    </xf>
    <xf numFmtId="0" fontId="10" fillId="0" borderId="42" xfId="0" applyFont="1" applyBorder="1" applyAlignment="1">
      <alignment horizontal="left" vertical="center"/>
    </xf>
    <xf numFmtId="0" fontId="4" fillId="0" borderId="38" xfId="0" applyFont="1" applyBorder="1"/>
    <xf numFmtId="0" fontId="4" fillId="0" borderId="30" xfId="0" applyFont="1" applyFill="1" applyBorder="1"/>
    <xf numFmtId="0" fontId="0" fillId="0" borderId="24" xfId="0" applyBorder="1" applyAlignment="1">
      <alignment horizontal="left" vertical="top"/>
    </xf>
    <xf numFmtId="0" fontId="0" fillId="0" borderId="21" xfId="0" applyBorder="1" applyAlignment="1">
      <alignment horizontal="left" vertical="top"/>
    </xf>
    <xf numFmtId="0" fontId="0" fillId="0" borderId="32" xfId="0" applyFill="1" applyBorder="1"/>
    <xf numFmtId="0" fontId="0" fillId="0" borderId="35" xfId="0" applyFill="1" applyBorder="1"/>
    <xf numFmtId="0" fontId="0" fillId="0" borderId="12" xfId="0" applyFill="1" applyBorder="1"/>
    <xf numFmtId="0" fontId="0" fillId="0" borderId="2" xfId="0" applyFill="1" applyBorder="1"/>
    <xf numFmtId="0" fontId="0" fillId="0" borderId="13" xfId="0" applyFill="1" applyBorder="1"/>
    <xf numFmtId="0" fontId="0" fillId="0" borderId="5" xfId="0" applyFill="1" applyBorder="1"/>
    <xf numFmtId="0" fontId="0" fillId="0" borderId="20" xfId="0" applyFill="1" applyBorder="1"/>
    <xf numFmtId="0" fontId="0" fillId="0" borderId="16" xfId="0" applyFill="1" applyBorder="1"/>
    <xf numFmtId="0" fontId="4" fillId="0" borderId="2" xfId="0" applyFont="1" applyFill="1" applyBorder="1"/>
    <xf numFmtId="0" fontId="0" fillId="0" borderId="16" xfId="0" applyFill="1" applyBorder="1" applyAlignment="1">
      <alignment horizontal="left"/>
    </xf>
    <xf numFmtId="0" fontId="0" fillId="0" borderId="2" xfId="0" applyFill="1" applyBorder="1" applyAlignment="1">
      <alignment horizontal="left"/>
    </xf>
    <xf numFmtId="0" fontId="4" fillId="0" borderId="12" xfId="0" applyFont="1" applyFill="1" applyBorder="1"/>
    <xf numFmtId="0" fontId="0" fillId="0" borderId="4" xfId="0" applyFill="1" applyBorder="1" applyAlignment="1">
      <alignment horizontal="left"/>
    </xf>
    <xf numFmtId="0" fontId="4" fillId="0" borderId="8" xfId="0" applyFont="1" applyFill="1" applyBorder="1"/>
    <xf numFmtId="0" fontId="0" fillId="0" borderId="26" xfId="0" applyBorder="1" applyAlignment="1">
      <alignment horizontal="left" vertical="top"/>
    </xf>
    <xf numFmtId="0" fontId="3" fillId="0" borderId="41" xfId="0" applyFont="1" applyBorder="1" applyAlignment="1">
      <alignment horizontal="center" wrapText="1"/>
    </xf>
    <xf numFmtId="0" fontId="3" fillId="0" borderId="43" xfId="0" applyFont="1" applyBorder="1" applyAlignment="1">
      <alignment horizontal="center" wrapText="1"/>
    </xf>
    <xf numFmtId="49" fontId="3" fillId="0" borderId="41" xfId="0" applyNumberFormat="1" applyFont="1" applyBorder="1" applyAlignment="1">
      <alignment horizontal="center" wrapText="1"/>
    </xf>
    <xf numFmtId="49" fontId="3" fillId="0" borderId="43" xfId="0" applyNumberFormat="1" applyFont="1" applyBorder="1" applyAlignment="1">
      <alignment horizontal="center" wrapText="1"/>
    </xf>
    <xf numFmtId="49" fontId="3" fillId="0" borderId="28" xfId="0" applyNumberFormat="1" applyFont="1" applyBorder="1" applyAlignment="1">
      <alignment horizontal="center" wrapText="1"/>
    </xf>
    <xf numFmtId="49" fontId="3" fillId="0" borderId="29" xfId="0" applyNumberFormat="1" applyFont="1" applyBorder="1" applyAlignment="1">
      <alignment horizontal="center" wrapText="1"/>
    </xf>
    <xf numFmtId="49" fontId="3" fillId="0" borderId="27" xfId="0" applyNumberFormat="1" applyFont="1" applyFill="1" applyBorder="1" applyAlignment="1">
      <alignment horizontal="center" wrapText="1"/>
    </xf>
    <xf numFmtId="49" fontId="3" fillId="0" borderId="0" xfId="0" applyNumberFormat="1" applyFont="1" applyFill="1" applyBorder="1" applyAlignment="1">
      <alignment horizontal="center" wrapText="1"/>
    </xf>
    <xf numFmtId="49" fontId="3" fillId="0" borderId="25" xfId="0" applyNumberFormat="1" applyFont="1" applyFill="1" applyBorder="1" applyAlignment="1">
      <alignment horizontal="center" wrapText="1"/>
    </xf>
    <xf numFmtId="49" fontId="3" fillId="0" borderId="27"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41" xfId="0" applyNumberFormat="1" applyFont="1" applyFill="1" applyBorder="1" applyAlignment="1">
      <alignment horizontal="center" vertical="top" wrapText="1"/>
    </xf>
    <xf numFmtId="0" fontId="3" fillId="0" borderId="25" xfId="0" applyFont="1" applyBorder="1" applyAlignment="1">
      <alignment horizontal="center" wrapText="1"/>
    </xf>
    <xf numFmtId="0" fontId="3" fillId="0" borderId="40" xfId="0" applyFont="1" applyBorder="1" applyAlignment="1">
      <alignment horizontal="center" wrapText="1"/>
    </xf>
    <xf numFmtId="0" fontId="3" fillId="0" borderId="9" xfId="0" applyFont="1" applyBorder="1" applyAlignment="1">
      <alignment horizontal="center" wrapText="1"/>
    </xf>
    <xf numFmtId="0" fontId="3" fillId="0" borderId="10" xfId="0" applyFont="1" applyBorder="1" applyAlignment="1">
      <alignment horizontal="center" wrapText="1"/>
    </xf>
    <xf numFmtId="0" fontId="3" fillId="0" borderId="7" xfId="0" applyFont="1" applyFill="1" applyBorder="1" applyAlignment="1">
      <alignment horizontal="center" wrapText="1"/>
    </xf>
    <xf numFmtId="0" fontId="3" fillId="0" borderId="8" xfId="0" applyFont="1" applyFill="1" applyBorder="1" applyAlignment="1">
      <alignment horizontal="center" wrapText="1"/>
    </xf>
    <xf numFmtId="0" fontId="3" fillId="0" borderId="53" xfId="0" applyFont="1" applyFill="1" applyBorder="1" applyAlignment="1">
      <alignment horizontal="center"/>
    </xf>
    <xf numFmtId="0" fontId="3" fillId="0" borderId="41" xfId="0" applyFont="1" applyFill="1" applyBorder="1" applyAlignment="1">
      <alignment horizontal="center"/>
    </xf>
    <xf numFmtId="0" fontId="0" fillId="0" borderId="0" xfId="0" applyBorder="1" applyAlignment="1">
      <alignment horizontal="left" vertical="top" wrapText="1"/>
    </xf>
    <xf numFmtId="0" fontId="4" fillId="0" borderId="27" xfId="0" applyFont="1" applyBorder="1" applyAlignment="1">
      <alignment horizontal="left" vertical="top" wrapText="1"/>
    </xf>
    <xf numFmtId="0" fontId="4" fillId="0" borderId="0" xfId="0" applyFont="1" applyBorder="1" applyAlignment="1">
      <alignment horizontal="left" vertical="top" wrapText="1"/>
    </xf>
    <xf numFmtId="0" fontId="4" fillId="0" borderId="41" xfId="0" applyFont="1" applyBorder="1" applyAlignment="1">
      <alignment horizontal="left" vertical="top" wrapText="1"/>
    </xf>
    <xf numFmtId="0" fontId="0" fillId="0" borderId="27" xfId="0" applyBorder="1" applyAlignment="1">
      <alignment horizontal="left" vertical="top" wrapText="1"/>
    </xf>
    <xf numFmtId="0" fontId="0" fillId="0" borderId="41" xfId="0" applyBorder="1" applyAlignment="1">
      <alignment horizontal="left" vertical="top" wrapText="1"/>
    </xf>
    <xf numFmtId="0" fontId="3" fillId="0" borderId="27" xfId="0" applyFont="1" applyBorder="1" applyAlignment="1">
      <alignment horizontal="center" wrapText="1"/>
    </xf>
    <xf numFmtId="0" fontId="3" fillId="0" borderId="0" xfId="0" applyFont="1" applyBorder="1" applyAlignment="1">
      <alignment horizontal="center" wrapText="1"/>
    </xf>
    <xf numFmtId="0" fontId="3" fillId="0" borderId="18" xfId="0" applyFont="1" applyBorder="1" applyAlignment="1">
      <alignment horizontal="center"/>
    </xf>
    <xf numFmtId="0" fontId="3" fillId="0" borderId="15" xfId="0" applyFont="1" applyBorder="1" applyAlignment="1">
      <alignment horizontal="center"/>
    </xf>
    <xf numFmtId="0" fontId="15" fillId="0" borderId="27" xfId="0" applyFont="1" applyBorder="1" applyAlignment="1">
      <alignment horizontal="center" vertical="center"/>
    </xf>
    <xf numFmtId="0" fontId="15" fillId="0" borderId="0" xfId="0" applyFont="1" applyBorder="1" applyAlignment="1">
      <alignment horizontal="center" vertical="center"/>
    </xf>
    <xf numFmtId="0" fontId="15" fillId="0" borderId="25" xfId="0" applyFont="1" applyBorder="1" applyAlignment="1">
      <alignment horizontal="center" vertical="center"/>
    </xf>
    <xf numFmtId="0" fontId="15" fillId="0" borderId="53" xfId="0" applyFont="1" applyBorder="1" applyAlignment="1">
      <alignment horizontal="center" vertical="center"/>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3" fillId="0" borderId="27" xfId="0" applyFont="1" applyFill="1" applyBorder="1" applyAlignment="1">
      <alignment horizontal="center"/>
    </xf>
    <xf numFmtId="0" fontId="3" fillId="0" borderId="0" xfId="0" applyFont="1" applyFill="1" applyBorder="1" applyAlignment="1">
      <alignment horizontal="center"/>
    </xf>
    <xf numFmtId="0" fontId="3" fillId="0" borderId="18" xfId="0" applyFont="1" applyFill="1" applyBorder="1" applyAlignment="1">
      <alignment horizontal="center"/>
    </xf>
    <xf numFmtId="0" fontId="3" fillId="0" borderId="15" xfId="0" applyFont="1" applyFill="1" applyBorder="1" applyAlignment="1">
      <alignment horizontal="center"/>
    </xf>
    <xf numFmtId="0" fontId="3" fillId="0" borderId="17" xfId="0" applyFont="1" applyFill="1" applyBorder="1" applyAlignment="1">
      <alignment horizontal="center"/>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3" fillId="0" borderId="27" xfId="0" applyFont="1" applyFill="1" applyBorder="1" applyAlignment="1">
      <alignment horizontal="center" wrapText="1"/>
    </xf>
    <xf numFmtId="0" fontId="3" fillId="0" borderId="0" xfId="0" applyFont="1" applyFill="1" applyBorder="1" applyAlignment="1">
      <alignment horizontal="center" wrapText="1"/>
    </xf>
    <xf numFmtId="0" fontId="3" fillId="0" borderId="41" xfId="0" applyFont="1" applyFill="1" applyBorder="1" applyAlignment="1">
      <alignment horizontal="center" wrapText="1"/>
    </xf>
    <xf numFmtId="0" fontId="3" fillId="0" borderId="18" xfId="0" applyFont="1" applyFill="1" applyBorder="1" applyAlignment="1">
      <alignment horizontal="center" wrapText="1"/>
    </xf>
    <xf numFmtId="0" fontId="3" fillId="0" borderId="15" xfId="0" applyFont="1" applyFill="1" applyBorder="1" applyAlignment="1">
      <alignment horizontal="center" wrapText="1"/>
    </xf>
    <xf numFmtId="0" fontId="3" fillId="0" borderId="17" xfId="0" applyFont="1" applyFill="1" applyBorder="1" applyAlignment="1">
      <alignment horizontal="center" wrapText="1"/>
    </xf>
    <xf numFmtId="0" fontId="0" fillId="0" borderId="65" xfId="0" applyFill="1" applyBorder="1" applyAlignment="1">
      <alignment horizontal="center" vertical="center"/>
    </xf>
    <xf numFmtId="0" fontId="0" fillId="0" borderId="25" xfId="0" applyFill="1" applyBorder="1" applyAlignment="1">
      <alignment horizontal="center" vertical="center"/>
    </xf>
    <xf numFmtId="0" fontId="0" fillId="0" borderId="40" xfId="0" applyFill="1" applyBorder="1" applyAlignment="1">
      <alignment horizontal="center" vertical="center"/>
    </xf>
    <xf numFmtId="0" fontId="0" fillId="0" borderId="65" xfId="0" applyBorder="1" applyAlignment="1">
      <alignment horizontal="center" vertical="center"/>
    </xf>
    <xf numFmtId="0" fontId="0" fillId="0" borderId="25" xfId="0" applyBorder="1" applyAlignment="1">
      <alignment horizontal="center" vertical="center"/>
    </xf>
    <xf numFmtId="0" fontId="0" fillId="0" borderId="40" xfId="0" applyBorder="1" applyAlignment="1">
      <alignment horizontal="center" vertical="center"/>
    </xf>
    <xf numFmtId="0" fontId="3" fillId="0" borderId="25" xfId="0" applyFont="1" applyBorder="1" applyAlignment="1">
      <alignment horizontal="center" vertical="center"/>
    </xf>
    <xf numFmtId="0" fontId="3" fillId="0" borderId="40" xfId="0" applyFont="1" applyBorder="1" applyAlignment="1">
      <alignment horizontal="center" vertical="center"/>
    </xf>
    <xf numFmtId="49" fontId="3" fillId="0" borderId="41" xfId="0" applyNumberFormat="1" applyFont="1" applyFill="1" applyBorder="1" applyAlignment="1">
      <alignment horizontal="center" wrapText="1"/>
    </xf>
    <xf numFmtId="0" fontId="3" fillId="0" borderId="27" xfId="0" applyFont="1" applyBorder="1" applyAlignment="1">
      <alignment horizontal="center"/>
    </xf>
    <xf numFmtId="0" fontId="3" fillId="0" borderId="0" xfId="0" applyFont="1" applyBorder="1" applyAlignment="1">
      <alignment horizontal="center"/>
    </xf>
    <xf numFmtId="0" fontId="3" fillId="0" borderId="41" xfId="0" applyFont="1" applyBorder="1" applyAlignment="1">
      <alignment horizontal="center"/>
    </xf>
    <xf numFmtId="0" fontId="3" fillId="0" borderId="17" xfId="0" applyFont="1" applyBorder="1" applyAlignment="1">
      <alignment horizontal="center"/>
    </xf>
    <xf numFmtId="49" fontId="3" fillId="0" borderId="53" xfId="0" applyNumberFormat="1" applyFont="1" applyFill="1" applyBorder="1" applyAlignment="1">
      <alignment horizontal="center" wrapText="1"/>
    </xf>
    <xf numFmtId="49" fontId="3" fillId="0" borderId="58" xfId="0" applyNumberFormat="1" applyFont="1" applyFill="1" applyBorder="1" applyAlignment="1">
      <alignment horizontal="center" wrapText="1"/>
    </xf>
    <xf numFmtId="49" fontId="3" fillId="0" borderId="43" xfId="0" applyNumberFormat="1" applyFont="1" applyFill="1" applyBorder="1" applyAlignment="1">
      <alignment horizontal="center" wrapText="1"/>
    </xf>
    <xf numFmtId="49" fontId="3" fillId="0" borderId="44" xfId="0" applyNumberFormat="1" applyFont="1" applyFill="1" applyBorder="1" applyAlignment="1">
      <alignment horizontal="center" wrapText="1"/>
    </xf>
    <xf numFmtId="49" fontId="3" fillId="0" borderId="40" xfId="0" applyNumberFormat="1" applyFont="1" applyFill="1" applyBorder="1" applyAlignment="1">
      <alignment horizontal="center" wrapText="1"/>
    </xf>
    <xf numFmtId="0" fontId="4" fillId="0" borderId="48" xfId="0" applyFont="1" applyBorder="1" applyAlignment="1">
      <alignment horizontal="left" vertical="top"/>
    </xf>
    <xf numFmtId="0" fontId="4" fillId="0" borderId="3" xfId="0" applyFont="1" applyBorder="1" applyAlignment="1">
      <alignment horizontal="left" vertical="top"/>
    </xf>
    <xf numFmtId="0" fontId="4" fillId="0" borderId="19" xfId="0" applyFont="1" applyBorder="1" applyAlignment="1">
      <alignment horizontal="left" vertical="top"/>
    </xf>
    <xf numFmtId="0" fontId="3" fillId="0" borderId="30" xfId="0" applyFont="1" applyFill="1" applyBorder="1" applyAlignment="1">
      <alignment horizontal="center" wrapText="1"/>
    </xf>
    <xf numFmtId="0" fontId="22" fillId="0" borderId="55" xfId="0" applyFont="1" applyBorder="1" applyAlignment="1">
      <alignment horizontal="center"/>
    </xf>
    <xf numFmtId="0" fontId="22" fillId="0" borderId="56" xfId="0" applyFont="1" applyBorder="1" applyAlignment="1">
      <alignment horizontal="center"/>
    </xf>
    <xf numFmtId="0" fontId="22" fillId="0" borderId="57" xfId="0" applyFont="1" applyBorder="1" applyAlignment="1">
      <alignment horizontal="center"/>
    </xf>
    <xf numFmtId="2" fontId="0" fillId="0" borderId="0" xfId="0" applyNumberFormat="1" applyFont="1" applyFill="1" applyAlignment="1">
      <alignment horizontal="center"/>
    </xf>
    <xf numFmtId="2" fontId="0" fillId="0" borderId="53" xfId="0" applyNumberFormat="1" applyFont="1" applyFill="1" applyBorder="1" applyAlignment="1">
      <alignment horizontal="center"/>
    </xf>
    <xf numFmtId="2" fontId="0" fillId="0" borderId="25" xfId="0" applyNumberFormat="1" applyFont="1" applyFill="1" applyBorder="1" applyAlignment="1">
      <alignment horizontal="center"/>
    </xf>
    <xf numFmtId="2" fontId="0" fillId="0" borderId="0" xfId="0" applyNumberFormat="1" applyFont="1" applyFill="1" applyBorder="1" applyAlignment="1">
      <alignment horizontal="center"/>
    </xf>
    <xf numFmtId="0" fontId="23" fillId="0" borderId="62" xfId="0" applyFont="1" applyBorder="1" applyAlignment="1">
      <alignment horizontal="center"/>
    </xf>
    <xf numFmtId="0" fontId="23" fillId="0" borderId="64" xfId="0" applyFont="1" applyBorder="1" applyAlignment="1">
      <alignment horizontal="center"/>
    </xf>
    <xf numFmtId="0" fontId="23" fillId="0" borderId="63" xfId="0" applyFont="1" applyBorder="1" applyAlignment="1">
      <alignment horizontal="center"/>
    </xf>
    <xf numFmtId="0" fontId="24" fillId="0" borderId="27" xfId="0" applyFont="1" applyBorder="1" applyAlignment="1">
      <alignment horizontal="center"/>
    </xf>
    <xf numFmtId="0" fontId="24" fillId="0" borderId="41" xfId="0" applyFont="1" applyBorder="1" applyAlignment="1">
      <alignment horizontal="center"/>
    </xf>
    <xf numFmtId="0" fontId="14" fillId="0" borderId="27" xfId="0" applyFont="1" applyBorder="1" applyAlignment="1">
      <alignment horizontal="center"/>
    </xf>
    <xf numFmtId="0" fontId="14" fillId="0" borderId="0" xfId="0" applyFont="1" applyBorder="1" applyAlignment="1">
      <alignment horizontal="center"/>
    </xf>
    <xf numFmtId="0" fontId="14" fillId="0" borderId="41" xfId="0" applyFont="1" applyBorder="1" applyAlignment="1">
      <alignment horizontal="center"/>
    </xf>
  </cellXfs>
  <cellStyles count="118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Besuchter Hyperlink" xfId="44" builtinId="9" hidden="1"/>
    <cellStyle name="Besuchter Hyperlink" xfId="46" builtinId="9" hidden="1"/>
    <cellStyle name="Besuchter Hyperlink" xfId="48" builtinId="9" hidden="1"/>
    <cellStyle name="Besuchter Hyperlink" xfId="50" builtinId="9" hidden="1"/>
    <cellStyle name="Besuchter Hyperlink" xfId="52" builtinId="9" hidden="1"/>
    <cellStyle name="Besuchter Hyperlink" xfId="54" builtinId="9" hidden="1"/>
    <cellStyle name="Besuchter Hyperlink" xfId="56" builtinId="9" hidden="1"/>
    <cellStyle name="Besuchter Hyperlink" xfId="58" builtinId="9" hidden="1"/>
    <cellStyle name="Besuchter Hyperlink" xfId="60" builtinId="9" hidden="1"/>
    <cellStyle name="Besuchter Hyperlink" xfId="62" builtinId="9" hidden="1"/>
    <cellStyle name="Besuchter Hyperlink" xfId="64" builtinId="9" hidden="1"/>
    <cellStyle name="Besuchter Hyperlink" xfId="66" builtinId="9" hidden="1"/>
    <cellStyle name="Besuchter Hyperlink" xfId="68" builtinId="9" hidden="1"/>
    <cellStyle name="Besuchter Hyperlink" xfId="70" builtinId="9" hidden="1"/>
    <cellStyle name="Besuchter Hyperlink" xfId="72" builtinId="9" hidden="1"/>
    <cellStyle name="Besuchter Hyperlink" xfId="75" builtinId="9" hidden="1"/>
    <cellStyle name="Besuchter Hyperlink" xfId="77" builtinId="9" hidden="1"/>
    <cellStyle name="Besuchter Hyperlink" xfId="79" builtinId="9" hidden="1"/>
    <cellStyle name="Besuchter Hyperlink" xfId="81" builtinId="9" hidden="1"/>
    <cellStyle name="Besuchter Hyperlink" xfId="83" builtinId="9" hidden="1"/>
    <cellStyle name="Besuchter Hyperlink" xfId="85" builtinId="9" hidden="1"/>
    <cellStyle name="Besuchter Hyperlink" xfId="87" builtinId="9" hidden="1"/>
    <cellStyle name="Besuchter Hyperlink" xfId="89" builtinId="9" hidden="1"/>
    <cellStyle name="Besuchter Hyperlink" xfId="91" builtinId="9" hidden="1"/>
    <cellStyle name="Besuchter Hyperlink" xfId="93" builtinId="9" hidden="1"/>
    <cellStyle name="Besuchter Hyperlink" xfId="95" builtinId="9" hidden="1"/>
    <cellStyle name="Besuchter Hyperlink" xfId="97" builtinId="9" hidden="1"/>
    <cellStyle name="Besuchter Hyperlink" xfId="99" builtinId="9" hidden="1"/>
    <cellStyle name="Besuchter Hyperlink" xfId="101" builtinId="9" hidden="1"/>
    <cellStyle name="Besuchter Hyperlink" xfId="103" builtinId="9" hidden="1"/>
    <cellStyle name="Besuchter Hyperlink" xfId="105" builtinId="9" hidden="1"/>
    <cellStyle name="Besuchter Hyperlink" xfId="107" builtinId="9" hidden="1"/>
    <cellStyle name="Besuchter Hyperlink" xfId="109" builtinId="9" hidden="1"/>
    <cellStyle name="Besuchter Hyperlink" xfId="111" builtinId="9" hidden="1"/>
    <cellStyle name="Besuchter Hyperlink" xfId="113" builtinId="9" hidden="1"/>
    <cellStyle name="Besuchter Hyperlink" xfId="115" builtinId="9" hidden="1"/>
    <cellStyle name="Besuchter Hyperlink" xfId="117" builtinId="9" hidden="1"/>
    <cellStyle name="Besuchter Hyperlink" xfId="119" builtinId="9" hidden="1"/>
    <cellStyle name="Besuchter Hyperlink" xfId="121" builtinId="9" hidden="1"/>
    <cellStyle name="Besuchter Hyperlink" xfId="123" builtinId="9" hidden="1"/>
    <cellStyle name="Besuchter Hyperlink" xfId="125" builtinId="9" hidden="1"/>
    <cellStyle name="Besuchter Hyperlink" xfId="127" builtinId="9" hidden="1"/>
    <cellStyle name="Besuchter Hyperlink" xfId="129" builtinId="9" hidden="1"/>
    <cellStyle name="Besuchter Hyperlink" xfId="131" builtinId="9" hidden="1"/>
    <cellStyle name="Besuchter Hyperlink" xfId="133" builtinId="9" hidden="1"/>
    <cellStyle name="Besuchter Hyperlink" xfId="135" builtinId="9" hidden="1"/>
    <cellStyle name="Besuchter Hyperlink" xfId="137" builtinId="9" hidden="1"/>
    <cellStyle name="Besuchter Hyperlink" xfId="139" builtinId="9" hidden="1"/>
    <cellStyle name="Besuchter Hyperlink" xfId="141" builtinId="9" hidden="1"/>
    <cellStyle name="Besuchter Hyperlink" xfId="143" builtinId="9" hidden="1"/>
    <cellStyle name="Besuchter Hyperlink" xfId="145" builtinId="9" hidden="1"/>
    <cellStyle name="Besuchter Hyperlink" xfId="147" builtinId="9" hidden="1"/>
    <cellStyle name="Besuchter Hyperlink" xfId="149" builtinId="9" hidden="1"/>
    <cellStyle name="Besuchter Hyperlink" xfId="151" builtinId="9" hidden="1"/>
    <cellStyle name="Besuchter Hyperlink" xfId="153" builtinId="9" hidden="1"/>
    <cellStyle name="Besuchter Hyperlink" xfId="155" builtinId="9" hidden="1"/>
    <cellStyle name="Besuchter Hyperlink" xfId="157" builtinId="9" hidden="1"/>
    <cellStyle name="Besuchter Hyperlink" xfId="159" builtinId="9" hidden="1"/>
    <cellStyle name="Besuchter Hyperlink" xfId="161" builtinId="9" hidden="1"/>
    <cellStyle name="Besuchter Hyperlink" xfId="163" builtinId="9" hidden="1"/>
    <cellStyle name="Besuchter Hyperlink" xfId="165" builtinId="9" hidden="1"/>
    <cellStyle name="Besuchter Hyperlink" xfId="167" builtinId="9" hidden="1"/>
    <cellStyle name="Besuchter Hyperlink" xfId="169" builtinId="9" hidden="1"/>
    <cellStyle name="Besuchter Hyperlink" xfId="171" builtinId="9" hidden="1"/>
    <cellStyle name="Besuchter Hyperlink" xfId="173" builtinId="9" hidden="1"/>
    <cellStyle name="Besuchter Hyperlink" xfId="175" builtinId="9" hidden="1"/>
    <cellStyle name="Besuchter Hyperlink" xfId="177" builtinId="9" hidden="1"/>
    <cellStyle name="Besuchter Hyperlink" xfId="179" builtinId="9" hidden="1"/>
    <cellStyle name="Besuchter Hyperlink" xfId="181" builtinId="9" hidden="1"/>
    <cellStyle name="Besuchter Hyperlink" xfId="183" builtinId="9" hidden="1"/>
    <cellStyle name="Besuchter Hyperlink" xfId="185" builtinId="9" hidden="1"/>
    <cellStyle name="Besuchter Hyperlink" xfId="187" builtinId="9" hidden="1"/>
    <cellStyle name="Besuchter Hyperlink" xfId="189" builtinId="9" hidden="1"/>
    <cellStyle name="Besuchter Hyperlink" xfId="191" builtinId="9" hidden="1"/>
    <cellStyle name="Besuchter Hyperlink" xfId="193" builtinId="9" hidden="1"/>
    <cellStyle name="Besuchter Hyperlink" xfId="195" builtinId="9" hidden="1"/>
    <cellStyle name="Besuchter Hyperlink" xfId="197" builtinId="9" hidden="1"/>
    <cellStyle name="Besuchter Hyperlink" xfId="199" builtinId="9" hidden="1"/>
    <cellStyle name="Besuchter Hyperlink" xfId="201" builtinId="9" hidden="1"/>
    <cellStyle name="Besuchter Hyperlink" xfId="203" builtinId="9" hidden="1"/>
    <cellStyle name="Besuchter Hyperlink" xfId="205" builtinId="9" hidden="1"/>
    <cellStyle name="Besuchter Hyperlink" xfId="207" builtinId="9" hidden="1"/>
    <cellStyle name="Besuchter Hyperlink" xfId="209" builtinId="9" hidden="1"/>
    <cellStyle name="Besuchter Hyperlink" xfId="211" builtinId="9" hidden="1"/>
    <cellStyle name="Besuchter Hyperlink" xfId="213" builtinId="9" hidden="1"/>
    <cellStyle name="Besuchter Hyperlink" xfId="215" builtinId="9" hidden="1"/>
    <cellStyle name="Besuchter Hyperlink" xfId="217" builtinId="9" hidden="1"/>
    <cellStyle name="Besuchter Hyperlink" xfId="219" builtinId="9" hidden="1"/>
    <cellStyle name="Besuchter Hyperlink" xfId="221" builtinId="9" hidden="1"/>
    <cellStyle name="Besuchter Hyperlink" xfId="223" builtinId="9" hidden="1"/>
    <cellStyle name="Besuchter Hyperlink" xfId="225" builtinId="9" hidden="1"/>
    <cellStyle name="Besuchter Hyperlink" xfId="227" builtinId="9" hidden="1"/>
    <cellStyle name="Besuchter Hyperlink" xfId="229" builtinId="9" hidden="1"/>
    <cellStyle name="Besuchter Hyperlink" xfId="231" builtinId="9" hidden="1"/>
    <cellStyle name="Besuchter Hyperlink" xfId="233" builtinId="9" hidden="1"/>
    <cellStyle name="Besuchter Hyperlink" xfId="235" builtinId="9" hidden="1"/>
    <cellStyle name="Besuchter Hyperlink" xfId="237" builtinId="9" hidden="1"/>
    <cellStyle name="Besuchter Hyperlink" xfId="239" builtinId="9" hidden="1"/>
    <cellStyle name="Besuchter Hyperlink" xfId="241" builtinId="9" hidden="1"/>
    <cellStyle name="Besuchter Hyperlink" xfId="243" builtinId="9" hidden="1"/>
    <cellStyle name="Besuchter Hyperlink" xfId="245" builtinId="9" hidden="1"/>
    <cellStyle name="Besuchter Hyperlink" xfId="247" builtinId="9" hidden="1"/>
    <cellStyle name="Besuchter Hyperlink" xfId="249" builtinId="9" hidden="1"/>
    <cellStyle name="Besuchter Hyperlink" xfId="251" builtinId="9" hidden="1"/>
    <cellStyle name="Besuchter Hyperlink" xfId="253" builtinId="9" hidden="1"/>
    <cellStyle name="Besuchter Hyperlink" xfId="255" builtinId="9" hidden="1"/>
    <cellStyle name="Besuchter Hyperlink" xfId="257" builtinId="9" hidden="1"/>
    <cellStyle name="Besuchter Hyperlink" xfId="259" builtinId="9" hidden="1"/>
    <cellStyle name="Besuchter Hyperlink" xfId="261" builtinId="9" hidden="1"/>
    <cellStyle name="Besuchter Hyperlink" xfId="263" builtinId="9" hidden="1"/>
    <cellStyle name="Besuchter Hyperlink" xfId="265" builtinId="9" hidden="1"/>
    <cellStyle name="Besuchter Hyperlink" xfId="267" builtinId="9" hidden="1"/>
    <cellStyle name="Besuchter Hyperlink" xfId="269" builtinId="9" hidden="1"/>
    <cellStyle name="Besuchter Hyperlink" xfId="271" builtinId="9" hidden="1"/>
    <cellStyle name="Besuchter Hyperlink" xfId="273" builtinId="9" hidden="1"/>
    <cellStyle name="Besuchter Hyperlink" xfId="275" builtinId="9" hidden="1"/>
    <cellStyle name="Besuchter Hyperlink" xfId="277" builtinId="9" hidden="1"/>
    <cellStyle name="Besuchter Hyperlink" xfId="279" builtinId="9" hidden="1"/>
    <cellStyle name="Besuchter Hyperlink" xfId="281" builtinId="9" hidden="1"/>
    <cellStyle name="Besuchter Hyperlink" xfId="283" builtinId="9" hidden="1"/>
    <cellStyle name="Besuchter Hyperlink" xfId="285" builtinId="9" hidden="1"/>
    <cellStyle name="Besuchter Hyperlink" xfId="287" builtinId="9" hidden="1"/>
    <cellStyle name="Besuchter Hyperlink" xfId="289" builtinId="9" hidden="1"/>
    <cellStyle name="Besuchter Hyperlink" xfId="291" builtinId="9" hidden="1"/>
    <cellStyle name="Besuchter Hyperlink" xfId="293" builtinId="9" hidden="1"/>
    <cellStyle name="Besuchter Hyperlink" xfId="295" builtinId="9" hidden="1"/>
    <cellStyle name="Besuchter Hyperlink" xfId="297" builtinId="9" hidden="1"/>
    <cellStyle name="Besuchter Hyperlink" xfId="299" builtinId="9" hidden="1"/>
    <cellStyle name="Besuchter Hyperlink" xfId="301" builtinId="9" hidden="1"/>
    <cellStyle name="Besuchter Hyperlink" xfId="303" builtinId="9" hidden="1"/>
    <cellStyle name="Besuchter Hyperlink" xfId="305" builtinId="9" hidden="1"/>
    <cellStyle name="Besuchter Hyperlink" xfId="307" builtinId="9" hidden="1"/>
    <cellStyle name="Besuchter Hyperlink" xfId="309" builtinId="9" hidden="1"/>
    <cellStyle name="Besuchter Hyperlink" xfId="311" builtinId="9" hidden="1"/>
    <cellStyle name="Besuchter Hyperlink" xfId="313" builtinId="9" hidden="1"/>
    <cellStyle name="Besuchter Hyperlink" xfId="315" builtinId="9" hidden="1"/>
    <cellStyle name="Besuchter Hyperlink" xfId="317" builtinId="9" hidden="1"/>
    <cellStyle name="Besuchter Hyperlink" xfId="319" builtinId="9" hidden="1"/>
    <cellStyle name="Besuchter Hyperlink" xfId="321" builtinId="9" hidden="1"/>
    <cellStyle name="Besuchter Hyperlink" xfId="323" builtinId="9" hidden="1"/>
    <cellStyle name="Besuchter Hyperlink" xfId="325" builtinId="9" hidden="1"/>
    <cellStyle name="Besuchter Hyperlink" xfId="327" builtinId="9" hidden="1"/>
    <cellStyle name="Besuchter Hyperlink" xfId="329" builtinId="9" hidden="1"/>
    <cellStyle name="Besuchter Hyperlink" xfId="331" builtinId="9" hidden="1"/>
    <cellStyle name="Besuchter Hyperlink" xfId="333" builtinId="9" hidden="1"/>
    <cellStyle name="Besuchter Hyperlink" xfId="335" builtinId="9" hidden="1"/>
    <cellStyle name="Besuchter Hyperlink" xfId="337" builtinId="9" hidden="1"/>
    <cellStyle name="Besuchter Hyperlink" xfId="339" builtinId="9" hidden="1"/>
    <cellStyle name="Besuchter Hyperlink" xfId="341" builtinId="9" hidden="1"/>
    <cellStyle name="Besuchter Hyperlink" xfId="343" builtinId="9" hidden="1"/>
    <cellStyle name="Besuchter Hyperlink" xfId="345" builtinId="9" hidden="1"/>
    <cellStyle name="Besuchter Hyperlink" xfId="347" builtinId="9" hidden="1"/>
    <cellStyle name="Besuchter Hyperlink" xfId="349" builtinId="9" hidden="1"/>
    <cellStyle name="Besuchter Hyperlink" xfId="351" builtinId="9" hidden="1"/>
    <cellStyle name="Besuchter Hyperlink" xfId="353" builtinId="9" hidden="1"/>
    <cellStyle name="Besuchter Hyperlink" xfId="355" builtinId="9" hidden="1"/>
    <cellStyle name="Besuchter Hyperlink" xfId="357" builtinId="9" hidden="1"/>
    <cellStyle name="Besuchter Hyperlink" xfId="359" builtinId="9" hidden="1"/>
    <cellStyle name="Besuchter Hyperlink" xfId="361" builtinId="9" hidden="1"/>
    <cellStyle name="Besuchter Hyperlink" xfId="363" builtinId="9" hidden="1"/>
    <cellStyle name="Besuchter Hyperlink" xfId="365" builtinId="9" hidden="1"/>
    <cellStyle name="Besuchter Hyperlink" xfId="367" builtinId="9" hidden="1"/>
    <cellStyle name="Besuchter Hyperlink" xfId="369" builtinId="9" hidden="1"/>
    <cellStyle name="Besuchter Hyperlink" xfId="371" builtinId="9" hidden="1"/>
    <cellStyle name="Besuchter Hyperlink" xfId="373" builtinId="9" hidden="1"/>
    <cellStyle name="Besuchter Hyperlink" xfId="375" builtinId="9" hidden="1"/>
    <cellStyle name="Besuchter Hyperlink" xfId="377" builtinId="9" hidden="1"/>
    <cellStyle name="Besuchter Hyperlink" xfId="379" builtinId="9" hidden="1"/>
    <cellStyle name="Besuchter Hyperlink" xfId="381" builtinId="9" hidden="1"/>
    <cellStyle name="Besuchter Hyperlink" xfId="383" builtinId="9" hidden="1"/>
    <cellStyle name="Besuchter Hyperlink" xfId="385" builtinId="9" hidden="1"/>
    <cellStyle name="Besuchter Hyperlink" xfId="387" builtinId="9" hidden="1"/>
    <cellStyle name="Besuchter Hyperlink" xfId="389" builtinId="9" hidden="1"/>
    <cellStyle name="Besuchter Hyperlink" xfId="391" builtinId="9" hidden="1"/>
    <cellStyle name="Besuchter Hyperlink" xfId="393" builtinId="9" hidden="1"/>
    <cellStyle name="Besuchter Hyperlink" xfId="395" builtinId="9" hidden="1"/>
    <cellStyle name="Besuchter Hyperlink" xfId="397" builtinId="9" hidden="1"/>
    <cellStyle name="Besuchter Hyperlink" xfId="399" builtinId="9" hidden="1"/>
    <cellStyle name="Besuchter Hyperlink" xfId="401" builtinId="9" hidden="1"/>
    <cellStyle name="Besuchter Hyperlink" xfId="403" builtinId="9" hidden="1"/>
    <cellStyle name="Besuchter Hyperlink" xfId="405" builtinId="9" hidden="1"/>
    <cellStyle name="Besuchter Hyperlink" xfId="407" builtinId="9" hidden="1"/>
    <cellStyle name="Besuchter Hyperlink" xfId="409" builtinId="9" hidden="1"/>
    <cellStyle name="Besuchter Hyperlink" xfId="411" builtinId="9" hidden="1"/>
    <cellStyle name="Besuchter Hyperlink" xfId="413" builtinId="9" hidden="1"/>
    <cellStyle name="Besuchter Hyperlink" xfId="415" builtinId="9" hidden="1"/>
    <cellStyle name="Besuchter Hyperlink" xfId="417" builtinId="9" hidden="1"/>
    <cellStyle name="Besuchter Hyperlink" xfId="419" builtinId="9" hidden="1"/>
    <cellStyle name="Besuchter Hyperlink" xfId="421" builtinId="9" hidden="1"/>
    <cellStyle name="Besuchter Hyperlink" xfId="423" builtinId="9" hidden="1"/>
    <cellStyle name="Besuchter Hyperlink" xfId="425" builtinId="9" hidden="1"/>
    <cellStyle name="Besuchter Hyperlink" xfId="427" builtinId="9" hidden="1"/>
    <cellStyle name="Besuchter Hyperlink" xfId="429" builtinId="9" hidden="1"/>
    <cellStyle name="Besuchter Hyperlink" xfId="431" builtinId="9" hidden="1"/>
    <cellStyle name="Besuchter Hyperlink" xfId="433" builtinId="9" hidden="1"/>
    <cellStyle name="Besuchter Hyperlink" xfId="435" builtinId="9" hidden="1"/>
    <cellStyle name="Besuchter Hyperlink" xfId="437" builtinId="9" hidden="1"/>
    <cellStyle name="Besuchter Hyperlink" xfId="439" builtinId="9" hidden="1"/>
    <cellStyle name="Besuchter Hyperlink" xfId="441" builtinId="9" hidden="1"/>
    <cellStyle name="Besuchter Hyperlink" xfId="443" builtinId="9" hidden="1"/>
    <cellStyle name="Besuchter Hyperlink" xfId="445" builtinId="9" hidden="1"/>
    <cellStyle name="Besuchter Hyperlink" xfId="447" builtinId="9" hidden="1"/>
    <cellStyle name="Besuchter Hyperlink" xfId="449" builtinId="9" hidden="1"/>
    <cellStyle name="Besuchter Hyperlink" xfId="451" builtinId="9" hidden="1"/>
    <cellStyle name="Besuchter Hyperlink" xfId="453" builtinId="9" hidden="1"/>
    <cellStyle name="Besuchter Hyperlink" xfId="455" builtinId="9" hidden="1"/>
    <cellStyle name="Besuchter Hyperlink" xfId="457" builtinId="9" hidden="1"/>
    <cellStyle name="Besuchter Hyperlink" xfId="459" builtinId="9" hidden="1"/>
    <cellStyle name="Besuchter Hyperlink" xfId="461" builtinId="9" hidden="1"/>
    <cellStyle name="Besuchter Hyperlink" xfId="463" builtinId="9" hidden="1"/>
    <cellStyle name="Besuchter Hyperlink" xfId="465" builtinId="9" hidden="1"/>
    <cellStyle name="Besuchter Hyperlink" xfId="467" builtinId="9" hidden="1"/>
    <cellStyle name="Besuchter Hyperlink" xfId="469" builtinId="9" hidden="1"/>
    <cellStyle name="Besuchter Hyperlink" xfId="471" builtinId="9" hidden="1"/>
    <cellStyle name="Besuchter Hyperlink" xfId="473" builtinId="9" hidden="1"/>
    <cellStyle name="Besuchter Hyperlink" xfId="475" builtinId="9" hidden="1"/>
    <cellStyle name="Besuchter Hyperlink" xfId="477" builtinId="9" hidden="1"/>
    <cellStyle name="Besuchter Hyperlink" xfId="479" builtinId="9" hidden="1"/>
    <cellStyle name="Besuchter Hyperlink" xfId="481" builtinId="9" hidden="1"/>
    <cellStyle name="Besuchter Hyperlink" xfId="483" builtinId="9" hidden="1"/>
    <cellStyle name="Besuchter Hyperlink" xfId="485" builtinId="9" hidden="1"/>
    <cellStyle name="Besuchter Hyperlink" xfId="487" builtinId="9" hidden="1"/>
    <cellStyle name="Besuchter Hyperlink" xfId="489" builtinId="9" hidden="1"/>
    <cellStyle name="Besuchter Hyperlink" xfId="491" builtinId="9" hidden="1"/>
    <cellStyle name="Besuchter Hyperlink" xfId="493" builtinId="9" hidden="1"/>
    <cellStyle name="Besuchter Hyperlink" xfId="495" builtinId="9" hidden="1"/>
    <cellStyle name="Besuchter Hyperlink" xfId="497" builtinId="9" hidden="1"/>
    <cellStyle name="Besuchter Hyperlink" xfId="499" builtinId="9" hidden="1"/>
    <cellStyle name="Besuchter Hyperlink" xfId="501" builtinId="9" hidden="1"/>
    <cellStyle name="Besuchter Hyperlink" xfId="503" builtinId="9" hidden="1"/>
    <cellStyle name="Besuchter Hyperlink" xfId="505" builtinId="9" hidden="1"/>
    <cellStyle name="Besuchter Hyperlink" xfId="507" builtinId="9" hidden="1"/>
    <cellStyle name="Besuchter Hyperlink" xfId="509" builtinId="9" hidden="1"/>
    <cellStyle name="Besuchter Hyperlink" xfId="511" builtinId="9" hidden="1"/>
    <cellStyle name="Besuchter Hyperlink" xfId="513" builtinId="9" hidden="1"/>
    <cellStyle name="Besuchter Hyperlink" xfId="515" builtinId="9" hidden="1"/>
    <cellStyle name="Besuchter Hyperlink" xfId="517" builtinId="9" hidden="1"/>
    <cellStyle name="Besuchter Hyperlink" xfId="519" builtinId="9" hidden="1"/>
    <cellStyle name="Besuchter Hyperlink" xfId="521" builtinId="9" hidden="1"/>
    <cellStyle name="Besuchter Hyperlink" xfId="523" builtinId="9" hidden="1"/>
    <cellStyle name="Besuchter Hyperlink" xfId="525" builtinId="9" hidden="1"/>
    <cellStyle name="Besuchter Hyperlink" xfId="527" builtinId="9" hidden="1"/>
    <cellStyle name="Besuchter Hyperlink" xfId="529" builtinId="9" hidden="1"/>
    <cellStyle name="Besuchter Hyperlink" xfId="531" builtinId="9" hidden="1"/>
    <cellStyle name="Besuchter Hyperlink" xfId="533" builtinId="9" hidden="1"/>
    <cellStyle name="Besuchter Hyperlink" xfId="535" builtinId="9" hidden="1"/>
    <cellStyle name="Besuchter Hyperlink" xfId="537" builtinId="9" hidden="1"/>
    <cellStyle name="Besuchter Hyperlink" xfId="539" builtinId="9" hidden="1"/>
    <cellStyle name="Besuchter Hyperlink" xfId="541" builtinId="9" hidden="1"/>
    <cellStyle name="Besuchter Hyperlink" xfId="543" builtinId="9" hidden="1"/>
    <cellStyle name="Besuchter Hyperlink" xfId="545" builtinId="9" hidden="1"/>
    <cellStyle name="Besuchter Hyperlink" xfId="547" builtinId="9" hidden="1"/>
    <cellStyle name="Besuchter Hyperlink" xfId="549" builtinId="9" hidden="1"/>
    <cellStyle name="Besuchter Hyperlink" xfId="551" builtinId="9" hidden="1"/>
    <cellStyle name="Besuchter Hyperlink" xfId="553" builtinId="9" hidden="1"/>
    <cellStyle name="Besuchter Hyperlink" xfId="555" builtinId="9" hidden="1"/>
    <cellStyle name="Besuchter Hyperlink" xfId="557" builtinId="9" hidden="1"/>
    <cellStyle name="Besuchter Hyperlink" xfId="559" builtinId="9" hidden="1"/>
    <cellStyle name="Besuchter Hyperlink" xfId="561" builtinId="9" hidden="1"/>
    <cellStyle name="Besuchter Hyperlink" xfId="563" builtinId="9" hidden="1"/>
    <cellStyle name="Besuchter Hyperlink" xfId="565" builtinId="9" hidden="1"/>
    <cellStyle name="Besuchter Hyperlink" xfId="567" builtinId="9" hidden="1"/>
    <cellStyle name="Besuchter Hyperlink" xfId="569" builtinId="9" hidden="1"/>
    <cellStyle name="Besuchter Hyperlink" xfId="571" builtinId="9" hidden="1"/>
    <cellStyle name="Besuchter Hyperlink" xfId="573" builtinId="9" hidden="1"/>
    <cellStyle name="Besuchter Hyperlink" xfId="575" builtinId="9" hidden="1"/>
    <cellStyle name="Besuchter Hyperlink" xfId="577" builtinId="9" hidden="1"/>
    <cellStyle name="Besuchter Hyperlink" xfId="579" builtinId="9" hidden="1"/>
    <cellStyle name="Besuchter Hyperlink" xfId="581" builtinId="9" hidden="1"/>
    <cellStyle name="Besuchter Hyperlink" xfId="583" builtinId="9" hidden="1"/>
    <cellStyle name="Besuchter Hyperlink" xfId="585" builtinId="9" hidden="1"/>
    <cellStyle name="Besuchter Hyperlink" xfId="587" builtinId="9" hidden="1"/>
    <cellStyle name="Besuchter Hyperlink" xfId="589" builtinId="9" hidden="1"/>
    <cellStyle name="Besuchter Hyperlink" xfId="591" builtinId="9" hidden="1"/>
    <cellStyle name="Besuchter Hyperlink" xfId="593" builtinId="9" hidden="1"/>
    <cellStyle name="Besuchter Hyperlink" xfId="595" builtinId="9" hidden="1"/>
    <cellStyle name="Besuchter Hyperlink" xfId="597" builtinId="9" hidden="1"/>
    <cellStyle name="Besuchter Hyperlink" xfId="599" builtinId="9" hidden="1"/>
    <cellStyle name="Besuchter Hyperlink" xfId="601" builtinId="9" hidden="1"/>
    <cellStyle name="Besuchter Hyperlink" xfId="603" builtinId="9" hidden="1"/>
    <cellStyle name="Besuchter Hyperlink" xfId="605" builtinId="9" hidden="1"/>
    <cellStyle name="Besuchter Hyperlink" xfId="607" builtinId="9" hidden="1"/>
    <cellStyle name="Besuchter Hyperlink" xfId="609" builtinId="9" hidden="1"/>
    <cellStyle name="Besuchter Hyperlink" xfId="611" builtinId="9" hidden="1"/>
    <cellStyle name="Besuchter Hyperlink" xfId="613" builtinId="9" hidden="1"/>
    <cellStyle name="Besuchter Hyperlink" xfId="615" builtinId="9" hidden="1"/>
    <cellStyle name="Besuchter Hyperlink" xfId="617" builtinId="9" hidden="1"/>
    <cellStyle name="Besuchter Hyperlink" xfId="619" builtinId="9" hidden="1"/>
    <cellStyle name="Besuchter Hyperlink" xfId="621" builtinId="9" hidden="1"/>
    <cellStyle name="Besuchter Hyperlink" xfId="623" builtinId="9" hidden="1"/>
    <cellStyle name="Besuchter Hyperlink" xfId="625" builtinId="9" hidden="1"/>
    <cellStyle name="Besuchter Hyperlink" xfId="627" builtinId="9" hidden="1"/>
    <cellStyle name="Besuchter Hyperlink" xfId="629" builtinId="9" hidden="1"/>
    <cellStyle name="Besuchter Hyperlink" xfId="631" builtinId="9" hidden="1"/>
    <cellStyle name="Besuchter Hyperlink" xfId="633" builtinId="9" hidden="1"/>
    <cellStyle name="Besuchter Hyperlink" xfId="635" builtinId="9" hidden="1"/>
    <cellStyle name="Besuchter Hyperlink" xfId="637" builtinId="9" hidden="1"/>
    <cellStyle name="Besuchter Hyperlink" xfId="639" builtinId="9" hidden="1"/>
    <cellStyle name="Besuchter Hyperlink" xfId="641" builtinId="9" hidden="1"/>
    <cellStyle name="Besuchter Hyperlink" xfId="643" builtinId="9" hidden="1"/>
    <cellStyle name="Besuchter Hyperlink" xfId="645" builtinId="9" hidden="1"/>
    <cellStyle name="Besuchter Hyperlink" xfId="647" builtinId="9" hidden="1"/>
    <cellStyle name="Besuchter Hyperlink" xfId="649" builtinId="9" hidden="1"/>
    <cellStyle name="Besuchter Hyperlink" xfId="651" builtinId="9" hidden="1"/>
    <cellStyle name="Besuchter Hyperlink" xfId="653" builtinId="9" hidden="1"/>
    <cellStyle name="Besuchter Hyperlink" xfId="655" builtinId="9" hidden="1"/>
    <cellStyle name="Besuchter Hyperlink" xfId="657" builtinId="9" hidden="1"/>
    <cellStyle name="Besuchter Hyperlink" xfId="659" builtinId="9" hidden="1"/>
    <cellStyle name="Besuchter Hyperlink" xfId="661" builtinId="9" hidden="1"/>
    <cellStyle name="Besuchter Hyperlink" xfId="663" builtinId="9" hidden="1"/>
    <cellStyle name="Besuchter Hyperlink" xfId="665" builtinId="9" hidden="1"/>
    <cellStyle name="Besuchter Hyperlink" xfId="667" builtinId="9" hidden="1"/>
    <cellStyle name="Besuchter Hyperlink" xfId="669" builtinId="9" hidden="1"/>
    <cellStyle name="Besuchter Hyperlink" xfId="671" builtinId="9" hidden="1"/>
    <cellStyle name="Besuchter Hyperlink" xfId="673" builtinId="9" hidden="1"/>
    <cellStyle name="Besuchter Hyperlink" xfId="675" builtinId="9" hidden="1"/>
    <cellStyle name="Besuchter Hyperlink" xfId="677" builtinId="9" hidden="1"/>
    <cellStyle name="Besuchter Hyperlink" xfId="679" builtinId="9" hidden="1"/>
    <cellStyle name="Besuchter Hyperlink" xfId="681" builtinId="9" hidden="1"/>
    <cellStyle name="Besuchter Hyperlink" xfId="683" builtinId="9" hidden="1"/>
    <cellStyle name="Besuchter Hyperlink" xfId="685" builtinId="9" hidden="1"/>
    <cellStyle name="Besuchter Hyperlink" xfId="687" builtinId="9" hidden="1"/>
    <cellStyle name="Besuchter Hyperlink" xfId="689" builtinId="9" hidden="1"/>
    <cellStyle name="Besuchter Hyperlink" xfId="691" builtinId="9" hidden="1"/>
    <cellStyle name="Besuchter Hyperlink" xfId="693" builtinId="9" hidden="1"/>
    <cellStyle name="Besuchter Hyperlink" xfId="695" builtinId="9" hidden="1"/>
    <cellStyle name="Besuchter Hyperlink" xfId="697" builtinId="9" hidden="1"/>
    <cellStyle name="Besuchter Hyperlink" xfId="699" builtinId="9" hidden="1"/>
    <cellStyle name="Besuchter Hyperlink" xfId="701" builtinId="9" hidden="1"/>
    <cellStyle name="Besuchter Hyperlink" xfId="703" builtinId="9" hidden="1"/>
    <cellStyle name="Besuchter Hyperlink" xfId="705" builtinId="9" hidden="1"/>
    <cellStyle name="Besuchter Hyperlink" xfId="707" builtinId="9" hidden="1"/>
    <cellStyle name="Besuchter Hyperlink" xfId="709" builtinId="9" hidden="1"/>
    <cellStyle name="Besuchter Hyperlink" xfId="711" builtinId="9" hidden="1"/>
    <cellStyle name="Besuchter Hyperlink" xfId="713" builtinId="9" hidden="1"/>
    <cellStyle name="Besuchter Hyperlink" xfId="715" builtinId="9" hidden="1"/>
    <cellStyle name="Besuchter Hyperlink" xfId="717" builtinId="9" hidden="1"/>
    <cellStyle name="Besuchter Hyperlink" xfId="719" builtinId="9" hidden="1"/>
    <cellStyle name="Besuchter Hyperlink" xfId="721" builtinId="9" hidden="1"/>
    <cellStyle name="Besuchter Hyperlink" xfId="723" builtinId="9" hidden="1"/>
    <cellStyle name="Besuchter Hyperlink" xfId="725" builtinId="9" hidden="1"/>
    <cellStyle name="Besuchter Hyperlink" xfId="727" builtinId="9" hidden="1"/>
    <cellStyle name="Besuchter Hyperlink" xfId="729" builtinId="9" hidden="1"/>
    <cellStyle name="Besuchter Hyperlink" xfId="731" builtinId="9" hidden="1"/>
    <cellStyle name="Besuchter Hyperlink" xfId="733" builtinId="9" hidden="1"/>
    <cellStyle name="Besuchter Hyperlink" xfId="735" builtinId="9" hidden="1"/>
    <cellStyle name="Besuchter Hyperlink" xfId="737" builtinId="9" hidden="1"/>
    <cellStyle name="Besuchter Hyperlink" xfId="739" builtinId="9" hidden="1"/>
    <cellStyle name="Besuchter Hyperlink" xfId="741" builtinId="9" hidden="1"/>
    <cellStyle name="Besuchter Hyperlink" xfId="743" builtinId="9" hidden="1"/>
    <cellStyle name="Besuchter Hyperlink" xfId="745" builtinId="9" hidden="1"/>
    <cellStyle name="Besuchter Hyperlink" xfId="747" builtinId="9" hidden="1"/>
    <cellStyle name="Besuchter Hyperlink" xfId="749" builtinId="9" hidden="1"/>
    <cellStyle name="Besuchter Hyperlink" xfId="751" builtinId="9" hidden="1"/>
    <cellStyle name="Besuchter Hyperlink" xfId="753" builtinId="9" hidden="1"/>
    <cellStyle name="Besuchter Hyperlink" xfId="755" builtinId="9" hidden="1"/>
    <cellStyle name="Besuchter Hyperlink" xfId="757" builtinId="9" hidden="1"/>
    <cellStyle name="Besuchter Hyperlink" xfId="759" builtinId="9" hidden="1"/>
    <cellStyle name="Besuchter Hyperlink" xfId="761" builtinId="9" hidden="1"/>
    <cellStyle name="Besuchter Hyperlink" xfId="763" builtinId="9" hidden="1"/>
    <cellStyle name="Besuchter Hyperlink" xfId="765" builtinId="9" hidden="1"/>
    <cellStyle name="Besuchter Hyperlink" xfId="767" builtinId="9" hidden="1"/>
    <cellStyle name="Besuchter Hyperlink" xfId="769" builtinId="9" hidden="1"/>
    <cellStyle name="Besuchter Hyperlink" xfId="771" builtinId="9" hidden="1"/>
    <cellStyle name="Besuchter Hyperlink" xfId="773" builtinId="9" hidden="1"/>
    <cellStyle name="Besuchter Hyperlink" xfId="775" builtinId="9" hidden="1"/>
    <cellStyle name="Besuchter Hyperlink" xfId="777" builtinId="9" hidden="1"/>
    <cellStyle name="Besuchter Hyperlink" xfId="779" builtinId="9" hidden="1"/>
    <cellStyle name="Besuchter Hyperlink" xfId="781" builtinId="9" hidden="1"/>
    <cellStyle name="Besuchter Hyperlink" xfId="783" builtinId="9" hidden="1"/>
    <cellStyle name="Besuchter Hyperlink" xfId="785" builtinId="9" hidden="1"/>
    <cellStyle name="Besuchter Hyperlink" xfId="787" builtinId="9" hidden="1"/>
    <cellStyle name="Besuchter Hyperlink" xfId="789" builtinId="9" hidden="1"/>
    <cellStyle name="Besuchter Hyperlink" xfId="791" builtinId="9" hidden="1"/>
    <cellStyle name="Besuchter Hyperlink" xfId="793" builtinId="9" hidden="1"/>
    <cellStyle name="Besuchter Hyperlink" xfId="795" builtinId="9" hidden="1"/>
    <cellStyle name="Besuchter Hyperlink" xfId="797" builtinId="9" hidden="1"/>
    <cellStyle name="Besuchter Hyperlink" xfId="799" builtinId="9" hidden="1"/>
    <cellStyle name="Besuchter Hyperlink" xfId="801" builtinId="9" hidden="1"/>
    <cellStyle name="Besuchter Hyperlink" xfId="803" builtinId="9" hidden="1"/>
    <cellStyle name="Besuchter Hyperlink" xfId="805" builtinId="9" hidden="1"/>
    <cellStyle name="Besuchter Hyperlink" xfId="807" builtinId="9" hidden="1"/>
    <cellStyle name="Besuchter Hyperlink" xfId="809" builtinId="9" hidden="1"/>
    <cellStyle name="Besuchter Hyperlink" xfId="811" builtinId="9" hidden="1"/>
    <cellStyle name="Besuchter Hyperlink" xfId="813" builtinId="9" hidden="1"/>
    <cellStyle name="Besuchter Hyperlink" xfId="815" builtinId="9" hidden="1"/>
    <cellStyle name="Besuchter Hyperlink" xfId="817" builtinId="9" hidden="1"/>
    <cellStyle name="Besuchter Hyperlink" xfId="819" builtinId="9" hidden="1"/>
    <cellStyle name="Besuchter Hyperlink" xfId="821" builtinId="9" hidden="1"/>
    <cellStyle name="Besuchter Hyperlink" xfId="823" builtinId="9" hidden="1"/>
    <cellStyle name="Besuchter Hyperlink" xfId="825" builtinId="9" hidden="1"/>
    <cellStyle name="Besuchter Hyperlink" xfId="827" builtinId="9" hidden="1"/>
    <cellStyle name="Besuchter Hyperlink" xfId="829" builtinId="9" hidden="1"/>
    <cellStyle name="Besuchter Hyperlink" xfId="831" builtinId="9" hidden="1"/>
    <cellStyle name="Besuchter Hyperlink" xfId="833" builtinId="9" hidden="1"/>
    <cellStyle name="Besuchter Hyperlink" xfId="835" builtinId="9" hidden="1"/>
    <cellStyle name="Besuchter Hyperlink" xfId="837" builtinId="9" hidden="1"/>
    <cellStyle name="Besuchter Hyperlink" xfId="839" builtinId="9" hidden="1"/>
    <cellStyle name="Besuchter Hyperlink" xfId="841" builtinId="9" hidden="1"/>
    <cellStyle name="Besuchter Hyperlink" xfId="843" builtinId="9" hidden="1"/>
    <cellStyle name="Besuchter Hyperlink" xfId="845" builtinId="9" hidden="1"/>
    <cellStyle name="Besuchter Hyperlink" xfId="847" builtinId="9" hidden="1"/>
    <cellStyle name="Besuchter Hyperlink" xfId="849" builtinId="9" hidden="1"/>
    <cellStyle name="Besuchter Hyperlink" xfId="851" builtinId="9" hidden="1"/>
    <cellStyle name="Besuchter Hyperlink" xfId="853" builtinId="9" hidden="1"/>
    <cellStyle name="Besuchter Hyperlink" xfId="855" builtinId="9" hidden="1"/>
    <cellStyle name="Besuchter Hyperlink" xfId="857" builtinId="9" hidden="1"/>
    <cellStyle name="Besuchter Hyperlink" xfId="859" builtinId="9" hidden="1"/>
    <cellStyle name="Besuchter Hyperlink" xfId="861" builtinId="9" hidden="1"/>
    <cellStyle name="Besuchter Hyperlink" xfId="863" builtinId="9" hidden="1"/>
    <cellStyle name="Besuchter Hyperlink" xfId="865" builtinId="9" hidden="1"/>
    <cellStyle name="Besuchter Hyperlink" xfId="867" builtinId="9" hidden="1"/>
    <cellStyle name="Besuchter Hyperlink" xfId="869" builtinId="9" hidden="1"/>
    <cellStyle name="Besuchter Hyperlink" xfId="871" builtinId="9" hidden="1"/>
    <cellStyle name="Besuchter Hyperlink" xfId="873" builtinId="9" hidden="1"/>
    <cellStyle name="Besuchter Hyperlink" xfId="875" builtinId="9" hidden="1"/>
    <cellStyle name="Besuchter Hyperlink" xfId="877" builtinId="9" hidden="1"/>
    <cellStyle name="Besuchter Hyperlink" xfId="879" builtinId="9" hidden="1"/>
    <cellStyle name="Besuchter Hyperlink" xfId="881" builtinId="9" hidden="1"/>
    <cellStyle name="Besuchter Hyperlink" xfId="883" builtinId="9" hidden="1"/>
    <cellStyle name="Besuchter Hyperlink" xfId="885" builtinId="9" hidden="1"/>
    <cellStyle name="Besuchter Hyperlink" xfId="887" builtinId="9" hidden="1"/>
    <cellStyle name="Besuchter Hyperlink" xfId="889" builtinId="9" hidden="1"/>
    <cellStyle name="Besuchter Hyperlink" xfId="891" builtinId="9" hidden="1"/>
    <cellStyle name="Besuchter Hyperlink" xfId="893" builtinId="9" hidden="1"/>
    <cellStyle name="Besuchter Hyperlink" xfId="895" builtinId="9" hidden="1"/>
    <cellStyle name="Besuchter Hyperlink" xfId="897" builtinId="9" hidden="1"/>
    <cellStyle name="Besuchter Hyperlink" xfId="899" builtinId="9" hidden="1"/>
    <cellStyle name="Besuchter Hyperlink" xfId="901" builtinId="9" hidden="1"/>
    <cellStyle name="Besuchter Hyperlink" xfId="903" builtinId="9" hidden="1"/>
    <cellStyle name="Besuchter Hyperlink" xfId="905" builtinId="9" hidden="1"/>
    <cellStyle name="Besuchter Hyperlink" xfId="907" builtinId="9" hidden="1"/>
    <cellStyle name="Besuchter Hyperlink" xfId="909" builtinId="9" hidden="1"/>
    <cellStyle name="Besuchter Hyperlink" xfId="911" builtinId="9" hidden="1"/>
    <cellStyle name="Besuchter Hyperlink" xfId="913" builtinId="9" hidden="1"/>
    <cellStyle name="Besuchter Hyperlink" xfId="915" builtinId="9" hidden="1"/>
    <cellStyle name="Besuchter Hyperlink" xfId="917" builtinId="9" hidden="1"/>
    <cellStyle name="Besuchter Hyperlink" xfId="919" builtinId="9" hidden="1"/>
    <cellStyle name="Besuchter Hyperlink" xfId="921" builtinId="9" hidden="1"/>
    <cellStyle name="Besuchter Hyperlink" xfId="923" builtinId="9" hidden="1"/>
    <cellStyle name="Besuchter Hyperlink" xfId="925" builtinId="9" hidden="1"/>
    <cellStyle name="Besuchter Hyperlink" xfId="927" builtinId="9" hidden="1"/>
    <cellStyle name="Besuchter Hyperlink" xfId="929" builtinId="9" hidden="1"/>
    <cellStyle name="Besuchter Hyperlink" xfId="931" builtinId="9" hidden="1"/>
    <cellStyle name="Besuchter Hyperlink" xfId="933" builtinId="9" hidden="1"/>
    <cellStyle name="Besuchter Hyperlink" xfId="935" builtinId="9" hidden="1"/>
    <cellStyle name="Besuchter Hyperlink" xfId="937" builtinId="9" hidden="1"/>
    <cellStyle name="Besuchter Hyperlink" xfId="939" builtinId="9" hidden="1"/>
    <cellStyle name="Besuchter Hyperlink" xfId="941" builtinId="9" hidden="1"/>
    <cellStyle name="Besuchter Hyperlink" xfId="943" builtinId="9" hidden="1"/>
    <cellStyle name="Besuchter Hyperlink" xfId="945" builtinId="9" hidden="1"/>
    <cellStyle name="Besuchter Hyperlink" xfId="947" builtinId="9" hidden="1"/>
    <cellStyle name="Besuchter Hyperlink" xfId="949" builtinId="9" hidden="1"/>
    <cellStyle name="Besuchter Hyperlink" xfId="951" builtinId="9" hidden="1"/>
    <cellStyle name="Besuchter Hyperlink" xfId="953" builtinId="9" hidden="1"/>
    <cellStyle name="Besuchter Hyperlink" xfId="955" builtinId="9" hidden="1"/>
    <cellStyle name="Besuchter Hyperlink" xfId="957" builtinId="9" hidden="1"/>
    <cellStyle name="Besuchter Hyperlink" xfId="959" builtinId="9" hidden="1"/>
    <cellStyle name="Besuchter Hyperlink" xfId="961" builtinId="9" hidden="1"/>
    <cellStyle name="Besuchter Hyperlink" xfId="963" builtinId="9" hidden="1"/>
    <cellStyle name="Besuchter Hyperlink" xfId="965" builtinId="9" hidden="1"/>
    <cellStyle name="Besuchter Hyperlink" xfId="967" builtinId="9" hidden="1"/>
    <cellStyle name="Besuchter Hyperlink" xfId="969" builtinId="9" hidden="1"/>
    <cellStyle name="Besuchter Hyperlink" xfId="971" builtinId="9" hidden="1"/>
    <cellStyle name="Besuchter Hyperlink" xfId="973" builtinId="9" hidden="1"/>
    <cellStyle name="Besuchter Hyperlink" xfId="975" builtinId="9" hidden="1"/>
    <cellStyle name="Besuchter Hyperlink" xfId="977" builtinId="9" hidden="1"/>
    <cellStyle name="Besuchter Hyperlink" xfId="979" builtinId="9" hidden="1"/>
    <cellStyle name="Besuchter Hyperlink" xfId="981" builtinId="9" hidden="1"/>
    <cellStyle name="Besuchter Hyperlink" xfId="983" builtinId="9" hidden="1"/>
    <cellStyle name="Besuchter Hyperlink" xfId="985" builtinId="9" hidden="1"/>
    <cellStyle name="Besuchter Hyperlink" xfId="987" builtinId="9" hidden="1"/>
    <cellStyle name="Besuchter Hyperlink" xfId="989" builtinId="9" hidden="1"/>
    <cellStyle name="Besuchter Hyperlink" xfId="991" builtinId="9" hidden="1"/>
    <cellStyle name="Besuchter Hyperlink" xfId="993" builtinId="9" hidden="1"/>
    <cellStyle name="Besuchter Hyperlink" xfId="995" builtinId="9" hidden="1"/>
    <cellStyle name="Besuchter Hyperlink" xfId="997" builtinId="9" hidden="1"/>
    <cellStyle name="Besuchter Hyperlink" xfId="999" builtinId="9" hidden="1"/>
    <cellStyle name="Besuchter Hyperlink" xfId="1001" builtinId="9" hidden="1"/>
    <cellStyle name="Besuchter Hyperlink" xfId="1003" builtinId="9" hidden="1"/>
    <cellStyle name="Besuchter Hyperlink" xfId="1005" builtinId="9" hidden="1"/>
    <cellStyle name="Besuchter Hyperlink" xfId="1007" builtinId="9" hidden="1"/>
    <cellStyle name="Besuchter Hyperlink" xfId="1009" builtinId="9" hidden="1"/>
    <cellStyle name="Besuchter Hyperlink" xfId="1011" builtinId="9" hidden="1"/>
    <cellStyle name="Besuchter Hyperlink" xfId="1013" builtinId="9" hidden="1"/>
    <cellStyle name="Besuchter Hyperlink" xfId="1015" builtinId="9" hidden="1"/>
    <cellStyle name="Besuchter Hyperlink" xfId="1017" builtinId="9" hidden="1"/>
    <cellStyle name="Besuchter Hyperlink" xfId="1019" builtinId="9" hidden="1"/>
    <cellStyle name="Besuchter Hyperlink" xfId="1021" builtinId="9" hidden="1"/>
    <cellStyle name="Besuchter Hyperlink" xfId="1023" builtinId="9" hidden="1"/>
    <cellStyle name="Besuchter Hyperlink" xfId="1025" builtinId="9" hidden="1"/>
    <cellStyle name="Besuchter Hyperlink" xfId="1027" builtinId="9" hidden="1"/>
    <cellStyle name="Besuchter Hyperlink" xfId="1029" builtinId="9" hidden="1"/>
    <cellStyle name="Besuchter Hyperlink" xfId="1031" builtinId="9" hidden="1"/>
    <cellStyle name="Besuchter Hyperlink" xfId="1033" builtinId="9" hidden="1"/>
    <cellStyle name="Besuchter Hyperlink" xfId="1035" builtinId="9" hidden="1"/>
    <cellStyle name="Besuchter Hyperlink" xfId="1037" builtinId="9" hidden="1"/>
    <cellStyle name="Besuchter Hyperlink" xfId="1039" builtinId="9" hidden="1"/>
    <cellStyle name="Besuchter Hyperlink" xfId="1041" builtinId="9" hidden="1"/>
    <cellStyle name="Besuchter Hyperlink" xfId="1043" builtinId="9" hidden="1"/>
    <cellStyle name="Besuchter Hyperlink" xfId="1045" builtinId="9" hidden="1"/>
    <cellStyle name="Besuchter Hyperlink" xfId="1047" builtinId="9" hidden="1"/>
    <cellStyle name="Besuchter Hyperlink" xfId="1049" builtinId="9" hidden="1"/>
    <cellStyle name="Besuchter Hyperlink" xfId="1051" builtinId="9" hidden="1"/>
    <cellStyle name="Besuchter Hyperlink" xfId="1053" builtinId="9" hidden="1"/>
    <cellStyle name="Besuchter Hyperlink" xfId="1055" builtinId="9" hidden="1"/>
    <cellStyle name="Besuchter Hyperlink" xfId="1057" builtinId="9" hidden="1"/>
    <cellStyle name="Besuchter Hyperlink" xfId="1059" builtinId="9" hidden="1"/>
    <cellStyle name="Besuchter Hyperlink" xfId="1061" builtinId="9" hidden="1"/>
    <cellStyle name="Besuchter Hyperlink" xfId="1063" builtinId="9" hidden="1"/>
    <cellStyle name="Besuchter Hyperlink" xfId="1065" builtinId="9" hidden="1"/>
    <cellStyle name="Besuchter Hyperlink" xfId="1067" builtinId="9" hidden="1"/>
    <cellStyle name="Besuchter Hyperlink" xfId="1069" builtinId="9" hidden="1"/>
    <cellStyle name="Besuchter Hyperlink" xfId="1071" builtinId="9" hidden="1"/>
    <cellStyle name="Besuchter Hyperlink" xfId="1073" builtinId="9" hidden="1"/>
    <cellStyle name="Besuchter Hyperlink" xfId="1075" builtinId="9" hidden="1"/>
    <cellStyle name="Besuchter Hyperlink" xfId="1077" builtinId="9" hidden="1"/>
    <cellStyle name="Besuchter Hyperlink" xfId="1079" builtinId="9" hidden="1"/>
    <cellStyle name="Besuchter Hyperlink" xfId="1081" builtinId="9" hidden="1"/>
    <cellStyle name="Besuchter Hyperlink" xfId="1083" builtinId="9" hidden="1"/>
    <cellStyle name="Besuchter Hyperlink" xfId="1085" builtinId="9" hidden="1"/>
    <cellStyle name="Besuchter Hyperlink" xfId="1087" builtinId="9" hidden="1"/>
    <cellStyle name="Besuchter Hyperlink" xfId="1089" builtinId="9" hidden="1"/>
    <cellStyle name="Besuchter Hyperlink" xfId="1091" builtinId="9" hidden="1"/>
    <cellStyle name="Besuchter Hyperlink" xfId="1093" builtinId="9" hidden="1"/>
    <cellStyle name="Besuchter Hyperlink" xfId="1095" builtinId="9" hidden="1"/>
    <cellStyle name="Besuchter Hyperlink" xfId="1097" builtinId="9" hidden="1"/>
    <cellStyle name="Besuchter Hyperlink" xfId="1099" builtinId="9" hidden="1"/>
    <cellStyle name="Besuchter Hyperlink" xfId="1101" builtinId="9" hidden="1"/>
    <cellStyle name="Besuchter Hyperlink" xfId="1103" builtinId="9" hidden="1"/>
    <cellStyle name="Besuchter Hyperlink" xfId="1105" builtinId="9" hidden="1"/>
    <cellStyle name="Besuchter Hyperlink" xfId="1107" builtinId="9" hidden="1"/>
    <cellStyle name="Besuchter Hyperlink" xfId="1109" builtinId="9" hidden="1"/>
    <cellStyle name="Besuchter Hyperlink" xfId="1111" builtinId="9" hidden="1"/>
    <cellStyle name="Besuchter Hyperlink" xfId="1113" builtinId="9" hidden="1"/>
    <cellStyle name="Besuchter Hyperlink" xfId="1115" builtinId="9" hidden="1"/>
    <cellStyle name="Besuchter Hyperlink" xfId="1117" builtinId="9" hidden="1"/>
    <cellStyle name="Besuchter Hyperlink" xfId="1119" builtinId="9" hidden="1"/>
    <cellStyle name="Besuchter Hyperlink" xfId="1121" builtinId="9" hidden="1"/>
    <cellStyle name="Besuchter Hyperlink" xfId="1123" builtinId="9" hidden="1"/>
    <cellStyle name="Besuchter Hyperlink" xfId="1125" builtinId="9" hidden="1"/>
    <cellStyle name="Besuchter Hyperlink" xfId="1127" builtinId="9" hidden="1"/>
    <cellStyle name="Besuchter Hyperlink" xfId="1129" builtinId="9" hidden="1"/>
    <cellStyle name="Besuchter Hyperlink" xfId="1131" builtinId="9" hidden="1"/>
    <cellStyle name="Besuchter Hyperlink" xfId="1133" builtinId="9" hidden="1"/>
    <cellStyle name="Besuchter Hyperlink" xfId="1135" builtinId="9" hidden="1"/>
    <cellStyle name="Besuchter Hyperlink" xfId="1137" builtinId="9" hidden="1"/>
    <cellStyle name="Besuchter Hyperlink" xfId="1139" builtinId="9" hidden="1"/>
    <cellStyle name="Besuchter Hyperlink" xfId="1141" builtinId="9" hidden="1"/>
    <cellStyle name="Besuchter Hyperlink" xfId="1143" builtinId="9" hidden="1"/>
    <cellStyle name="Besuchter Hyperlink" xfId="1145" builtinId="9" hidden="1"/>
    <cellStyle name="Besuchter Hyperlink" xfId="1147" builtinId="9" hidden="1"/>
    <cellStyle name="Besuchter Hyperlink" xfId="1149" builtinId="9" hidden="1"/>
    <cellStyle name="Besuchter Hyperlink" xfId="1151" builtinId="9" hidden="1"/>
    <cellStyle name="Besuchter Hyperlink" xfId="1153" builtinId="9" hidden="1"/>
    <cellStyle name="Besuchter Hyperlink" xfId="1155" builtinId="9" hidden="1"/>
    <cellStyle name="Besuchter Hyperlink" xfId="1157" builtinId="9" hidden="1"/>
    <cellStyle name="Besuchter Hyperlink" xfId="1159" builtinId="9" hidden="1"/>
    <cellStyle name="Besuchter Hyperlink" xfId="1161" builtinId="9" hidden="1"/>
    <cellStyle name="Besuchter Hyperlink" xfId="1163" builtinId="9" hidden="1"/>
    <cellStyle name="Besuchter Hyperlink" xfId="1165" builtinId="9" hidden="1"/>
    <cellStyle name="Besuchter Hyperlink" xfId="1167" builtinId="9" hidden="1"/>
    <cellStyle name="Besuchter Hyperlink" xfId="1169" builtinId="9" hidden="1"/>
    <cellStyle name="Besuchter Hyperlink" xfId="1171" builtinId="9" hidden="1"/>
    <cellStyle name="Besuchter Hyperlink" xfId="1173" builtinId="9" hidden="1"/>
    <cellStyle name="Besuchter Hyperlink" xfId="1175" builtinId="9" hidden="1"/>
    <cellStyle name="Besuchter Hyperlink" xfId="1177" builtinId="9" hidden="1"/>
    <cellStyle name="Besuchter Hyperlink" xfId="1179" builtinId="9"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4" builtinId="8" hidden="1"/>
    <cellStyle name="Link" xfId="76" builtinId="8" hidden="1"/>
    <cellStyle name="Link" xfId="78" builtinId="8" hidden="1"/>
    <cellStyle name="Link" xfId="80" builtinId="8" hidden="1"/>
    <cellStyle name="Link" xfId="82" builtinId="8" hidden="1"/>
    <cellStyle name="Link" xfId="84" builtinId="8" hidden="1"/>
    <cellStyle name="Link" xfId="86" builtinId="8" hidden="1"/>
    <cellStyle name="Link" xfId="88" builtinId="8" hidden="1"/>
    <cellStyle name="Link" xfId="90" builtinId="8" hidden="1"/>
    <cellStyle name="Link" xfId="92" builtinId="8" hidden="1"/>
    <cellStyle name="Link" xfId="94" builtinId="8" hidden="1"/>
    <cellStyle name="Link" xfId="96" builtinId="8" hidden="1"/>
    <cellStyle name="Link" xfId="98" builtinId="8" hidden="1"/>
    <cellStyle name="Link" xfId="100" builtinId="8" hidden="1"/>
    <cellStyle name="Link" xfId="102" builtinId="8" hidden="1"/>
    <cellStyle name="Link" xfId="104" builtinId="8" hidden="1"/>
    <cellStyle name="Link" xfId="106" builtinId="8" hidden="1"/>
    <cellStyle name="Link" xfId="108" builtinId="8" hidden="1"/>
    <cellStyle name="Link" xfId="110" builtinId="8" hidden="1"/>
    <cellStyle name="Link" xfId="112" builtinId="8" hidden="1"/>
    <cellStyle name="Link" xfId="114" builtinId="8" hidden="1"/>
    <cellStyle name="Link" xfId="116" builtinId="8" hidden="1"/>
    <cellStyle name="Link" xfId="118" builtinId="8" hidden="1"/>
    <cellStyle name="Link" xfId="120" builtinId="8" hidden="1"/>
    <cellStyle name="Link" xfId="122" builtinId="8" hidden="1"/>
    <cellStyle name="Link" xfId="124" builtinId="8" hidden="1"/>
    <cellStyle name="Link" xfId="126" builtinId="8" hidden="1"/>
    <cellStyle name="Link" xfId="128" builtinId="8" hidden="1"/>
    <cellStyle name="Link" xfId="130" builtinId="8" hidden="1"/>
    <cellStyle name="Link" xfId="132" builtinId="8" hidden="1"/>
    <cellStyle name="Link" xfId="134" builtinId="8" hidden="1"/>
    <cellStyle name="Link" xfId="136" builtinId="8" hidden="1"/>
    <cellStyle name="Link" xfId="138" builtinId="8" hidden="1"/>
    <cellStyle name="Link" xfId="140" builtinId="8" hidden="1"/>
    <cellStyle name="Link" xfId="142" builtinId="8" hidden="1"/>
    <cellStyle name="Link" xfId="144" builtinId="8" hidden="1"/>
    <cellStyle name="Link" xfId="146" builtinId="8" hidden="1"/>
    <cellStyle name="Link" xfId="148" builtinId="8" hidden="1"/>
    <cellStyle name="Link" xfId="150" builtinId="8" hidden="1"/>
    <cellStyle name="Link" xfId="152" builtinId="8" hidden="1"/>
    <cellStyle name="Link" xfId="154" builtinId="8" hidden="1"/>
    <cellStyle name="Link" xfId="156" builtinId="8" hidden="1"/>
    <cellStyle name="Link" xfId="158" builtinId="8" hidden="1"/>
    <cellStyle name="Link" xfId="160" builtinId="8" hidden="1"/>
    <cellStyle name="Link" xfId="162" builtinId="8" hidden="1"/>
    <cellStyle name="Link" xfId="164" builtinId="8" hidden="1"/>
    <cellStyle name="Link" xfId="166" builtinId="8" hidden="1"/>
    <cellStyle name="Link" xfId="168" builtinId="8" hidden="1"/>
    <cellStyle name="Link" xfId="170" builtinId="8" hidden="1"/>
    <cellStyle name="Link" xfId="172" builtinId="8" hidden="1"/>
    <cellStyle name="Link" xfId="174" builtinId="8" hidden="1"/>
    <cellStyle name="Link" xfId="176" builtinId="8" hidden="1"/>
    <cellStyle name="Link" xfId="178" builtinId="8" hidden="1"/>
    <cellStyle name="Link" xfId="180" builtinId="8" hidden="1"/>
    <cellStyle name="Link" xfId="182" builtinId="8" hidden="1"/>
    <cellStyle name="Link" xfId="184" builtinId="8" hidden="1"/>
    <cellStyle name="Link" xfId="186" builtinId="8" hidden="1"/>
    <cellStyle name="Link" xfId="188" builtinId="8" hidden="1"/>
    <cellStyle name="Link" xfId="190" builtinId="8" hidden="1"/>
    <cellStyle name="Link" xfId="192" builtinId="8" hidden="1"/>
    <cellStyle name="Link" xfId="194" builtinId="8" hidden="1"/>
    <cellStyle name="Link" xfId="196" builtinId="8" hidden="1"/>
    <cellStyle name="Link" xfId="198" builtinId="8" hidden="1"/>
    <cellStyle name="Link" xfId="200" builtinId="8" hidden="1"/>
    <cellStyle name="Link" xfId="202" builtinId="8" hidden="1"/>
    <cellStyle name="Link" xfId="204" builtinId="8" hidden="1"/>
    <cellStyle name="Link" xfId="206" builtinId="8" hidden="1"/>
    <cellStyle name="Link" xfId="208" builtinId="8" hidden="1"/>
    <cellStyle name="Link" xfId="210" builtinId="8" hidden="1"/>
    <cellStyle name="Link" xfId="212" builtinId="8" hidden="1"/>
    <cellStyle name="Link" xfId="214" builtinId="8" hidden="1"/>
    <cellStyle name="Link" xfId="216" builtinId="8" hidden="1"/>
    <cellStyle name="Link" xfId="218" builtinId="8" hidden="1"/>
    <cellStyle name="Link" xfId="220" builtinId="8" hidden="1"/>
    <cellStyle name="Link" xfId="222" builtinId="8" hidden="1"/>
    <cellStyle name="Link" xfId="224" builtinId="8" hidden="1"/>
    <cellStyle name="Link" xfId="226" builtinId="8" hidden="1"/>
    <cellStyle name="Link" xfId="228" builtinId="8" hidden="1"/>
    <cellStyle name="Link" xfId="230" builtinId="8" hidden="1"/>
    <cellStyle name="Link" xfId="232" builtinId="8" hidden="1"/>
    <cellStyle name="Link" xfId="234" builtinId="8" hidden="1"/>
    <cellStyle name="Link" xfId="236" builtinId="8" hidden="1"/>
    <cellStyle name="Link" xfId="238" builtinId="8" hidden="1"/>
    <cellStyle name="Link" xfId="240" builtinId="8" hidden="1"/>
    <cellStyle name="Link" xfId="242" builtinId="8" hidden="1"/>
    <cellStyle name="Link" xfId="244" builtinId="8" hidden="1"/>
    <cellStyle name="Link" xfId="246" builtinId="8" hidden="1"/>
    <cellStyle name="Link" xfId="248" builtinId="8" hidden="1"/>
    <cellStyle name="Link" xfId="250" builtinId="8" hidden="1"/>
    <cellStyle name="Link" xfId="252" builtinId="8" hidden="1"/>
    <cellStyle name="Link" xfId="254" builtinId="8" hidden="1"/>
    <cellStyle name="Link" xfId="256" builtinId="8" hidden="1"/>
    <cellStyle name="Link" xfId="258" builtinId="8" hidden="1"/>
    <cellStyle name="Link" xfId="260" builtinId="8" hidden="1"/>
    <cellStyle name="Link" xfId="262" builtinId="8" hidden="1"/>
    <cellStyle name="Link" xfId="264" builtinId="8" hidden="1"/>
    <cellStyle name="Link" xfId="266" builtinId="8" hidden="1"/>
    <cellStyle name="Link" xfId="268" builtinId="8" hidden="1"/>
    <cellStyle name="Link" xfId="270" builtinId="8" hidden="1"/>
    <cellStyle name="Link" xfId="272" builtinId="8" hidden="1"/>
    <cellStyle name="Link" xfId="274" builtinId="8" hidden="1"/>
    <cellStyle name="Link" xfId="276" builtinId="8" hidden="1"/>
    <cellStyle name="Link" xfId="278" builtinId="8" hidden="1"/>
    <cellStyle name="Link" xfId="280" builtinId="8" hidden="1"/>
    <cellStyle name="Link" xfId="282" builtinId="8" hidden="1"/>
    <cellStyle name="Link" xfId="284" builtinId="8" hidden="1"/>
    <cellStyle name="Link" xfId="286" builtinId="8" hidden="1"/>
    <cellStyle name="Link" xfId="288" builtinId="8" hidden="1"/>
    <cellStyle name="Link" xfId="290" builtinId="8" hidden="1"/>
    <cellStyle name="Link" xfId="292" builtinId="8" hidden="1"/>
    <cellStyle name="Link" xfId="294" builtinId="8" hidden="1"/>
    <cellStyle name="Link" xfId="296" builtinId="8" hidden="1"/>
    <cellStyle name="Link" xfId="298" builtinId="8" hidden="1"/>
    <cellStyle name="Link" xfId="300" builtinId="8" hidden="1"/>
    <cellStyle name="Link" xfId="302" builtinId="8" hidden="1"/>
    <cellStyle name="Link" xfId="304" builtinId="8" hidden="1"/>
    <cellStyle name="Link" xfId="306" builtinId="8" hidden="1"/>
    <cellStyle name="Link" xfId="308" builtinId="8" hidden="1"/>
    <cellStyle name="Link" xfId="310" builtinId="8" hidden="1"/>
    <cellStyle name="Link" xfId="312" builtinId="8" hidden="1"/>
    <cellStyle name="Link" xfId="314" builtinId="8" hidden="1"/>
    <cellStyle name="Link" xfId="316" builtinId="8" hidden="1"/>
    <cellStyle name="Link" xfId="318" builtinId="8" hidden="1"/>
    <cellStyle name="Link" xfId="320" builtinId="8" hidden="1"/>
    <cellStyle name="Link" xfId="322" builtinId="8" hidden="1"/>
    <cellStyle name="Link" xfId="324" builtinId="8" hidden="1"/>
    <cellStyle name="Link" xfId="326" builtinId="8" hidden="1"/>
    <cellStyle name="Link" xfId="328" builtinId="8" hidden="1"/>
    <cellStyle name="Link" xfId="330" builtinId="8" hidden="1"/>
    <cellStyle name="Link" xfId="332" builtinId="8" hidden="1"/>
    <cellStyle name="Link" xfId="334" builtinId="8" hidden="1"/>
    <cellStyle name="Link" xfId="336" builtinId="8" hidden="1"/>
    <cellStyle name="Link" xfId="338" builtinId="8" hidden="1"/>
    <cellStyle name="Link" xfId="340" builtinId="8" hidden="1"/>
    <cellStyle name="Link" xfId="342" builtinId="8" hidden="1"/>
    <cellStyle name="Link" xfId="344" builtinId="8" hidden="1"/>
    <cellStyle name="Link" xfId="346" builtinId="8" hidden="1"/>
    <cellStyle name="Link" xfId="348" builtinId="8" hidden="1"/>
    <cellStyle name="Link" xfId="350" builtinId="8" hidden="1"/>
    <cellStyle name="Link" xfId="352" builtinId="8" hidden="1"/>
    <cellStyle name="Link" xfId="354" builtinId="8" hidden="1"/>
    <cellStyle name="Link" xfId="356" builtinId="8" hidden="1"/>
    <cellStyle name="Link" xfId="358" builtinId="8" hidden="1"/>
    <cellStyle name="Link" xfId="360" builtinId="8" hidden="1"/>
    <cellStyle name="Link" xfId="362" builtinId="8" hidden="1"/>
    <cellStyle name="Link" xfId="364" builtinId="8" hidden="1"/>
    <cellStyle name="Link" xfId="366" builtinId="8" hidden="1"/>
    <cellStyle name="Link" xfId="368" builtinId="8" hidden="1"/>
    <cellStyle name="Link" xfId="370" builtinId="8" hidden="1"/>
    <cellStyle name="Link" xfId="372" builtinId="8" hidden="1"/>
    <cellStyle name="Link" xfId="374" builtinId="8" hidden="1"/>
    <cellStyle name="Link" xfId="376" builtinId="8" hidden="1"/>
    <cellStyle name="Link" xfId="378" builtinId="8" hidden="1"/>
    <cellStyle name="Link" xfId="380" builtinId="8" hidden="1"/>
    <cellStyle name="Link" xfId="382" builtinId="8" hidden="1"/>
    <cellStyle name="Link" xfId="384" builtinId="8" hidden="1"/>
    <cellStyle name="Link" xfId="386" builtinId="8" hidden="1"/>
    <cellStyle name="Link" xfId="388" builtinId="8" hidden="1"/>
    <cellStyle name="Link" xfId="390" builtinId="8" hidden="1"/>
    <cellStyle name="Link" xfId="392" builtinId="8" hidden="1"/>
    <cellStyle name="Link" xfId="394" builtinId="8" hidden="1"/>
    <cellStyle name="Link" xfId="396" builtinId="8" hidden="1"/>
    <cellStyle name="Link" xfId="398" builtinId="8" hidden="1"/>
    <cellStyle name="Link" xfId="400" builtinId="8" hidden="1"/>
    <cellStyle name="Link" xfId="402" builtinId="8" hidden="1"/>
    <cellStyle name="Link" xfId="404" builtinId="8" hidden="1"/>
    <cellStyle name="Link" xfId="406" builtinId="8" hidden="1"/>
    <cellStyle name="Link" xfId="408" builtinId="8" hidden="1"/>
    <cellStyle name="Link" xfId="410" builtinId="8" hidden="1"/>
    <cellStyle name="Link" xfId="412" builtinId="8" hidden="1"/>
    <cellStyle name="Link" xfId="414" builtinId="8" hidden="1"/>
    <cellStyle name="Link" xfId="416" builtinId="8" hidden="1"/>
    <cellStyle name="Link" xfId="418" builtinId="8" hidden="1"/>
    <cellStyle name="Link" xfId="420" builtinId="8" hidden="1"/>
    <cellStyle name="Link" xfId="422" builtinId="8" hidden="1"/>
    <cellStyle name="Link" xfId="424" builtinId="8" hidden="1"/>
    <cellStyle name="Link" xfId="426" builtinId="8" hidden="1"/>
    <cellStyle name="Link" xfId="428" builtinId="8" hidden="1"/>
    <cellStyle name="Link" xfId="430" builtinId="8" hidden="1"/>
    <cellStyle name="Link" xfId="432" builtinId="8" hidden="1"/>
    <cellStyle name="Link" xfId="434" builtinId="8" hidden="1"/>
    <cellStyle name="Link" xfId="436" builtinId="8" hidden="1"/>
    <cellStyle name="Link" xfId="438" builtinId="8" hidden="1"/>
    <cellStyle name="Link" xfId="440" builtinId="8" hidden="1"/>
    <cellStyle name="Link" xfId="442" builtinId="8" hidden="1"/>
    <cellStyle name="Link" xfId="444" builtinId="8" hidden="1"/>
    <cellStyle name="Link" xfId="446" builtinId="8" hidden="1"/>
    <cellStyle name="Link" xfId="448" builtinId="8" hidden="1"/>
    <cellStyle name="Link" xfId="450" builtinId="8" hidden="1"/>
    <cellStyle name="Link" xfId="452" builtinId="8" hidden="1"/>
    <cellStyle name="Link" xfId="454" builtinId="8" hidden="1"/>
    <cellStyle name="Link" xfId="456" builtinId="8" hidden="1"/>
    <cellStyle name="Link" xfId="458" builtinId="8" hidden="1"/>
    <cellStyle name="Link" xfId="460" builtinId="8" hidden="1"/>
    <cellStyle name="Link" xfId="462" builtinId="8" hidden="1"/>
    <cellStyle name="Link" xfId="464" builtinId="8" hidden="1"/>
    <cellStyle name="Link" xfId="466" builtinId="8" hidden="1"/>
    <cellStyle name="Link" xfId="468" builtinId="8" hidden="1"/>
    <cellStyle name="Link" xfId="470" builtinId="8" hidden="1"/>
    <cellStyle name="Link" xfId="472" builtinId="8" hidden="1"/>
    <cellStyle name="Link" xfId="474" builtinId="8" hidden="1"/>
    <cellStyle name="Link" xfId="476" builtinId="8" hidden="1"/>
    <cellStyle name="Link" xfId="478" builtinId="8" hidden="1"/>
    <cellStyle name="Link" xfId="480" builtinId="8" hidden="1"/>
    <cellStyle name="Link" xfId="482" builtinId="8" hidden="1"/>
    <cellStyle name="Link" xfId="484" builtinId="8" hidden="1"/>
    <cellStyle name="Link" xfId="486" builtinId="8" hidden="1"/>
    <cellStyle name="Link" xfId="488" builtinId="8" hidden="1"/>
    <cellStyle name="Link" xfId="490" builtinId="8" hidden="1"/>
    <cellStyle name="Link" xfId="492" builtinId="8" hidden="1"/>
    <cellStyle name="Link" xfId="494" builtinId="8" hidden="1"/>
    <cellStyle name="Link" xfId="496" builtinId="8" hidden="1"/>
    <cellStyle name="Link" xfId="498" builtinId="8" hidden="1"/>
    <cellStyle name="Link" xfId="500" builtinId="8" hidden="1"/>
    <cellStyle name="Link" xfId="502" builtinId="8" hidden="1"/>
    <cellStyle name="Link" xfId="504" builtinId="8" hidden="1"/>
    <cellStyle name="Link" xfId="506" builtinId="8" hidden="1"/>
    <cellStyle name="Link" xfId="508" builtinId="8" hidden="1"/>
    <cellStyle name="Link" xfId="510" builtinId="8" hidden="1"/>
    <cellStyle name="Link" xfId="512" builtinId="8" hidden="1"/>
    <cellStyle name="Link" xfId="514" builtinId="8" hidden="1"/>
    <cellStyle name="Link" xfId="516" builtinId="8" hidden="1"/>
    <cellStyle name="Link" xfId="518" builtinId="8" hidden="1"/>
    <cellStyle name="Link" xfId="520" builtinId="8" hidden="1"/>
    <cellStyle name="Link" xfId="522" builtinId="8" hidden="1"/>
    <cellStyle name="Link" xfId="524" builtinId="8" hidden="1"/>
    <cellStyle name="Link" xfId="526" builtinId="8" hidden="1"/>
    <cellStyle name="Link" xfId="528" builtinId="8" hidden="1"/>
    <cellStyle name="Link" xfId="530" builtinId="8" hidden="1"/>
    <cellStyle name="Link" xfId="532" builtinId="8" hidden="1"/>
    <cellStyle name="Link" xfId="534" builtinId="8" hidden="1"/>
    <cellStyle name="Link" xfId="536" builtinId="8" hidden="1"/>
    <cellStyle name="Link" xfId="538" builtinId="8" hidden="1"/>
    <cellStyle name="Link" xfId="540" builtinId="8" hidden="1"/>
    <cellStyle name="Link" xfId="542" builtinId="8" hidden="1"/>
    <cellStyle name="Link" xfId="544" builtinId="8" hidden="1"/>
    <cellStyle name="Link" xfId="546" builtinId="8" hidden="1"/>
    <cellStyle name="Link" xfId="548" builtinId="8" hidden="1"/>
    <cellStyle name="Link" xfId="550" builtinId="8" hidden="1"/>
    <cellStyle name="Link" xfId="552" builtinId="8" hidden="1"/>
    <cellStyle name="Link" xfId="554" builtinId="8" hidden="1"/>
    <cellStyle name="Link" xfId="556" builtinId="8" hidden="1"/>
    <cellStyle name="Link" xfId="558" builtinId="8" hidden="1"/>
    <cellStyle name="Link" xfId="560" builtinId="8" hidden="1"/>
    <cellStyle name="Link" xfId="562" builtinId="8" hidden="1"/>
    <cellStyle name="Link" xfId="564" builtinId="8" hidden="1"/>
    <cellStyle name="Link" xfId="566" builtinId="8" hidden="1"/>
    <cellStyle name="Link" xfId="568" builtinId="8" hidden="1"/>
    <cellStyle name="Link" xfId="570" builtinId="8" hidden="1"/>
    <cellStyle name="Link" xfId="572" builtinId="8" hidden="1"/>
    <cellStyle name="Link" xfId="574" builtinId="8" hidden="1"/>
    <cellStyle name="Link" xfId="576" builtinId="8" hidden="1"/>
    <cellStyle name="Link" xfId="578" builtinId="8" hidden="1"/>
    <cellStyle name="Link" xfId="580" builtinId="8" hidden="1"/>
    <cellStyle name="Link" xfId="582" builtinId="8" hidden="1"/>
    <cellStyle name="Link" xfId="584" builtinId="8" hidden="1"/>
    <cellStyle name="Link" xfId="586" builtinId="8" hidden="1"/>
    <cellStyle name="Link" xfId="588" builtinId="8" hidden="1"/>
    <cellStyle name="Link" xfId="590" builtinId="8" hidden="1"/>
    <cellStyle name="Link" xfId="592" builtinId="8" hidden="1"/>
    <cellStyle name="Link" xfId="594" builtinId="8" hidden="1"/>
    <cellStyle name="Link" xfId="596" builtinId="8" hidden="1"/>
    <cellStyle name="Link" xfId="598" builtinId="8" hidden="1"/>
    <cellStyle name="Link" xfId="600" builtinId="8" hidden="1"/>
    <cellStyle name="Link" xfId="602" builtinId="8" hidden="1"/>
    <cellStyle name="Link" xfId="604" builtinId="8" hidden="1"/>
    <cellStyle name="Link" xfId="606" builtinId="8" hidden="1"/>
    <cellStyle name="Link" xfId="608" builtinId="8" hidden="1"/>
    <cellStyle name="Link" xfId="610" builtinId="8" hidden="1"/>
    <cellStyle name="Link" xfId="612" builtinId="8" hidden="1"/>
    <cellStyle name="Link" xfId="614" builtinId="8" hidden="1"/>
    <cellStyle name="Link" xfId="616" builtinId="8" hidden="1"/>
    <cellStyle name="Link" xfId="618" builtinId="8" hidden="1"/>
    <cellStyle name="Link" xfId="620" builtinId="8" hidden="1"/>
    <cellStyle name="Link" xfId="622" builtinId="8" hidden="1"/>
    <cellStyle name="Link" xfId="624" builtinId="8" hidden="1"/>
    <cellStyle name="Link" xfId="626" builtinId="8" hidden="1"/>
    <cellStyle name="Link" xfId="628" builtinId="8" hidden="1"/>
    <cellStyle name="Link" xfId="630" builtinId="8" hidden="1"/>
    <cellStyle name="Link" xfId="632" builtinId="8" hidden="1"/>
    <cellStyle name="Link" xfId="634" builtinId="8" hidden="1"/>
    <cellStyle name="Link" xfId="636" builtinId="8" hidden="1"/>
    <cellStyle name="Link" xfId="638" builtinId="8" hidden="1"/>
    <cellStyle name="Link" xfId="640" builtinId="8" hidden="1"/>
    <cellStyle name="Link" xfId="642" builtinId="8" hidden="1"/>
    <cellStyle name="Link" xfId="644" builtinId="8" hidden="1"/>
    <cellStyle name="Link" xfId="646" builtinId="8" hidden="1"/>
    <cellStyle name="Link" xfId="648" builtinId="8" hidden="1"/>
    <cellStyle name="Link" xfId="650" builtinId="8" hidden="1"/>
    <cellStyle name="Link" xfId="652" builtinId="8" hidden="1"/>
    <cellStyle name="Link" xfId="654" builtinId="8" hidden="1"/>
    <cellStyle name="Link" xfId="656" builtinId="8" hidden="1"/>
    <cellStyle name="Link" xfId="658" builtinId="8" hidden="1"/>
    <cellStyle name="Link" xfId="660" builtinId="8" hidden="1"/>
    <cellStyle name="Link" xfId="662" builtinId="8" hidden="1"/>
    <cellStyle name="Link" xfId="664" builtinId="8" hidden="1"/>
    <cellStyle name="Link" xfId="666" builtinId="8" hidden="1"/>
    <cellStyle name="Link" xfId="668" builtinId="8" hidden="1"/>
    <cellStyle name="Link" xfId="670" builtinId="8" hidden="1"/>
    <cellStyle name="Link" xfId="672" builtinId="8" hidden="1"/>
    <cellStyle name="Link" xfId="674" builtinId="8" hidden="1"/>
    <cellStyle name="Link" xfId="676" builtinId="8" hidden="1"/>
    <cellStyle name="Link" xfId="678" builtinId="8" hidden="1"/>
    <cellStyle name="Link" xfId="680" builtinId="8" hidden="1"/>
    <cellStyle name="Link" xfId="682" builtinId="8" hidden="1"/>
    <cellStyle name="Link" xfId="684" builtinId="8" hidden="1"/>
    <cellStyle name="Link" xfId="686" builtinId="8" hidden="1"/>
    <cellStyle name="Link" xfId="688" builtinId="8" hidden="1"/>
    <cellStyle name="Link" xfId="690" builtinId="8" hidden="1"/>
    <cellStyle name="Link" xfId="692" builtinId="8" hidden="1"/>
    <cellStyle name="Link" xfId="694" builtinId="8" hidden="1"/>
    <cellStyle name="Link" xfId="696" builtinId="8" hidden="1"/>
    <cellStyle name="Link" xfId="698" builtinId="8" hidden="1"/>
    <cellStyle name="Link" xfId="700" builtinId="8" hidden="1"/>
    <cellStyle name="Link" xfId="702" builtinId="8" hidden="1"/>
    <cellStyle name="Link" xfId="704" builtinId="8" hidden="1"/>
    <cellStyle name="Link" xfId="706" builtinId="8" hidden="1"/>
    <cellStyle name="Link" xfId="708" builtinId="8" hidden="1"/>
    <cellStyle name="Link" xfId="710" builtinId="8" hidden="1"/>
    <cellStyle name="Link" xfId="712" builtinId="8" hidden="1"/>
    <cellStyle name="Link" xfId="714" builtinId="8" hidden="1"/>
    <cellStyle name="Link" xfId="716" builtinId="8" hidden="1"/>
    <cellStyle name="Link" xfId="718" builtinId="8" hidden="1"/>
    <cellStyle name="Link" xfId="720" builtinId="8" hidden="1"/>
    <cellStyle name="Link" xfId="722" builtinId="8" hidden="1"/>
    <cellStyle name="Link" xfId="724" builtinId="8" hidden="1"/>
    <cellStyle name="Link" xfId="726" builtinId="8" hidden="1"/>
    <cellStyle name="Link" xfId="728" builtinId="8" hidden="1"/>
    <cellStyle name="Link" xfId="730" builtinId="8" hidden="1"/>
    <cellStyle name="Link" xfId="732" builtinId="8" hidden="1"/>
    <cellStyle name="Link" xfId="734" builtinId="8" hidden="1"/>
    <cellStyle name="Link" xfId="736" builtinId="8" hidden="1"/>
    <cellStyle name="Link" xfId="738" builtinId="8" hidden="1"/>
    <cellStyle name="Link" xfId="740" builtinId="8" hidden="1"/>
    <cellStyle name="Link" xfId="742" builtinId="8" hidden="1"/>
    <cellStyle name="Link" xfId="744" builtinId="8" hidden="1"/>
    <cellStyle name="Link" xfId="746" builtinId="8" hidden="1"/>
    <cellStyle name="Link" xfId="748" builtinId="8" hidden="1"/>
    <cellStyle name="Link" xfId="750" builtinId="8" hidden="1"/>
    <cellStyle name="Link" xfId="752" builtinId="8" hidden="1"/>
    <cellStyle name="Link" xfId="754" builtinId="8" hidden="1"/>
    <cellStyle name="Link" xfId="756" builtinId="8" hidden="1"/>
    <cellStyle name="Link" xfId="758" builtinId="8" hidden="1"/>
    <cellStyle name="Link" xfId="760" builtinId="8" hidden="1"/>
    <cellStyle name="Link" xfId="762" builtinId="8" hidden="1"/>
    <cellStyle name="Link" xfId="764" builtinId="8" hidden="1"/>
    <cellStyle name="Link" xfId="766" builtinId="8" hidden="1"/>
    <cellStyle name="Link" xfId="768" builtinId="8" hidden="1"/>
    <cellStyle name="Link" xfId="770" builtinId="8" hidden="1"/>
    <cellStyle name="Link" xfId="772" builtinId="8" hidden="1"/>
    <cellStyle name="Link" xfId="774" builtinId="8" hidden="1"/>
    <cellStyle name="Link" xfId="776" builtinId="8" hidden="1"/>
    <cellStyle name="Link" xfId="778" builtinId="8" hidden="1"/>
    <cellStyle name="Link" xfId="780" builtinId="8" hidden="1"/>
    <cellStyle name="Link" xfId="782" builtinId="8" hidden="1"/>
    <cellStyle name="Link" xfId="784" builtinId="8" hidden="1"/>
    <cellStyle name="Link" xfId="786" builtinId="8" hidden="1"/>
    <cellStyle name="Link" xfId="788" builtinId="8" hidden="1"/>
    <cellStyle name="Link" xfId="790" builtinId="8" hidden="1"/>
    <cellStyle name="Link" xfId="792" builtinId="8" hidden="1"/>
    <cellStyle name="Link" xfId="794" builtinId="8" hidden="1"/>
    <cellStyle name="Link" xfId="796" builtinId="8" hidden="1"/>
    <cellStyle name="Link" xfId="798" builtinId="8" hidden="1"/>
    <cellStyle name="Link" xfId="800" builtinId="8" hidden="1"/>
    <cellStyle name="Link" xfId="802" builtinId="8" hidden="1"/>
    <cellStyle name="Link" xfId="804" builtinId="8" hidden="1"/>
    <cellStyle name="Link" xfId="806" builtinId="8" hidden="1"/>
    <cellStyle name="Link" xfId="808" builtinId="8" hidden="1"/>
    <cellStyle name="Link" xfId="810" builtinId="8" hidden="1"/>
    <cellStyle name="Link" xfId="812" builtinId="8" hidden="1"/>
    <cellStyle name="Link" xfId="814" builtinId="8" hidden="1"/>
    <cellStyle name="Link" xfId="816" builtinId="8" hidden="1"/>
    <cellStyle name="Link" xfId="818" builtinId="8" hidden="1"/>
    <cellStyle name="Link" xfId="820" builtinId="8" hidden="1"/>
    <cellStyle name="Link" xfId="822" builtinId="8" hidden="1"/>
    <cellStyle name="Link" xfId="824" builtinId="8" hidden="1"/>
    <cellStyle name="Link" xfId="826" builtinId="8" hidden="1"/>
    <cellStyle name="Link" xfId="828" builtinId="8" hidden="1"/>
    <cellStyle name="Link" xfId="830" builtinId="8" hidden="1"/>
    <cellStyle name="Link" xfId="832" builtinId="8" hidden="1"/>
    <cellStyle name="Link" xfId="834" builtinId="8" hidden="1"/>
    <cellStyle name="Link" xfId="836" builtinId="8" hidden="1"/>
    <cellStyle name="Link" xfId="838" builtinId="8" hidden="1"/>
    <cellStyle name="Link" xfId="840" builtinId="8" hidden="1"/>
    <cellStyle name="Link" xfId="842" builtinId="8" hidden="1"/>
    <cellStyle name="Link" xfId="844" builtinId="8" hidden="1"/>
    <cellStyle name="Link" xfId="846" builtinId="8" hidden="1"/>
    <cellStyle name="Link" xfId="848" builtinId="8" hidden="1"/>
    <cellStyle name="Link" xfId="850" builtinId="8" hidden="1"/>
    <cellStyle name="Link" xfId="852" builtinId="8" hidden="1"/>
    <cellStyle name="Link" xfId="854" builtinId="8" hidden="1"/>
    <cellStyle name="Link" xfId="856" builtinId="8" hidden="1"/>
    <cellStyle name="Link" xfId="858" builtinId="8" hidden="1"/>
    <cellStyle name="Link" xfId="860" builtinId="8" hidden="1"/>
    <cellStyle name="Link" xfId="862" builtinId="8" hidden="1"/>
    <cellStyle name="Link" xfId="864" builtinId="8" hidden="1"/>
    <cellStyle name="Link" xfId="866" builtinId="8" hidden="1"/>
    <cellStyle name="Link" xfId="868" builtinId="8" hidden="1"/>
    <cellStyle name="Link" xfId="870" builtinId="8" hidden="1"/>
    <cellStyle name="Link" xfId="872" builtinId="8" hidden="1"/>
    <cellStyle name="Link" xfId="874" builtinId="8" hidden="1"/>
    <cellStyle name="Link" xfId="876" builtinId="8" hidden="1"/>
    <cellStyle name="Link" xfId="878" builtinId="8" hidden="1"/>
    <cellStyle name="Link" xfId="880" builtinId="8" hidden="1"/>
    <cellStyle name="Link" xfId="882" builtinId="8" hidden="1"/>
    <cellStyle name="Link" xfId="884" builtinId="8" hidden="1"/>
    <cellStyle name="Link" xfId="886" builtinId="8" hidden="1"/>
    <cellStyle name="Link" xfId="888" builtinId="8" hidden="1"/>
    <cellStyle name="Link" xfId="890" builtinId="8" hidden="1"/>
    <cellStyle name="Link" xfId="892" builtinId="8" hidden="1"/>
    <cellStyle name="Link" xfId="894" builtinId="8" hidden="1"/>
    <cellStyle name="Link" xfId="896" builtinId="8" hidden="1"/>
    <cellStyle name="Link" xfId="898" builtinId="8" hidden="1"/>
    <cellStyle name="Link" xfId="900" builtinId="8" hidden="1"/>
    <cellStyle name="Link" xfId="902" builtinId="8" hidden="1"/>
    <cellStyle name="Link" xfId="904" builtinId="8" hidden="1"/>
    <cellStyle name="Link" xfId="906" builtinId="8" hidden="1"/>
    <cellStyle name="Link" xfId="908" builtinId="8" hidden="1"/>
    <cellStyle name="Link" xfId="910" builtinId="8" hidden="1"/>
    <cellStyle name="Link" xfId="912" builtinId="8" hidden="1"/>
    <cellStyle name="Link" xfId="914" builtinId="8" hidden="1"/>
    <cellStyle name="Link" xfId="916" builtinId="8" hidden="1"/>
    <cellStyle name="Link" xfId="918" builtinId="8" hidden="1"/>
    <cellStyle name="Link" xfId="920" builtinId="8" hidden="1"/>
    <cellStyle name="Link" xfId="922" builtinId="8" hidden="1"/>
    <cellStyle name="Link" xfId="924" builtinId="8" hidden="1"/>
    <cellStyle name="Link" xfId="926" builtinId="8" hidden="1"/>
    <cellStyle name="Link" xfId="928" builtinId="8" hidden="1"/>
    <cellStyle name="Link" xfId="930" builtinId="8" hidden="1"/>
    <cellStyle name="Link" xfId="932" builtinId="8" hidden="1"/>
    <cellStyle name="Link" xfId="934" builtinId="8" hidden="1"/>
    <cellStyle name="Link" xfId="936" builtinId="8" hidden="1"/>
    <cellStyle name="Link" xfId="938" builtinId="8" hidden="1"/>
    <cellStyle name="Link" xfId="940" builtinId="8" hidden="1"/>
    <cellStyle name="Link" xfId="942" builtinId="8" hidden="1"/>
    <cellStyle name="Link" xfId="944" builtinId="8" hidden="1"/>
    <cellStyle name="Link" xfId="946" builtinId="8" hidden="1"/>
    <cellStyle name="Link" xfId="948" builtinId="8" hidden="1"/>
    <cellStyle name="Link" xfId="950" builtinId="8" hidden="1"/>
    <cellStyle name="Link" xfId="952" builtinId="8" hidden="1"/>
    <cellStyle name="Link" xfId="954" builtinId="8" hidden="1"/>
    <cellStyle name="Link" xfId="956" builtinId="8" hidden="1"/>
    <cellStyle name="Link" xfId="958" builtinId="8" hidden="1"/>
    <cellStyle name="Link" xfId="960" builtinId="8" hidden="1"/>
    <cellStyle name="Link" xfId="962" builtinId="8" hidden="1"/>
    <cellStyle name="Link" xfId="964" builtinId="8" hidden="1"/>
    <cellStyle name="Link" xfId="966" builtinId="8" hidden="1"/>
    <cellStyle name="Link" xfId="968" builtinId="8" hidden="1"/>
    <cellStyle name="Link" xfId="970" builtinId="8" hidden="1"/>
    <cellStyle name="Link" xfId="972" builtinId="8" hidden="1"/>
    <cellStyle name="Link" xfId="974" builtinId="8" hidden="1"/>
    <cellStyle name="Link" xfId="976" builtinId="8" hidden="1"/>
    <cellStyle name="Link" xfId="978" builtinId="8" hidden="1"/>
    <cellStyle name="Link" xfId="980" builtinId="8" hidden="1"/>
    <cellStyle name="Link" xfId="982" builtinId="8" hidden="1"/>
    <cellStyle name="Link" xfId="984" builtinId="8" hidden="1"/>
    <cellStyle name="Link" xfId="986" builtinId="8" hidden="1"/>
    <cellStyle name="Link" xfId="988" builtinId="8" hidden="1"/>
    <cellStyle name="Link" xfId="990" builtinId="8" hidden="1"/>
    <cellStyle name="Link" xfId="992" builtinId="8" hidden="1"/>
    <cellStyle name="Link" xfId="994" builtinId="8" hidden="1"/>
    <cellStyle name="Link" xfId="996" builtinId="8" hidden="1"/>
    <cellStyle name="Link" xfId="998" builtinId="8" hidden="1"/>
    <cellStyle name="Link" xfId="1000" builtinId="8" hidden="1"/>
    <cellStyle name="Link" xfId="1002" builtinId="8" hidden="1"/>
    <cellStyle name="Link" xfId="1004" builtinId="8" hidden="1"/>
    <cellStyle name="Link" xfId="1006" builtinId="8" hidden="1"/>
    <cellStyle name="Link" xfId="1008" builtinId="8" hidden="1"/>
    <cellStyle name="Link" xfId="1010" builtinId="8" hidden="1"/>
    <cellStyle name="Link" xfId="1012" builtinId="8" hidden="1"/>
    <cellStyle name="Link" xfId="1014" builtinId="8" hidden="1"/>
    <cellStyle name="Link" xfId="1016" builtinId="8" hidden="1"/>
    <cellStyle name="Link" xfId="1018" builtinId="8" hidden="1"/>
    <cellStyle name="Link" xfId="1020" builtinId="8" hidden="1"/>
    <cellStyle name="Link" xfId="1022" builtinId="8" hidden="1"/>
    <cellStyle name="Link" xfId="1024" builtinId="8" hidden="1"/>
    <cellStyle name="Link" xfId="1026" builtinId="8" hidden="1"/>
    <cellStyle name="Link" xfId="1028" builtinId="8" hidden="1"/>
    <cellStyle name="Link" xfId="1030" builtinId="8" hidden="1"/>
    <cellStyle name="Link" xfId="1032" builtinId="8" hidden="1"/>
    <cellStyle name="Link" xfId="1034" builtinId="8" hidden="1"/>
    <cellStyle name="Link" xfId="1036" builtinId="8" hidden="1"/>
    <cellStyle name="Link" xfId="1038" builtinId="8" hidden="1"/>
    <cellStyle name="Link" xfId="1040" builtinId="8" hidden="1"/>
    <cellStyle name="Link" xfId="1042" builtinId="8" hidden="1"/>
    <cellStyle name="Link" xfId="1044" builtinId="8" hidden="1"/>
    <cellStyle name="Link" xfId="1046" builtinId="8" hidden="1"/>
    <cellStyle name="Link" xfId="1048" builtinId="8" hidden="1"/>
    <cellStyle name="Link" xfId="1050" builtinId="8" hidden="1"/>
    <cellStyle name="Link" xfId="1052" builtinId="8" hidden="1"/>
    <cellStyle name="Link" xfId="1054" builtinId="8" hidden="1"/>
    <cellStyle name="Link" xfId="1056" builtinId="8" hidden="1"/>
    <cellStyle name="Link" xfId="1058" builtinId="8" hidden="1"/>
    <cellStyle name="Link" xfId="1060" builtinId="8" hidden="1"/>
    <cellStyle name="Link" xfId="1062" builtinId="8" hidden="1"/>
    <cellStyle name="Link" xfId="1064" builtinId="8" hidden="1"/>
    <cellStyle name="Link" xfId="1066" builtinId="8" hidden="1"/>
    <cellStyle name="Link" xfId="1068" builtinId="8" hidden="1"/>
    <cellStyle name="Link" xfId="1070" builtinId="8" hidden="1"/>
    <cellStyle name="Link" xfId="1072" builtinId="8" hidden="1"/>
    <cellStyle name="Link" xfId="1074" builtinId="8" hidden="1"/>
    <cellStyle name="Link" xfId="1076" builtinId="8" hidden="1"/>
    <cellStyle name="Link" xfId="1078" builtinId="8" hidden="1"/>
    <cellStyle name="Link" xfId="1080" builtinId="8" hidden="1"/>
    <cellStyle name="Link" xfId="1082" builtinId="8" hidden="1"/>
    <cellStyle name="Link" xfId="1084" builtinId="8" hidden="1"/>
    <cellStyle name="Link" xfId="1086" builtinId="8" hidden="1"/>
    <cellStyle name="Link" xfId="1088" builtinId="8" hidden="1"/>
    <cellStyle name="Link" xfId="1090" builtinId="8" hidden="1"/>
    <cellStyle name="Link" xfId="1092" builtinId="8" hidden="1"/>
    <cellStyle name="Link" xfId="1094" builtinId="8" hidden="1"/>
    <cellStyle name="Link" xfId="1096" builtinId="8" hidden="1"/>
    <cellStyle name="Link" xfId="1098" builtinId="8" hidden="1"/>
    <cellStyle name="Link" xfId="1100" builtinId="8" hidden="1"/>
    <cellStyle name="Link" xfId="1102" builtinId="8" hidden="1"/>
    <cellStyle name="Link" xfId="1104" builtinId="8" hidden="1"/>
    <cellStyle name="Link" xfId="1106" builtinId="8" hidden="1"/>
    <cellStyle name="Link" xfId="1108" builtinId="8" hidden="1"/>
    <cellStyle name="Link" xfId="1110" builtinId="8" hidden="1"/>
    <cellStyle name="Link" xfId="1112" builtinId="8" hidden="1"/>
    <cellStyle name="Link" xfId="1114" builtinId="8" hidden="1"/>
    <cellStyle name="Link" xfId="1116" builtinId="8" hidden="1"/>
    <cellStyle name="Link" xfId="1118" builtinId="8" hidden="1"/>
    <cellStyle name="Link" xfId="1120" builtinId="8" hidden="1"/>
    <cellStyle name="Link" xfId="1122" builtinId="8" hidden="1"/>
    <cellStyle name="Link" xfId="1124" builtinId="8" hidden="1"/>
    <cellStyle name="Link" xfId="1126" builtinId="8" hidden="1"/>
    <cellStyle name="Link" xfId="1128" builtinId="8" hidden="1"/>
    <cellStyle name="Link" xfId="1130" builtinId="8" hidden="1"/>
    <cellStyle name="Link" xfId="1132" builtinId="8" hidden="1"/>
    <cellStyle name="Link" xfId="1134" builtinId="8" hidden="1"/>
    <cellStyle name="Link" xfId="1136" builtinId="8" hidden="1"/>
    <cellStyle name="Link" xfId="1138" builtinId="8" hidden="1"/>
    <cellStyle name="Link" xfId="1140" builtinId="8" hidden="1"/>
    <cellStyle name="Link" xfId="1142" builtinId="8" hidden="1"/>
    <cellStyle name="Link" xfId="1144" builtinId="8" hidden="1"/>
    <cellStyle name="Link" xfId="1146" builtinId="8" hidden="1"/>
    <cellStyle name="Link" xfId="1148" builtinId="8" hidden="1"/>
    <cellStyle name="Link" xfId="1150" builtinId="8" hidden="1"/>
    <cellStyle name="Link" xfId="1152" builtinId="8" hidden="1"/>
    <cellStyle name="Link" xfId="1154" builtinId="8" hidden="1"/>
    <cellStyle name="Link" xfId="1156" builtinId="8" hidden="1"/>
    <cellStyle name="Link" xfId="1158" builtinId="8" hidden="1"/>
    <cellStyle name="Link" xfId="1160" builtinId="8" hidden="1"/>
    <cellStyle name="Link" xfId="1162" builtinId="8" hidden="1"/>
    <cellStyle name="Link" xfId="1164" builtinId="8" hidden="1"/>
    <cellStyle name="Link" xfId="1166" builtinId="8" hidden="1"/>
    <cellStyle name="Link" xfId="1168" builtinId="8" hidden="1"/>
    <cellStyle name="Link" xfId="1170" builtinId="8" hidden="1"/>
    <cellStyle name="Link" xfId="1172" builtinId="8" hidden="1"/>
    <cellStyle name="Link" xfId="1174" builtinId="8" hidden="1"/>
    <cellStyle name="Link" xfId="1176" builtinId="8" hidden="1"/>
    <cellStyle name="Link" xfId="1178" builtinId="8" hidden="1"/>
    <cellStyle name="Normal 2" xfId="1180" xr:uid="{5CBE9E7A-B79A-C74D-A503-533BE5E2D6A2}"/>
    <cellStyle name="Normal 3" xfId="2" xr:uid="{00000000-0005-0000-0000-000098040000}"/>
    <cellStyle name="Standard" xfId="0" builtinId="0"/>
    <cellStyle name="標準_(111007齋藤更新）LLNA DB2011 3XX chem" xfId="73" xr:uid="{00000000-0005-0000-0000-00009A040000}"/>
    <cellStyle name="標準_SOT database 080228" xfId="1" xr:uid="{00000000-0005-0000-0000-00009B04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Gastbenutzer" id="{1F666C5B-1C4F-2348-B9E0-014732A6036A}" userId="" providerId="None"/>
  <person displayName="Sebastian Hoffmann" id="{E3157FB8-B931-1645-9E42-77FF624991FC}" userId="1567d707a637f5a8" providerId="Windows Live"/>
  <person displayName="Sebastian Hoffmann" id="{B5658891-840B-014C-99E5-133DCE030E1A}" userId="Sebastian Hoffmann" providerId="None"/>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E TT_skinsensitization" connectionId="1" xr16:uid="{C60876BD-11BC-1B4A-88C6-2DC48F033EC7}" autoFormatId="16" applyNumberFormats="0" applyBorderFormats="0" applyFontFormats="1" applyPatternFormats="1" applyAlignmentFormats="0" applyWidthHeightFormats="0"/>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G3" dT="2019-12-12T10:58:30.87" personId="{B5658891-840B-014C-99E5-133DCE030E1A}" id="{99A62DEE-3216-F541-AE74-E664272845EF}">
    <text>HR: highly reactive
R: reactive
MR: minimally reactive</text>
  </threadedComment>
  <threadedComment ref="AV4" dT="2020-02-26T14:33:52.65" personId="{E3157FB8-B931-1645-9E42-77FF624991FC}" id="{8CCF5FB8-EF9E-1447-8E7C-6AD27B14C205}">
    <text>negative values changed to 0</text>
  </threadedComment>
  <threadedComment ref="AY4" dT="2020-02-26T14:34:01.18" personId="{E3157FB8-B931-1645-9E42-77FF624991FC}" id="{8784844F-CBFC-4349-8D9C-1D250EC21536}">
    <text>negative values changed to 0</text>
  </threadedComment>
  <threadedComment ref="BB4" dT="2020-02-26T14:34:10.23" personId="{E3157FB8-B931-1645-9E42-77FF624991FC}" id="{4476752A-52E5-1540-8556-E1DBA2216F87}">
    <text>negative values changed to 0</text>
  </threadedComment>
  <threadedComment ref="Q145" dT="2019-05-15T11:33:48.69" personId="{1F666C5B-1C4F-2348-B9E0-014732A6036A}" id="{676D9B5F-E589-F94D-BE43-055E944A41D5}">
    <text>If a value is required, 309,608 should be used (from Opera (May 2019))</text>
  </threadedComment>
  <threadedComment ref="S145" dT="2019-05-15T11:35:07.27" personId="{1F666C5B-1C4F-2348-B9E0-014732A6036A}" id="{C89A5611-F051-B943-BE8F-1EC34A7891A4}">
    <text>If a value is needed, use -8,66 from OPERA (MAY 2019))</text>
  </threadedComment>
  <threadedComment ref="D162" dT="2019-05-15T11:19:24.37" personId="{1F666C5B-1C4F-2348-B9E0-014732A6036A}" id="{86D06155-AE4E-8A49-A1E1-323121575488}">
    <text>Corrected on May 15, 2019 (was O=C1NC=CO1)</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178"/>
  <sheetViews>
    <sheetView tabSelected="1" zoomScale="96" zoomScaleNormal="96" zoomScalePageLayoutView="125" workbookViewId="0">
      <pane xSplit="5" topLeftCell="F1" activePane="topRight" state="frozen"/>
      <selection pane="topRight" activeCell="K38" sqref="K38"/>
    </sheetView>
  </sheetViews>
  <sheetFormatPr baseColWidth="10" defaultColWidth="8.83203125" defaultRowHeight="13"/>
  <cols>
    <col min="1" max="1" width="4" customWidth="1"/>
    <col min="2" max="2" width="25.33203125" style="2" customWidth="1"/>
    <col min="3" max="3" width="12.1640625" style="2" customWidth="1"/>
    <col min="4" max="4" width="36" style="3" customWidth="1"/>
    <col min="5" max="5" width="30.83203125" style="3" customWidth="1"/>
    <col min="6" max="6" width="38.5" style="3" customWidth="1"/>
    <col min="7" max="7" width="37.1640625" style="3" customWidth="1"/>
    <col min="8" max="8" width="18.6640625" style="3" customWidth="1"/>
    <col min="9" max="10" width="12" style="3" customWidth="1"/>
    <col min="11" max="11" width="11.83203125" style="3" customWidth="1"/>
    <col min="12" max="12" width="11" style="3" customWidth="1"/>
    <col min="13" max="13" width="14.33203125" style="3" customWidth="1"/>
    <col min="14" max="14" width="11.33203125" style="3" customWidth="1"/>
    <col min="15" max="15" width="7" style="3" customWidth="1"/>
    <col min="16" max="16" width="9.1640625" style="3" customWidth="1"/>
    <col min="17" max="17" width="7.33203125" style="3" customWidth="1"/>
    <col min="18" max="18" width="7.1640625" style="3" customWidth="1"/>
    <col min="19" max="19" width="8" style="3" customWidth="1"/>
    <col min="20" max="20" width="8.6640625" style="3" customWidth="1"/>
    <col min="21" max="21" width="13" style="3" customWidth="1"/>
    <col min="22" max="22" width="7.6640625" style="4" customWidth="1"/>
    <col min="23" max="23" width="8.1640625" style="4" customWidth="1"/>
    <col min="24" max="24" width="10.5" style="4" customWidth="1"/>
    <col min="25" max="25" width="10.1640625" style="4" customWidth="1"/>
    <col min="26" max="26" width="18.33203125" style="4" customWidth="1"/>
    <col min="27" max="27" width="9.6640625" customWidth="1"/>
    <col min="28" max="28" width="8" customWidth="1"/>
    <col min="29" max="29" width="8.6640625" customWidth="1"/>
    <col min="30" max="30" width="5.6640625" customWidth="1"/>
    <col min="31" max="31" width="7.83203125" customWidth="1"/>
    <col min="32" max="32" width="39.6640625" customWidth="1"/>
    <col min="33" max="38" width="8.1640625" customWidth="1"/>
    <col min="39" max="39" width="20" customWidth="1"/>
    <col min="40" max="42" width="8.1640625" customWidth="1"/>
    <col min="43" max="43" width="17.5" customWidth="1"/>
    <col min="44" max="44" width="13.33203125" style="19" customWidth="1"/>
    <col min="45" max="45" width="9.5" style="19" customWidth="1"/>
    <col min="46" max="46" width="34" style="19" customWidth="1"/>
    <col min="47" max="49" width="8" style="49" customWidth="1"/>
    <col min="50" max="56" width="9.33203125" style="49" customWidth="1"/>
    <col min="57" max="57" width="11.83203125" style="49" customWidth="1"/>
    <col min="58" max="58" width="13.33203125" style="49" customWidth="1"/>
    <col min="59" max="59" width="11.6640625" style="49" customWidth="1"/>
    <col min="60" max="60" width="19.1640625" style="49" customWidth="1"/>
    <col min="61" max="61" width="8.1640625" customWidth="1"/>
    <col min="62" max="62" width="15.1640625" customWidth="1"/>
    <col min="63" max="63" width="7.1640625" customWidth="1"/>
    <col min="64" max="106" width="4.33203125" customWidth="1"/>
  </cols>
  <sheetData>
    <row r="1" spans="1:106" ht="15" customHeight="1">
      <c r="A1" s="564" t="s">
        <v>1036</v>
      </c>
      <c r="B1" s="18" t="s">
        <v>296</v>
      </c>
      <c r="C1" s="181"/>
      <c r="D1" s="50"/>
      <c r="E1" s="515" t="s">
        <v>787</v>
      </c>
      <c r="F1" s="516"/>
      <c r="G1" s="516"/>
      <c r="H1" s="566"/>
      <c r="I1" s="518" t="s">
        <v>976</v>
      </c>
      <c r="J1" s="519"/>
      <c r="K1" s="519"/>
      <c r="L1" s="519"/>
      <c r="M1" s="520"/>
      <c r="N1" s="515" t="s">
        <v>334</v>
      </c>
      <c r="O1" s="516"/>
      <c r="P1" s="516"/>
      <c r="Q1" s="516"/>
      <c r="R1" s="516"/>
      <c r="S1" s="516"/>
      <c r="T1" s="566"/>
      <c r="U1" s="53"/>
      <c r="V1" s="545" t="s">
        <v>299</v>
      </c>
      <c r="W1" s="546"/>
      <c r="X1" s="546"/>
      <c r="Y1" s="546"/>
      <c r="Z1" s="546"/>
      <c r="AA1" s="546"/>
      <c r="AB1" s="546"/>
      <c r="AC1" s="546"/>
      <c r="AD1" s="546"/>
      <c r="AE1" s="546"/>
      <c r="AF1" s="546"/>
      <c r="AG1" s="546"/>
      <c r="AH1" s="546"/>
      <c r="AI1" s="546"/>
      <c r="AJ1" s="546"/>
      <c r="AK1" s="546"/>
      <c r="AL1" s="546"/>
      <c r="AM1" s="546"/>
      <c r="AN1" s="546"/>
      <c r="AO1" s="546"/>
      <c r="AP1" s="546"/>
      <c r="AQ1" s="546"/>
      <c r="AR1" s="546"/>
      <c r="AS1" s="546"/>
      <c r="AT1" s="546"/>
      <c r="AU1" s="546"/>
      <c r="AV1" s="546"/>
      <c r="AW1" s="546"/>
      <c r="AX1" s="546"/>
      <c r="AY1" s="546"/>
      <c r="AZ1" s="546"/>
      <c r="BA1" s="546"/>
      <c r="BB1" s="546"/>
      <c r="BC1" s="546"/>
      <c r="BD1" s="546"/>
      <c r="BE1" s="546"/>
      <c r="BF1" s="546"/>
      <c r="BG1" s="546"/>
      <c r="BH1" s="528"/>
    </row>
    <row r="2" spans="1:106" ht="14" customHeight="1">
      <c r="A2" s="564"/>
      <c r="B2" s="553" t="s">
        <v>297</v>
      </c>
      <c r="C2" s="511" t="s">
        <v>298</v>
      </c>
      <c r="D2" s="513" t="s">
        <v>341</v>
      </c>
      <c r="E2" s="515" t="s">
        <v>789</v>
      </c>
      <c r="F2" s="517"/>
      <c r="G2" s="571" t="s">
        <v>580</v>
      </c>
      <c r="H2" s="566"/>
      <c r="I2" s="518"/>
      <c r="J2" s="519"/>
      <c r="K2" s="519"/>
      <c r="L2" s="519"/>
      <c r="M2" s="520"/>
      <c r="N2" s="515"/>
      <c r="O2" s="516"/>
      <c r="P2" s="516"/>
      <c r="Q2" s="516"/>
      <c r="R2" s="516"/>
      <c r="S2" s="516"/>
      <c r="T2" s="566"/>
      <c r="U2" s="54"/>
      <c r="V2" s="545" t="s">
        <v>276</v>
      </c>
      <c r="W2" s="546"/>
      <c r="X2" s="546"/>
      <c r="Y2" s="546"/>
      <c r="Z2" s="528"/>
      <c r="AA2" s="567" t="s">
        <v>278</v>
      </c>
      <c r="AB2" s="568"/>
      <c r="AC2" s="568"/>
      <c r="AD2" s="568"/>
      <c r="AE2" s="568"/>
      <c r="AF2" s="569"/>
      <c r="AG2" s="552" t="s">
        <v>277</v>
      </c>
      <c r="AH2" s="553"/>
      <c r="AI2" s="553"/>
      <c r="AJ2" s="553"/>
      <c r="AK2" s="553"/>
      <c r="AL2" s="553"/>
      <c r="AM2" s="554"/>
      <c r="AN2" s="552" t="s">
        <v>275</v>
      </c>
      <c r="AO2" s="553"/>
      <c r="AP2" s="553"/>
      <c r="AQ2" s="554"/>
      <c r="AR2" s="552" t="s">
        <v>311</v>
      </c>
      <c r="AS2" s="553"/>
      <c r="AT2" s="554"/>
      <c r="AU2" s="537" t="s">
        <v>749</v>
      </c>
      <c r="AV2" s="538"/>
      <c r="AW2" s="538"/>
      <c r="AX2" s="538"/>
      <c r="AY2" s="538"/>
      <c r="AZ2" s="538"/>
      <c r="BA2" s="538"/>
      <c r="BB2" s="538"/>
      <c r="BC2" s="538"/>
      <c r="BD2" s="538"/>
      <c r="BE2" s="538"/>
      <c r="BF2" s="538"/>
      <c r="BG2" s="538"/>
      <c r="BH2" s="51"/>
      <c r="BI2" s="509" t="s">
        <v>285</v>
      </c>
      <c r="BJ2" s="535" t="s">
        <v>467</v>
      </c>
      <c r="BK2" s="536"/>
      <c r="BL2" s="536"/>
      <c r="BM2" s="536"/>
      <c r="BN2" s="536"/>
      <c r="BO2" s="536"/>
      <c r="BP2" s="536"/>
      <c r="BQ2" s="536"/>
      <c r="BR2" s="536"/>
      <c r="BS2" s="536"/>
      <c r="BT2" s="536"/>
      <c r="BU2" s="536"/>
      <c r="BV2" s="536"/>
      <c r="BW2" s="536"/>
      <c r="BX2" s="536"/>
      <c r="BY2" s="536"/>
      <c r="BZ2" s="536"/>
      <c r="CA2" s="536"/>
      <c r="CB2" s="536"/>
      <c r="CC2" s="536"/>
      <c r="CD2" s="536"/>
      <c r="CE2" s="536"/>
      <c r="CF2" s="536"/>
      <c r="CG2" s="536"/>
      <c r="CH2" s="536"/>
      <c r="CI2" s="536"/>
      <c r="CJ2" s="536"/>
      <c r="CK2" s="536"/>
      <c r="CL2" s="536"/>
      <c r="CM2" s="536"/>
      <c r="CN2" s="536"/>
      <c r="CO2" s="536"/>
      <c r="CP2" s="536"/>
      <c r="CQ2" s="536"/>
      <c r="CR2" s="536"/>
      <c r="CS2" s="536"/>
      <c r="CT2" s="536"/>
      <c r="CU2" s="536"/>
      <c r="CV2" s="536"/>
      <c r="CW2" s="536"/>
      <c r="CX2" s="536"/>
      <c r="CY2" s="536"/>
      <c r="CZ2" s="536"/>
      <c r="DA2" s="536"/>
      <c r="DB2" s="521"/>
    </row>
    <row r="3" spans="1:106" s="1" customFormat="1" ht="14" customHeight="1">
      <c r="A3" s="564"/>
      <c r="B3" s="553"/>
      <c r="C3" s="511"/>
      <c r="D3" s="513"/>
      <c r="E3" s="515" t="s">
        <v>569</v>
      </c>
      <c r="F3" s="517" t="s">
        <v>570</v>
      </c>
      <c r="G3" s="571" t="s">
        <v>788</v>
      </c>
      <c r="H3" s="566" t="s">
        <v>319</v>
      </c>
      <c r="I3" s="515" t="s">
        <v>1052</v>
      </c>
      <c r="J3" s="516"/>
      <c r="K3" s="517"/>
      <c r="L3" s="527" t="s">
        <v>1046</v>
      </c>
      <c r="M3" s="528"/>
      <c r="N3" s="521" t="s">
        <v>335</v>
      </c>
      <c r="O3" s="523" t="s">
        <v>336</v>
      </c>
      <c r="P3" s="523" t="s">
        <v>1060</v>
      </c>
      <c r="Q3" s="523" t="s">
        <v>338</v>
      </c>
      <c r="R3" s="523" t="s">
        <v>339</v>
      </c>
      <c r="S3" s="523" t="s">
        <v>337</v>
      </c>
      <c r="T3" s="525" t="s">
        <v>978</v>
      </c>
      <c r="U3" s="511" t="s">
        <v>332</v>
      </c>
      <c r="V3" s="547"/>
      <c r="W3" s="548"/>
      <c r="X3" s="548"/>
      <c r="Y3" s="548"/>
      <c r="Z3" s="549"/>
      <c r="AA3" s="537"/>
      <c r="AB3" s="538"/>
      <c r="AC3" s="538"/>
      <c r="AD3" s="538"/>
      <c r="AE3" s="538"/>
      <c r="AF3" s="570"/>
      <c r="AG3" s="555"/>
      <c r="AH3" s="556"/>
      <c r="AI3" s="556"/>
      <c r="AJ3" s="556"/>
      <c r="AK3" s="556"/>
      <c r="AL3" s="556"/>
      <c r="AM3" s="557"/>
      <c r="AN3" s="555"/>
      <c r="AO3" s="556"/>
      <c r="AP3" s="556"/>
      <c r="AQ3" s="557"/>
      <c r="AR3" s="555"/>
      <c r="AS3" s="556"/>
      <c r="AT3" s="557"/>
      <c r="AU3" s="539" t="s">
        <v>750</v>
      </c>
      <c r="AV3" s="540"/>
      <c r="AW3" s="541"/>
      <c r="AX3" s="542" t="s">
        <v>751</v>
      </c>
      <c r="AY3" s="540"/>
      <c r="AZ3" s="541"/>
      <c r="BA3" s="542" t="s">
        <v>752</v>
      </c>
      <c r="BB3" s="540"/>
      <c r="BC3" s="541"/>
      <c r="BD3" s="59" t="s">
        <v>753</v>
      </c>
      <c r="BE3" s="543" t="s">
        <v>754</v>
      </c>
      <c r="BF3" s="543" t="s">
        <v>755</v>
      </c>
      <c r="BG3" s="543" t="s">
        <v>756</v>
      </c>
      <c r="BH3" s="550" t="s">
        <v>319</v>
      </c>
      <c r="BI3" s="509"/>
      <c r="BJ3" s="535"/>
      <c r="BK3" s="536"/>
      <c r="BL3" s="536"/>
      <c r="BM3" s="536"/>
      <c r="BN3" s="536"/>
      <c r="BO3" s="536"/>
      <c r="BP3" s="536"/>
      <c r="BQ3" s="536"/>
      <c r="BR3" s="536"/>
      <c r="BS3" s="536"/>
      <c r="BT3" s="536"/>
      <c r="BU3" s="536"/>
      <c r="BV3" s="536"/>
      <c r="BW3" s="536"/>
      <c r="BX3" s="536"/>
      <c r="BY3" s="536"/>
      <c r="BZ3" s="536"/>
      <c r="CA3" s="536"/>
      <c r="CB3" s="536"/>
      <c r="CC3" s="536"/>
      <c r="CD3" s="536"/>
      <c r="CE3" s="536"/>
      <c r="CF3" s="536"/>
      <c r="CG3" s="536"/>
      <c r="CH3" s="536"/>
      <c r="CI3" s="536"/>
      <c r="CJ3" s="536"/>
      <c r="CK3" s="536"/>
      <c r="CL3" s="536"/>
      <c r="CM3" s="536"/>
      <c r="CN3" s="536"/>
      <c r="CO3" s="536"/>
      <c r="CP3" s="536"/>
      <c r="CQ3" s="536"/>
      <c r="CR3" s="536"/>
      <c r="CS3" s="536"/>
      <c r="CT3" s="536"/>
      <c r="CU3" s="536"/>
      <c r="CV3" s="536"/>
      <c r="CW3" s="536"/>
      <c r="CX3" s="536"/>
      <c r="CY3" s="536"/>
      <c r="CZ3" s="536"/>
      <c r="DA3" s="536"/>
      <c r="DB3" s="521"/>
    </row>
    <row r="4" spans="1:106" s="1" customFormat="1" ht="42" customHeight="1" thickBot="1">
      <c r="A4" s="565"/>
      <c r="B4" s="579"/>
      <c r="C4" s="512"/>
      <c r="D4" s="514"/>
      <c r="E4" s="574"/>
      <c r="F4" s="575"/>
      <c r="G4" s="572"/>
      <c r="H4" s="573"/>
      <c r="I4" s="160" t="s">
        <v>971</v>
      </c>
      <c r="J4" s="491"/>
      <c r="K4" s="507" t="s">
        <v>972</v>
      </c>
      <c r="L4" s="491" t="s">
        <v>1042</v>
      </c>
      <c r="M4" s="180" t="s">
        <v>1043</v>
      </c>
      <c r="N4" s="522"/>
      <c r="O4" s="524"/>
      <c r="P4" s="524"/>
      <c r="Q4" s="524"/>
      <c r="R4" s="524"/>
      <c r="S4" s="524"/>
      <c r="T4" s="526"/>
      <c r="U4" s="512"/>
      <c r="V4" s="5" t="s">
        <v>52</v>
      </c>
      <c r="W4" s="6" t="s">
        <v>564</v>
      </c>
      <c r="X4" s="6" t="s">
        <v>565</v>
      </c>
      <c r="Y4" s="41" t="s">
        <v>482</v>
      </c>
      <c r="Z4" s="22" t="s">
        <v>319</v>
      </c>
      <c r="AA4" s="10" t="s">
        <v>205</v>
      </c>
      <c r="AB4" s="9" t="s">
        <v>206</v>
      </c>
      <c r="AC4" s="9" t="s">
        <v>465</v>
      </c>
      <c r="AD4" s="9" t="s">
        <v>291</v>
      </c>
      <c r="AE4" s="9" t="s">
        <v>207</v>
      </c>
      <c r="AF4" s="23" t="s">
        <v>319</v>
      </c>
      <c r="AG4" s="5" t="s">
        <v>52</v>
      </c>
      <c r="AH4" s="42" t="s">
        <v>292</v>
      </c>
      <c r="AI4" s="42" t="s">
        <v>293</v>
      </c>
      <c r="AJ4" s="6" t="s">
        <v>53</v>
      </c>
      <c r="AK4" s="7" t="s">
        <v>203</v>
      </c>
      <c r="AL4" s="6" t="s">
        <v>294</v>
      </c>
      <c r="AM4" s="23" t="s">
        <v>319</v>
      </c>
      <c r="AN4" s="5" t="s">
        <v>52</v>
      </c>
      <c r="AO4" s="6" t="s">
        <v>295</v>
      </c>
      <c r="AP4" s="6" t="s">
        <v>464</v>
      </c>
      <c r="AQ4" s="23" t="s">
        <v>319</v>
      </c>
      <c r="AR4" s="43" t="s">
        <v>135</v>
      </c>
      <c r="AS4" s="179" t="s">
        <v>465</v>
      </c>
      <c r="AT4" s="23" t="s">
        <v>319</v>
      </c>
      <c r="AU4" s="55" t="s">
        <v>757</v>
      </c>
      <c r="AV4" s="56" t="s">
        <v>758</v>
      </c>
      <c r="AW4" s="57" t="s">
        <v>759</v>
      </c>
      <c r="AX4" s="58" t="s">
        <v>757</v>
      </c>
      <c r="AY4" s="56" t="s">
        <v>758</v>
      </c>
      <c r="AZ4" s="57" t="s">
        <v>759</v>
      </c>
      <c r="BA4" s="58" t="s">
        <v>757</v>
      </c>
      <c r="BB4" s="56" t="s">
        <v>758</v>
      </c>
      <c r="BC4" s="57" t="s">
        <v>759</v>
      </c>
      <c r="BD4" s="60" t="s">
        <v>760</v>
      </c>
      <c r="BE4" s="544"/>
      <c r="BF4" s="544"/>
      <c r="BG4" s="544"/>
      <c r="BH4" s="551"/>
      <c r="BI4" s="510"/>
      <c r="BJ4" s="1" t="s">
        <v>466</v>
      </c>
      <c r="BK4" s="11">
        <v>1</v>
      </c>
      <c r="BL4" s="11">
        <v>2</v>
      </c>
      <c r="BM4" s="11">
        <v>3</v>
      </c>
      <c r="BN4" s="11">
        <v>4</v>
      </c>
      <c r="BO4" s="11">
        <v>5</v>
      </c>
      <c r="BP4" s="11">
        <v>6</v>
      </c>
      <c r="BQ4" s="11">
        <v>7</v>
      </c>
      <c r="BR4" s="11">
        <v>8</v>
      </c>
      <c r="BS4" s="11">
        <v>9</v>
      </c>
      <c r="BT4" s="11">
        <v>10</v>
      </c>
      <c r="BU4" s="11">
        <v>11</v>
      </c>
      <c r="BV4" s="11">
        <v>12</v>
      </c>
      <c r="BW4" s="11">
        <v>13</v>
      </c>
      <c r="BX4" s="11">
        <v>14</v>
      </c>
      <c r="BY4" s="11">
        <v>15</v>
      </c>
      <c r="BZ4" s="11">
        <v>16</v>
      </c>
      <c r="CA4" s="11">
        <v>17</v>
      </c>
      <c r="CB4" s="11">
        <v>18</v>
      </c>
      <c r="CC4" s="11">
        <v>19</v>
      </c>
      <c r="CD4" s="11">
        <v>20</v>
      </c>
      <c r="CE4" s="11">
        <v>21</v>
      </c>
      <c r="CF4" s="11">
        <v>22</v>
      </c>
      <c r="CG4" s="11">
        <v>23</v>
      </c>
      <c r="CH4" s="11">
        <v>24</v>
      </c>
      <c r="CI4" s="11">
        <v>25</v>
      </c>
      <c r="CJ4" s="11">
        <v>26</v>
      </c>
      <c r="CK4" s="11">
        <v>27</v>
      </c>
      <c r="CL4" s="11">
        <v>28</v>
      </c>
      <c r="CM4" s="11">
        <v>29</v>
      </c>
      <c r="CN4" s="11">
        <v>30</v>
      </c>
      <c r="CO4" s="11">
        <v>31</v>
      </c>
      <c r="CP4" s="11">
        <v>32</v>
      </c>
      <c r="CQ4" s="11">
        <v>33</v>
      </c>
      <c r="CR4" s="11">
        <v>34</v>
      </c>
      <c r="CS4" s="11">
        <v>35</v>
      </c>
      <c r="CT4" s="11">
        <v>36</v>
      </c>
      <c r="CU4" s="11">
        <v>37</v>
      </c>
      <c r="CV4" s="11">
        <v>38</v>
      </c>
      <c r="CW4" s="11">
        <v>39</v>
      </c>
      <c r="CX4" s="11">
        <v>40</v>
      </c>
      <c r="CY4" s="11">
        <v>41</v>
      </c>
      <c r="CZ4" s="11">
        <v>42</v>
      </c>
      <c r="DA4" s="11">
        <v>43</v>
      </c>
      <c r="DB4" s="15">
        <v>44</v>
      </c>
    </row>
    <row r="5" spans="1:106" ht="12.75" customHeight="1">
      <c r="A5" s="561">
        <v>1</v>
      </c>
      <c r="B5" s="183" t="s">
        <v>78</v>
      </c>
      <c r="C5" s="256" t="s">
        <v>66</v>
      </c>
      <c r="D5" s="257" t="s">
        <v>406</v>
      </c>
      <c r="E5" s="258" t="s">
        <v>552</v>
      </c>
      <c r="F5" s="226" t="s">
        <v>566</v>
      </c>
      <c r="G5" s="201" t="s">
        <v>586</v>
      </c>
      <c r="H5" s="201" t="s">
        <v>581</v>
      </c>
      <c r="I5" s="494" t="s">
        <v>973</v>
      </c>
      <c r="J5" s="495" t="s">
        <v>1053</v>
      </c>
      <c r="K5" s="508" t="s">
        <v>136</v>
      </c>
      <c r="L5" s="493" t="s">
        <v>1044</v>
      </c>
      <c r="M5" s="260" t="s">
        <v>314</v>
      </c>
      <c r="N5" s="261">
        <v>265.94</v>
      </c>
      <c r="O5" s="262">
        <v>1.63</v>
      </c>
      <c r="P5" s="262">
        <v>-2.31</v>
      </c>
      <c r="Q5" s="262">
        <v>327.8</v>
      </c>
      <c r="R5" s="262">
        <v>52</v>
      </c>
      <c r="S5" s="262">
        <v>-4.3</v>
      </c>
      <c r="T5" s="263">
        <v>3</v>
      </c>
      <c r="U5" s="264" t="s">
        <v>303</v>
      </c>
      <c r="V5" s="258">
        <v>1</v>
      </c>
      <c r="W5" s="265">
        <v>100</v>
      </c>
      <c r="X5" s="265">
        <v>28.6</v>
      </c>
      <c r="Y5" s="266" t="s">
        <v>138</v>
      </c>
      <c r="Z5" s="184" t="s">
        <v>321</v>
      </c>
      <c r="AA5" s="267">
        <v>7.7850000000000001</v>
      </c>
      <c r="AB5" s="266">
        <v>18.143000000000001</v>
      </c>
      <c r="AC5" s="266">
        <v>1</v>
      </c>
      <c r="AD5" s="266">
        <v>4.03</v>
      </c>
      <c r="AE5" s="266">
        <v>25.59</v>
      </c>
      <c r="AF5" s="185" t="s">
        <v>321</v>
      </c>
      <c r="AG5" s="268">
        <v>1</v>
      </c>
      <c r="AH5" s="269">
        <v>10.8</v>
      </c>
      <c r="AI5" s="269">
        <v>9.42</v>
      </c>
      <c r="AJ5" s="270">
        <v>1</v>
      </c>
      <c r="AK5" s="271">
        <v>1</v>
      </c>
      <c r="AL5" s="270">
        <v>9.9</v>
      </c>
      <c r="AM5" s="186" t="s">
        <v>323</v>
      </c>
      <c r="AN5" s="258">
        <v>1</v>
      </c>
      <c r="AO5" s="265">
        <v>3.04</v>
      </c>
      <c r="AP5" s="265">
        <v>5.67</v>
      </c>
      <c r="AQ5" s="272" t="s">
        <v>320</v>
      </c>
      <c r="AR5" s="273" t="s">
        <v>314</v>
      </c>
      <c r="AS5" s="187">
        <v>1</v>
      </c>
      <c r="AT5" s="274" t="s">
        <v>329</v>
      </c>
      <c r="AU5" s="275">
        <v>99.1</v>
      </c>
      <c r="AV5" s="276">
        <v>99.9</v>
      </c>
      <c r="AW5" s="276" t="s">
        <v>761</v>
      </c>
      <c r="AX5" s="276">
        <v>42.7</v>
      </c>
      <c r="AY5" s="276">
        <v>62.2</v>
      </c>
      <c r="AZ5" s="276" t="s">
        <v>762</v>
      </c>
      <c r="BA5" s="276">
        <v>-4.4000000000000004</v>
      </c>
      <c r="BB5" s="276">
        <v>3.5</v>
      </c>
      <c r="BC5" s="276" t="s">
        <v>316</v>
      </c>
      <c r="BD5" s="277">
        <v>1</v>
      </c>
      <c r="BE5" s="277" t="s">
        <v>761</v>
      </c>
      <c r="BF5" s="277" t="s">
        <v>763</v>
      </c>
      <c r="BG5" s="277" t="s">
        <v>764</v>
      </c>
      <c r="BH5" s="278"/>
      <c r="BI5" s="279">
        <v>2</v>
      </c>
      <c r="BJ5" s="259">
        <v>0.9</v>
      </c>
      <c r="BK5" s="280">
        <v>0.9</v>
      </c>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6"/>
    </row>
    <row r="6" spans="1:106" ht="14">
      <c r="A6" s="562"/>
      <c r="B6" s="188" t="s">
        <v>185</v>
      </c>
      <c r="C6" s="281" t="s">
        <v>23</v>
      </c>
      <c r="D6" s="282" t="s">
        <v>392</v>
      </c>
      <c r="E6" s="225" t="s">
        <v>553</v>
      </c>
      <c r="F6" s="226" t="s">
        <v>566</v>
      </c>
      <c r="G6" s="182" t="s">
        <v>136</v>
      </c>
      <c r="H6" s="182" t="s">
        <v>136</v>
      </c>
      <c r="I6" s="496" t="s">
        <v>975</v>
      </c>
      <c r="J6" s="497" t="s">
        <v>1054</v>
      </c>
      <c r="K6" s="210" t="s">
        <v>974</v>
      </c>
      <c r="L6" s="25" t="s">
        <v>1044</v>
      </c>
      <c r="M6" s="210" t="s">
        <v>1044</v>
      </c>
      <c r="N6" s="283">
        <v>167.24</v>
      </c>
      <c r="O6" s="284">
        <v>2.42</v>
      </c>
      <c r="P6" s="284">
        <v>-3.18</v>
      </c>
      <c r="Q6" s="284">
        <v>338.8</v>
      </c>
      <c r="R6" s="284">
        <v>181</v>
      </c>
      <c r="S6" s="284">
        <v>-3.33</v>
      </c>
      <c r="T6" s="285">
        <v>3</v>
      </c>
      <c r="U6" s="286" t="s">
        <v>304</v>
      </c>
      <c r="V6" s="225">
        <v>1</v>
      </c>
      <c r="W6" s="287">
        <v>97.5</v>
      </c>
      <c r="X6" s="287">
        <v>0</v>
      </c>
      <c r="Y6" s="288" t="s">
        <v>48</v>
      </c>
      <c r="Z6" s="185" t="s">
        <v>321</v>
      </c>
      <c r="AA6" s="226">
        <v>48.122</v>
      </c>
      <c r="AB6" s="288">
        <v>340.149</v>
      </c>
      <c r="AC6" s="288">
        <v>1</v>
      </c>
      <c r="AD6" s="288">
        <v>8.83</v>
      </c>
      <c r="AE6" s="288">
        <v>1003.08</v>
      </c>
      <c r="AF6" s="185" t="s">
        <v>321</v>
      </c>
      <c r="AG6" s="289">
        <v>1</v>
      </c>
      <c r="AH6" s="290" t="s">
        <v>134</v>
      </c>
      <c r="AI6" s="290">
        <v>57.5</v>
      </c>
      <c r="AJ6" s="291">
        <v>0</v>
      </c>
      <c r="AK6" s="292">
        <v>1</v>
      </c>
      <c r="AL6" s="291">
        <v>169</v>
      </c>
      <c r="AM6" s="191" t="s">
        <v>323</v>
      </c>
      <c r="AN6" s="225">
        <v>1</v>
      </c>
      <c r="AO6" s="287">
        <v>39.78</v>
      </c>
      <c r="AP6" s="287">
        <v>80.34</v>
      </c>
      <c r="AQ6" s="182" t="s">
        <v>320</v>
      </c>
      <c r="AR6" s="241" t="s">
        <v>48</v>
      </c>
      <c r="AS6" s="192">
        <v>1</v>
      </c>
      <c r="AT6" s="206" t="s">
        <v>329</v>
      </c>
      <c r="AU6" s="293">
        <v>52.3</v>
      </c>
      <c r="AV6" s="294">
        <v>100</v>
      </c>
      <c r="AW6" s="294">
        <v>2.1999999999999999E-2</v>
      </c>
      <c r="AX6" s="294">
        <v>-0.3</v>
      </c>
      <c r="AY6" s="294">
        <v>19.899999999999999</v>
      </c>
      <c r="AZ6" s="294" t="s">
        <v>316</v>
      </c>
      <c r="BA6" s="294">
        <v>-10.8</v>
      </c>
      <c r="BB6" s="294">
        <v>0</v>
      </c>
      <c r="BC6" s="294" t="s">
        <v>316</v>
      </c>
      <c r="BD6" s="295">
        <v>1</v>
      </c>
      <c r="BE6" s="295">
        <v>2.1999999999999999E-2</v>
      </c>
      <c r="BF6" s="295" t="s">
        <v>763</v>
      </c>
      <c r="BG6" s="295" t="s">
        <v>764</v>
      </c>
      <c r="BH6" s="296"/>
      <c r="BI6" s="297">
        <v>3</v>
      </c>
      <c r="BJ6" s="189">
        <v>2.6</v>
      </c>
      <c r="BK6" s="298">
        <v>1.7</v>
      </c>
      <c r="BL6" s="13">
        <v>9.6999999999999993</v>
      </c>
      <c r="BM6" s="13">
        <v>2.6</v>
      </c>
      <c r="BN6" s="13">
        <v>6</v>
      </c>
      <c r="BO6" s="13">
        <v>2.2000000000000002</v>
      </c>
      <c r="BP6" s="13">
        <v>2.2999999999999998</v>
      </c>
      <c r="BQ6" s="13">
        <v>5.7</v>
      </c>
      <c r="BR6" s="13">
        <v>1</v>
      </c>
      <c r="BS6" s="13">
        <v>4.8600000000000003</v>
      </c>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8"/>
    </row>
    <row r="7" spans="1:106" ht="14">
      <c r="A7" s="562"/>
      <c r="B7" s="188" t="s">
        <v>170</v>
      </c>
      <c r="C7" s="281" t="s">
        <v>26</v>
      </c>
      <c r="D7" s="299" t="s">
        <v>353</v>
      </c>
      <c r="E7" s="300" t="s">
        <v>554</v>
      </c>
      <c r="F7" s="226" t="s">
        <v>566</v>
      </c>
      <c r="G7" s="182" t="s">
        <v>136</v>
      </c>
      <c r="H7" s="182" t="s">
        <v>136</v>
      </c>
      <c r="I7" s="496" t="s">
        <v>973</v>
      </c>
      <c r="J7" s="497" t="s">
        <v>1053</v>
      </c>
      <c r="K7" s="210" t="s">
        <v>136</v>
      </c>
      <c r="L7" s="25" t="s">
        <v>314</v>
      </c>
      <c r="M7" s="210" t="s">
        <v>314</v>
      </c>
      <c r="N7" s="283">
        <v>132.16</v>
      </c>
      <c r="O7" s="284">
        <v>1.9</v>
      </c>
      <c r="P7" s="284">
        <v>-1.97</v>
      </c>
      <c r="Q7" s="284">
        <v>246</v>
      </c>
      <c r="R7" s="284">
        <v>-8</v>
      </c>
      <c r="S7" s="284">
        <v>-1.54</v>
      </c>
      <c r="T7" s="285">
        <v>2</v>
      </c>
      <c r="U7" s="286" t="s">
        <v>300</v>
      </c>
      <c r="V7" s="225">
        <v>1</v>
      </c>
      <c r="W7" s="287">
        <v>70.599999999999994</v>
      </c>
      <c r="X7" s="287">
        <v>43.3</v>
      </c>
      <c r="Y7" s="288" t="s">
        <v>138</v>
      </c>
      <c r="Z7" s="185" t="s">
        <v>321</v>
      </c>
      <c r="AA7" s="226">
        <v>16.134</v>
      </c>
      <c r="AB7" s="288">
        <v>63.938000000000002</v>
      </c>
      <c r="AC7" s="288">
        <v>1</v>
      </c>
      <c r="AD7" s="288">
        <v>16.239999999999998</v>
      </c>
      <c r="AE7" s="288">
        <v>194.38</v>
      </c>
      <c r="AF7" s="185" t="s">
        <v>321</v>
      </c>
      <c r="AG7" s="289">
        <v>1</v>
      </c>
      <c r="AH7" s="290">
        <v>10.199999999999999</v>
      </c>
      <c r="AI7" s="290">
        <v>12.3</v>
      </c>
      <c r="AJ7" s="291">
        <v>1</v>
      </c>
      <c r="AK7" s="292">
        <v>1</v>
      </c>
      <c r="AL7" s="291">
        <v>28</v>
      </c>
      <c r="AM7" s="191" t="s">
        <v>323</v>
      </c>
      <c r="AN7" s="225">
        <v>1</v>
      </c>
      <c r="AO7" s="287">
        <v>1</v>
      </c>
      <c r="AP7" s="287">
        <v>8</v>
      </c>
      <c r="AQ7" s="182" t="s">
        <v>320</v>
      </c>
      <c r="AR7" s="241" t="s">
        <v>314</v>
      </c>
      <c r="AS7" s="192">
        <v>1</v>
      </c>
      <c r="AT7" s="206" t="s">
        <v>329</v>
      </c>
      <c r="AU7" s="293">
        <v>-6.1</v>
      </c>
      <c r="AV7" s="294">
        <v>92.1</v>
      </c>
      <c r="AW7" s="294">
        <v>0.28899999999999998</v>
      </c>
      <c r="AX7" s="294">
        <v>-11.6</v>
      </c>
      <c r="AY7" s="294">
        <v>35</v>
      </c>
      <c r="AZ7" s="294">
        <v>0.28299999999999997</v>
      </c>
      <c r="BA7" s="294">
        <v>-7.9</v>
      </c>
      <c r="BB7" s="294">
        <v>9.3000000000000007</v>
      </c>
      <c r="BC7" s="294" t="s">
        <v>316</v>
      </c>
      <c r="BD7" s="295">
        <v>1</v>
      </c>
      <c r="BE7" s="295">
        <v>0.28299999999999997</v>
      </c>
      <c r="BF7" s="295" t="s">
        <v>765</v>
      </c>
      <c r="BG7" s="295" t="s">
        <v>766</v>
      </c>
      <c r="BH7" s="296" t="s">
        <v>1039</v>
      </c>
      <c r="BI7" s="297">
        <v>2</v>
      </c>
      <c r="BJ7" s="189">
        <v>1.1499999999999999</v>
      </c>
      <c r="BK7" s="298">
        <v>2</v>
      </c>
      <c r="BL7" s="13">
        <v>3.1</v>
      </c>
      <c r="BM7" s="13">
        <v>1.4</v>
      </c>
      <c r="BN7" s="13">
        <v>0.53</v>
      </c>
      <c r="BO7" s="13">
        <v>1.7</v>
      </c>
      <c r="BP7" s="13">
        <v>2.7</v>
      </c>
      <c r="BQ7" s="13">
        <v>1.7</v>
      </c>
      <c r="BR7" s="13">
        <v>0.05</v>
      </c>
      <c r="BS7" s="13">
        <v>0.7</v>
      </c>
      <c r="BT7" s="13">
        <v>0.5</v>
      </c>
      <c r="BU7" s="13">
        <v>0.5</v>
      </c>
      <c r="BV7" s="13">
        <v>1.3</v>
      </c>
      <c r="BW7" s="13">
        <v>1.6</v>
      </c>
      <c r="BX7" s="13">
        <v>1.2</v>
      </c>
      <c r="BY7" s="13">
        <v>1.3</v>
      </c>
      <c r="BZ7" s="13">
        <v>1.3</v>
      </c>
      <c r="CA7" s="13">
        <v>0.9</v>
      </c>
      <c r="CB7" s="13">
        <v>1.1000000000000001</v>
      </c>
      <c r="CC7" s="13">
        <v>0.8</v>
      </c>
      <c r="CD7" s="13">
        <v>0.7</v>
      </c>
      <c r="CE7" s="13">
        <v>0.7</v>
      </c>
      <c r="CF7" s="13">
        <v>0.2</v>
      </c>
      <c r="CG7" s="13">
        <v>0.2</v>
      </c>
      <c r="CH7" s="13">
        <v>0.6</v>
      </c>
      <c r="CI7" s="13">
        <v>1.1000000000000001</v>
      </c>
      <c r="CJ7" s="13">
        <v>1.4</v>
      </c>
      <c r="CK7" s="13">
        <v>2</v>
      </c>
      <c r="CL7" s="13">
        <v>1.44</v>
      </c>
      <c r="CM7" s="13"/>
      <c r="CN7" s="13"/>
      <c r="CO7" s="13"/>
      <c r="CP7" s="13"/>
      <c r="CQ7" s="13"/>
      <c r="CR7" s="13"/>
      <c r="CS7" s="13"/>
      <c r="CT7" s="13"/>
      <c r="CU7" s="13"/>
      <c r="CV7" s="13"/>
      <c r="CW7" s="13"/>
      <c r="CX7" s="13"/>
      <c r="CY7" s="13"/>
      <c r="CZ7" s="13"/>
      <c r="DA7" s="13"/>
      <c r="DB7" s="8"/>
    </row>
    <row r="8" spans="1:106" ht="14">
      <c r="A8" s="562"/>
      <c r="B8" s="188" t="s">
        <v>183</v>
      </c>
      <c r="C8" s="281" t="s">
        <v>63</v>
      </c>
      <c r="D8" s="282" t="s">
        <v>388</v>
      </c>
      <c r="E8" s="225" t="s">
        <v>555</v>
      </c>
      <c r="F8" s="226" t="s">
        <v>566</v>
      </c>
      <c r="G8" s="182" t="s">
        <v>136</v>
      </c>
      <c r="H8" s="182" t="s">
        <v>136</v>
      </c>
      <c r="I8" s="496" t="s">
        <v>973</v>
      </c>
      <c r="J8" s="497" t="s">
        <v>1055</v>
      </c>
      <c r="K8" s="210" t="s">
        <v>974</v>
      </c>
      <c r="L8" s="25" t="s">
        <v>314</v>
      </c>
      <c r="M8" s="210" t="s">
        <v>314</v>
      </c>
      <c r="N8" s="283">
        <v>240.41</v>
      </c>
      <c r="O8" s="284">
        <v>1.73</v>
      </c>
      <c r="P8" s="284">
        <v>-3.9</v>
      </c>
      <c r="Q8" s="284">
        <v>129</v>
      </c>
      <c r="R8" s="284">
        <v>155.6</v>
      </c>
      <c r="S8" s="284">
        <v>-4.76</v>
      </c>
      <c r="T8" s="285">
        <v>3</v>
      </c>
      <c r="U8" s="286" t="s">
        <v>302</v>
      </c>
      <c r="V8" s="225">
        <v>1</v>
      </c>
      <c r="W8" s="287">
        <v>99.5</v>
      </c>
      <c r="X8" s="287">
        <v>6.9</v>
      </c>
      <c r="Y8" s="288" t="s">
        <v>138</v>
      </c>
      <c r="Z8" s="185" t="s">
        <v>321</v>
      </c>
      <c r="AA8" s="226">
        <v>0.82699999999999996</v>
      </c>
      <c r="AB8" s="288">
        <v>10.676</v>
      </c>
      <c r="AC8" s="288">
        <v>1</v>
      </c>
      <c r="AD8" s="288">
        <v>6.75</v>
      </c>
      <c r="AE8" s="288">
        <v>39.1</v>
      </c>
      <c r="AF8" s="185" t="s">
        <v>321</v>
      </c>
      <c r="AG8" s="289">
        <v>1</v>
      </c>
      <c r="AH8" s="290">
        <v>9.11</v>
      </c>
      <c r="AI8" s="290">
        <v>2.7</v>
      </c>
      <c r="AJ8" s="291">
        <v>1</v>
      </c>
      <c r="AK8" s="292">
        <v>1</v>
      </c>
      <c r="AL8" s="291">
        <v>10</v>
      </c>
      <c r="AM8" s="191" t="s">
        <v>323</v>
      </c>
      <c r="AN8" s="225">
        <v>1</v>
      </c>
      <c r="AO8" s="287" t="s">
        <v>550</v>
      </c>
      <c r="AP8" s="287">
        <v>3.06</v>
      </c>
      <c r="AQ8" s="182" t="s">
        <v>320</v>
      </c>
      <c r="AR8" s="241" t="s">
        <v>48</v>
      </c>
      <c r="AS8" s="192">
        <v>1</v>
      </c>
      <c r="AT8" s="206" t="s">
        <v>329</v>
      </c>
      <c r="AU8" s="293">
        <v>99.2</v>
      </c>
      <c r="AV8" s="294">
        <v>99.9</v>
      </c>
      <c r="AW8" s="294" t="s">
        <v>761</v>
      </c>
      <c r="AX8" s="294">
        <v>26.6</v>
      </c>
      <c r="AY8" s="294">
        <v>54.8</v>
      </c>
      <c r="AZ8" s="294" t="s">
        <v>767</v>
      </c>
      <c r="BA8" s="294">
        <v>-14.9</v>
      </c>
      <c r="BB8" s="294">
        <v>2.2000000000000002</v>
      </c>
      <c r="BC8" s="294" t="s">
        <v>316</v>
      </c>
      <c r="BD8" s="295">
        <v>1</v>
      </c>
      <c r="BE8" s="295" t="s">
        <v>761</v>
      </c>
      <c r="BF8" s="295" t="s">
        <v>763</v>
      </c>
      <c r="BG8" s="295" t="s">
        <v>764</v>
      </c>
      <c r="BH8" s="296"/>
      <c r="BI8" s="297">
        <v>3</v>
      </c>
      <c r="BJ8" s="189">
        <v>2.93</v>
      </c>
      <c r="BK8" s="298">
        <v>6</v>
      </c>
      <c r="BL8" s="13">
        <v>0.65900000000000003</v>
      </c>
      <c r="BM8" s="13">
        <v>5.2</v>
      </c>
      <c r="BN8" s="13">
        <v>0.13</v>
      </c>
      <c r="BO8" s="13" t="s">
        <v>309</v>
      </c>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8"/>
    </row>
    <row r="9" spans="1:106" ht="14">
      <c r="A9" s="562"/>
      <c r="B9" s="188" t="s">
        <v>151</v>
      </c>
      <c r="C9" s="281" t="s">
        <v>51</v>
      </c>
      <c r="D9" s="282" t="s">
        <v>436</v>
      </c>
      <c r="E9" s="225" t="s">
        <v>556</v>
      </c>
      <c r="F9" s="226" t="s">
        <v>566</v>
      </c>
      <c r="G9" s="182" t="s">
        <v>136</v>
      </c>
      <c r="H9" s="182" t="s">
        <v>136</v>
      </c>
      <c r="I9" s="496" t="s">
        <v>975</v>
      </c>
      <c r="J9" s="497" t="s">
        <v>1054</v>
      </c>
      <c r="K9" s="210" t="s">
        <v>136</v>
      </c>
      <c r="L9" s="25" t="s">
        <v>1044</v>
      </c>
      <c r="M9" s="210" t="s">
        <v>1044</v>
      </c>
      <c r="N9" s="283">
        <v>138.12</v>
      </c>
      <c r="O9" s="284">
        <v>2.2599999999999998</v>
      </c>
      <c r="P9" s="284">
        <v>-1.79</v>
      </c>
      <c r="Q9" s="284">
        <v>211</v>
      </c>
      <c r="R9" s="284">
        <v>158</v>
      </c>
      <c r="S9" s="284">
        <v>-4.09</v>
      </c>
      <c r="T9" s="285">
        <v>3</v>
      </c>
      <c r="U9" s="286" t="s">
        <v>303</v>
      </c>
      <c r="V9" s="225">
        <v>1</v>
      </c>
      <c r="W9" s="287">
        <v>3.5</v>
      </c>
      <c r="X9" s="287">
        <v>21.1</v>
      </c>
      <c r="Y9" s="288" t="s">
        <v>140</v>
      </c>
      <c r="Z9" s="185" t="s">
        <v>321</v>
      </c>
      <c r="AA9" s="226" t="s">
        <v>209</v>
      </c>
      <c r="AB9" s="288" t="s">
        <v>209</v>
      </c>
      <c r="AC9" s="288">
        <v>0</v>
      </c>
      <c r="AD9" s="288">
        <v>1.1299999999999999</v>
      </c>
      <c r="AE9" s="288" t="s">
        <v>209</v>
      </c>
      <c r="AF9" s="185" t="s">
        <v>321</v>
      </c>
      <c r="AG9" s="289">
        <v>1</v>
      </c>
      <c r="AH9" s="301" t="s">
        <v>204</v>
      </c>
      <c r="AI9" s="287">
        <v>608.88</v>
      </c>
      <c r="AJ9" s="291">
        <v>0</v>
      </c>
      <c r="AK9" s="292">
        <v>1</v>
      </c>
      <c r="AL9" s="291" t="s">
        <v>274</v>
      </c>
      <c r="AM9" s="191" t="s">
        <v>323</v>
      </c>
      <c r="AN9" s="225">
        <v>0</v>
      </c>
      <c r="AO9" s="287" t="s">
        <v>54</v>
      </c>
      <c r="AP9" s="287" t="s">
        <v>54</v>
      </c>
      <c r="AQ9" s="182" t="s">
        <v>320</v>
      </c>
      <c r="AR9" s="241" t="s">
        <v>312</v>
      </c>
      <c r="AS9" s="192">
        <v>0</v>
      </c>
      <c r="AT9" s="206" t="s">
        <v>329</v>
      </c>
      <c r="AU9" s="293">
        <v>0.8</v>
      </c>
      <c r="AV9" s="294">
        <v>29.9</v>
      </c>
      <c r="AW9" s="294">
        <v>3.5659999999999998</v>
      </c>
      <c r="AX9" s="294">
        <v>10.4</v>
      </c>
      <c r="AY9" s="294">
        <v>15.6</v>
      </c>
      <c r="AZ9" s="294" t="s">
        <v>316</v>
      </c>
      <c r="BA9" s="294">
        <v>-6.5</v>
      </c>
      <c r="BB9" s="294">
        <v>4.4000000000000004</v>
      </c>
      <c r="BC9" s="294" t="s">
        <v>316</v>
      </c>
      <c r="BD9" s="295">
        <v>1</v>
      </c>
      <c r="BE9" s="295">
        <v>3.5659999999999998</v>
      </c>
      <c r="BF9" s="295" t="s">
        <v>765</v>
      </c>
      <c r="BG9" s="295" t="s">
        <v>766</v>
      </c>
      <c r="BH9" s="296" t="s">
        <v>1039</v>
      </c>
      <c r="BI9" s="297">
        <v>6</v>
      </c>
      <c r="BJ9" s="189">
        <v>12.2</v>
      </c>
      <c r="BK9" s="298">
        <v>12.2</v>
      </c>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8"/>
    </row>
    <row r="10" spans="1:106" ht="14">
      <c r="A10" s="562"/>
      <c r="B10" s="188" t="s">
        <v>152</v>
      </c>
      <c r="C10" s="281" t="s">
        <v>8</v>
      </c>
      <c r="D10" s="282" t="s">
        <v>410</v>
      </c>
      <c r="E10" s="225" t="s">
        <v>556</v>
      </c>
      <c r="F10" s="226" t="s">
        <v>566</v>
      </c>
      <c r="G10" s="182" t="s">
        <v>136</v>
      </c>
      <c r="H10" s="182" t="s">
        <v>136</v>
      </c>
      <c r="I10" s="496" t="s">
        <v>975</v>
      </c>
      <c r="J10" s="497" t="s">
        <v>1054</v>
      </c>
      <c r="K10" s="210" t="s">
        <v>136</v>
      </c>
      <c r="L10" s="25" t="s">
        <v>1044</v>
      </c>
      <c r="M10" s="210" t="s">
        <v>1044</v>
      </c>
      <c r="N10" s="283">
        <v>90.08</v>
      </c>
      <c r="O10" s="284">
        <v>-0.72</v>
      </c>
      <c r="P10" s="284">
        <v>1.05</v>
      </c>
      <c r="Q10" s="284">
        <v>204.2</v>
      </c>
      <c r="R10" s="284">
        <v>18</v>
      </c>
      <c r="S10" s="284">
        <v>-1.0900000000000001</v>
      </c>
      <c r="T10" s="285">
        <v>2</v>
      </c>
      <c r="U10" s="286" t="s">
        <v>301</v>
      </c>
      <c r="V10" s="225">
        <v>0</v>
      </c>
      <c r="W10" s="287">
        <v>0</v>
      </c>
      <c r="X10" s="287">
        <v>0.83194675540765495</v>
      </c>
      <c r="Y10" s="288" t="s">
        <v>139</v>
      </c>
      <c r="Z10" s="185" t="s">
        <v>321</v>
      </c>
      <c r="AA10" s="226" t="s">
        <v>209</v>
      </c>
      <c r="AB10" s="288" t="s">
        <v>209</v>
      </c>
      <c r="AC10" s="288">
        <v>0</v>
      </c>
      <c r="AD10" s="288">
        <v>1.32</v>
      </c>
      <c r="AE10" s="288" t="s">
        <v>209</v>
      </c>
      <c r="AF10" s="185" t="s">
        <v>321</v>
      </c>
      <c r="AG10" s="289">
        <v>0</v>
      </c>
      <c r="AH10" s="290" t="s">
        <v>134</v>
      </c>
      <c r="AI10" s="290" t="s">
        <v>134</v>
      </c>
      <c r="AJ10" s="291">
        <v>0</v>
      </c>
      <c r="AK10" s="292">
        <v>0</v>
      </c>
      <c r="AL10" s="291">
        <v>2800</v>
      </c>
      <c r="AM10" s="191" t="s">
        <v>323</v>
      </c>
      <c r="AN10" s="225">
        <v>0</v>
      </c>
      <c r="AO10" s="287" t="s">
        <v>54</v>
      </c>
      <c r="AP10" s="287" t="s">
        <v>54</v>
      </c>
      <c r="AQ10" s="182" t="s">
        <v>320</v>
      </c>
      <c r="AR10" s="241" t="s">
        <v>312</v>
      </c>
      <c r="AS10" s="192">
        <v>0</v>
      </c>
      <c r="AT10" s="206" t="s">
        <v>329</v>
      </c>
      <c r="AU10" s="293">
        <v>-6.1</v>
      </c>
      <c r="AV10" s="294">
        <v>5.2</v>
      </c>
      <c r="AW10" s="294" t="s">
        <v>316</v>
      </c>
      <c r="AX10" s="294">
        <v>-16.8</v>
      </c>
      <c r="AY10" s="302">
        <v>0</v>
      </c>
      <c r="AZ10" s="294" t="s">
        <v>316</v>
      </c>
      <c r="BA10" s="294">
        <v>-1.9</v>
      </c>
      <c r="BB10" s="302">
        <v>3.6</v>
      </c>
      <c r="BC10" s="294" t="s">
        <v>316</v>
      </c>
      <c r="BD10" s="295">
        <v>0</v>
      </c>
      <c r="BE10" s="295"/>
      <c r="BF10" s="295"/>
      <c r="BG10" s="295" t="s">
        <v>768</v>
      </c>
      <c r="BH10" s="296" t="s">
        <v>1039</v>
      </c>
      <c r="BI10" s="297">
        <v>6</v>
      </c>
      <c r="BJ10" s="189" t="s">
        <v>309</v>
      </c>
      <c r="BK10" s="298" t="s">
        <v>309</v>
      </c>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8"/>
    </row>
    <row r="11" spans="1:106" ht="14">
      <c r="A11" s="562"/>
      <c r="B11" s="188" t="s">
        <v>133</v>
      </c>
      <c r="C11" s="281" t="s">
        <v>10</v>
      </c>
      <c r="D11" s="282" t="s">
        <v>394</v>
      </c>
      <c r="E11" s="225" t="s">
        <v>556</v>
      </c>
      <c r="F11" s="226" t="s">
        <v>566</v>
      </c>
      <c r="G11" s="182" t="s">
        <v>136</v>
      </c>
      <c r="H11" s="182" t="s">
        <v>136</v>
      </c>
      <c r="I11" s="496" t="s">
        <v>975</v>
      </c>
      <c r="J11" s="497" t="s">
        <v>1054</v>
      </c>
      <c r="K11" s="210" t="s">
        <v>136</v>
      </c>
      <c r="L11" s="25" t="s">
        <v>1044</v>
      </c>
      <c r="M11" s="210" t="s">
        <v>1044</v>
      </c>
      <c r="N11" s="283">
        <v>288.38</v>
      </c>
      <c r="O11" s="284">
        <v>1.6</v>
      </c>
      <c r="P11" s="284">
        <v>-0.46</v>
      </c>
      <c r="Q11" s="284">
        <v>216</v>
      </c>
      <c r="R11" s="284">
        <v>205.5</v>
      </c>
      <c r="S11" s="284">
        <v>-12.33</v>
      </c>
      <c r="T11" s="285">
        <v>4</v>
      </c>
      <c r="U11" s="286" t="s">
        <v>305</v>
      </c>
      <c r="V11" s="225">
        <v>0</v>
      </c>
      <c r="W11" s="287">
        <v>0</v>
      </c>
      <c r="X11" s="287">
        <v>0</v>
      </c>
      <c r="Y11" s="288" t="s">
        <v>139</v>
      </c>
      <c r="Z11" s="185" t="s">
        <v>321</v>
      </c>
      <c r="AA11" s="226" t="s">
        <v>209</v>
      </c>
      <c r="AB11" s="288" t="s">
        <v>209</v>
      </c>
      <c r="AC11" s="288">
        <v>0</v>
      </c>
      <c r="AD11" s="288">
        <v>1.1599999999999999</v>
      </c>
      <c r="AE11" s="288">
        <v>44.7</v>
      </c>
      <c r="AF11" s="185" t="s">
        <v>321</v>
      </c>
      <c r="AG11" s="289">
        <v>0</v>
      </c>
      <c r="AH11" s="290" t="s">
        <v>134</v>
      </c>
      <c r="AI11" s="290" t="s">
        <v>134</v>
      </c>
      <c r="AJ11" s="291">
        <v>0</v>
      </c>
      <c r="AK11" s="292">
        <v>0</v>
      </c>
      <c r="AL11" s="291">
        <v>60</v>
      </c>
      <c r="AM11" s="191" t="s">
        <v>323</v>
      </c>
      <c r="AN11" s="225">
        <v>1</v>
      </c>
      <c r="AO11" s="287">
        <v>54.61</v>
      </c>
      <c r="AP11" s="287">
        <v>75.540000000000006</v>
      </c>
      <c r="AQ11" s="182" t="s">
        <v>320</v>
      </c>
      <c r="AR11" s="241" t="s">
        <v>312</v>
      </c>
      <c r="AS11" s="192">
        <v>0</v>
      </c>
      <c r="AT11" s="206" t="s">
        <v>329</v>
      </c>
      <c r="AU11" s="293">
        <v>-14</v>
      </c>
      <c r="AV11" s="294">
        <v>0</v>
      </c>
      <c r="AW11" s="294" t="s">
        <v>316</v>
      </c>
      <c r="AX11" s="294">
        <v>6</v>
      </c>
      <c r="AY11" s="294">
        <v>15.8</v>
      </c>
      <c r="AZ11" s="294" t="s">
        <v>316</v>
      </c>
      <c r="BA11" s="294">
        <v>-2.2999999999999998</v>
      </c>
      <c r="BB11" s="294">
        <v>100</v>
      </c>
      <c r="BC11" s="294">
        <v>1.167</v>
      </c>
      <c r="BD11" s="295">
        <v>1</v>
      </c>
      <c r="BE11" s="295">
        <v>1.167</v>
      </c>
      <c r="BF11" s="295" t="s">
        <v>769</v>
      </c>
      <c r="BG11" s="295" t="s">
        <v>766</v>
      </c>
      <c r="BH11" s="296"/>
      <c r="BI11" s="297">
        <v>6</v>
      </c>
      <c r="BJ11" s="189">
        <v>3.55</v>
      </c>
      <c r="BK11" s="298">
        <v>3.09</v>
      </c>
      <c r="BL11" s="13">
        <v>1.5</v>
      </c>
      <c r="BM11" s="13">
        <v>2.7</v>
      </c>
      <c r="BN11" s="13">
        <v>13.4</v>
      </c>
      <c r="BO11" s="13">
        <v>4.9000000000000004</v>
      </c>
      <c r="BP11" s="13">
        <v>4.4000000000000004</v>
      </c>
      <c r="BQ11" s="13">
        <v>1.5</v>
      </c>
      <c r="BR11" s="13">
        <v>17.100000000000001</v>
      </c>
      <c r="BS11" s="13">
        <v>4</v>
      </c>
      <c r="BT11" s="13">
        <v>2.5</v>
      </c>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8"/>
    </row>
    <row r="12" spans="1:106" ht="14">
      <c r="A12" s="562"/>
      <c r="B12" s="188" t="s">
        <v>167</v>
      </c>
      <c r="C12" s="281" t="s">
        <v>68</v>
      </c>
      <c r="D12" s="282" t="s">
        <v>452</v>
      </c>
      <c r="E12" s="225" t="s">
        <v>553</v>
      </c>
      <c r="F12" s="226" t="s">
        <v>566</v>
      </c>
      <c r="G12" s="182" t="s">
        <v>136</v>
      </c>
      <c r="H12" s="182" t="s">
        <v>136</v>
      </c>
      <c r="I12" s="496" t="s">
        <v>973</v>
      </c>
      <c r="J12" s="497" t="s">
        <v>1053</v>
      </c>
      <c r="K12" s="210" t="s">
        <v>136</v>
      </c>
      <c r="L12" s="25" t="s">
        <v>314</v>
      </c>
      <c r="M12" s="210" t="s">
        <v>1044</v>
      </c>
      <c r="N12" s="283">
        <v>198.22</v>
      </c>
      <c r="O12" s="284">
        <v>3.59</v>
      </c>
      <c r="P12" s="284">
        <v>-3.71</v>
      </c>
      <c r="Q12" s="284">
        <v>314</v>
      </c>
      <c r="R12" s="284">
        <v>71</v>
      </c>
      <c r="S12" s="284">
        <v>-2.77</v>
      </c>
      <c r="T12" s="285">
        <v>1</v>
      </c>
      <c r="U12" s="286" t="s">
        <v>303</v>
      </c>
      <c r="V12" s="225">
        <v>1</v>
      </c>
      <c r="W12" s="287">
        <v>36.799999999999997</v>
      </c>
      <c r="X12" s="287">
        <v>19.600000000000001</v>
      </c>
      <c r="Y12" s="288" t="s">
        <v>48</v>
      </c>
      <c r="Z12" s="193" t="s">
        <v>793</v>
      </c>
      <c r="AA12" s="226" t="s">
        <v>209</v>
      </c>
      <c r="AB12" s="288" t="s">
        <v>209</v>
      </c>
      <c r="AC12" s="288">
        <v>0</v>
      </c>
      <c r="AD12" s="288">
        <v>1.28</v>
      </c>
      <c r="AE12" s="288">
        <v>191.62</v>
      </c>
      <c r="AF12" s="191" t="s">
        <v>323</v>
      </c>
      <c r="AG12" s="289">
        <v>1</v>
      </c>
      <c r="AH12" s="290">
        <v>137.80000000000001</v>
      </c>
      <c r="AI12" s="290">
        <v>236.4</v>
      </c>
      <c r="AJ12" s="291">
        <v>1</v>
      </c>
      <c r="AK12" s="292">
        <v>1</v>
      </c>
      <c r="AL12" s="291" t="s">
        <v>281</v>
      </c>
      <c r="AM12" s="191" t="s">
        <v>323</v>
      </c>
      <c r="AN12" s="225">
        <v>1</v>
      </c>
      <c r="AO12" s="287">
        <v>100.73</v>
      </c>
      <c r="AP12" s="287" t="s">
        <v>54</v>
      </c>
      <c r="AQ12" s="182" t="s">
        <v>320</v>
      </c>
      <c r="AR12" s="241" t="s">
        <v>315</v>
      </c>
      <c r="AS12" s="192">
        <v>1</v>
      </c>
      <c r="AT12" s="206" t="s">
        <v>331</v>
      </c>
      <c r="AU12" s="293">
        <v>-10</v>
      </c>
      <c r="AV12" s="294">
        <v>0</v>
      </c>
      <c r="AW12" s="294" t="s">
        <v>316</v>
      </c>
      <c r="AX12" s="294">
        <v>26.4</v>
      </c>
      <c r="AY12" s="294">
        <v>40.6</v>
      </c>
      <c r="AZ12" s="294" t="s">
        <v>770</v>
      </c>
      <c r="BA12" s="294">
        <v>-7.5</v>
      </c>
      <c r="BB12" s="294">
        <v>3.3</v>
      </c>
      <c r="BC12" s="294" t="s">
        <v>316</v>
      </c>
      <c r="BD12" s="295">
        <v>1</v>
      </c>
      <c r="BE12" s="295" t="s">
        <v>771</v>
      </c>
      <c r="BF12" s="295" t="s">
        <v>765</v>
      </c>
      <c r="BG12" s="295" t="s">
        <v>766</v>
      </c>
      <c r="BH12" s="296"/>
      <c r="BI12" s="297">
        <v>3</v>
      </c>
      <c r="BJ12" s="189">
        <v>18.329999999999998</v>
      </c>
      <c r="BK12" s="298">
        <v>20</v>
      </c>
      <c r="BL12" s="13">
        <v>17.05</v>
      </c>
      <c r="BM12" s="13">
        <v>19.600000000000001</v>
      </c>
      <c r="BN12" s="13">
        <v>1.2</v>
      </c>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8"/>
    </row>
    <row r="13" spans="1:106" ht="15" thickBot="1">
      <c r="A13" s="562"/>
      <c r="B13" s="194" t="s">
        <v>179</v>
      </c>
      <c r="C13" s="303" t="s">
        <v>19</v>
      </c>
      <c r="D13" s="304" t="s">
        <v>371</v>
      </c>
      <c r="E13" s="305" t="s">
        <v>552</v>
      </c>
      <c r="F13" s="306" t="s">
        <v>566</v>
      </c>
      <c r="G13" s="195" t="s">
        <v>587</v>
      </c>
      <c r="H13" s="195" t="s">
        <v>581</v>
      </c>
      <c r="I13" s="498" t="s">
        <v>973</v>
      </c>
      <c r="J13" s="499" t="s">
        <v>1055</v>
      </c>
      <c r="K13" s="307" t="s">
        <v>136</v>
      </c>
      <c r="L13" s="492" t="s">
        <v>1044</v>
      </c>
      <c r="M13" s="307" t="s">
        <v>314</v>
      </c>
      <c r="N13" s="308">
        <v>338.44</v>
      </c>
      <c r="O13" s="309">
        <v>6.21</v>
      </c>
      <c r="P13" s="309">
        <v>-6.39</v>
      </c>
      <c r="Q13" s="309">
        <v>468</v>
      </c>
      <c r="R13" s="309">
        <v>96.5</v>
      </c>
      <c r="S13" s="309">
        <v>-8.99</v>
      </c>
      <c r="T13" s="310">
        <v>1</v>
      </c>
      <c r="U13" s="311" t="s">
        <v>302</v>
      </c>
      <c r="V13" s="312">
        <v>1</v>
      </c>
      <c r="W13" s="313">
        <v>90.878604963111997</v>
      </c>
      <c r="X13" s="313">
        <v>8.6522462562395894</v>
      </c>
      <c r="Y13" s="314" t="s">
        <v>138</v>
      </c>
      <c r="Z13" s="197" t="s">
        <v>321</v>
      </c>
      <c r="AA13" s="306">
        <v>1.107</v>
      </c>
      <c r="AB13" s="314" t="s">
        <v>209</v>
      </c>
      <c r="AC13" s="314">
        <v>1</v>
      </c>
      <c r="AD13" s="314">
        <v>2.52</v>
      </c>
      <c r="AE13" s="314">
        <v>8.76</v>
      </c>
      <c r="AF13" s="197" t="s">
        <v>321</v>
      </c>
      <c r="AG13" s="315">
        <v>1</v>
      </c>
      <c r="AH13" s="316">
        <v>2.02</v>
      </c>
      <c r="AI13" s="316">
        <v>2.91</v>
      </c>
      <c r="AJ13" s="317">
        <v>1</v>
      </c>
      <c r="AK13" s="318">
        <v>1</v>
      </c>
      <c r="AL13" s="317">
        <v>8.1999999999999993</v>
      </c>
      <c r="AM13" s="198" t="s">
        <v>323</v>
      </c>
      <c r="AN13" s="312">
        <v>1</v>
      </c>
      <c r="AO13" s="313">
        <v>0.7</v>
      </c>
      <c r="AP13" s="313">
        <v>0.7</v>
      </c>
      <c r="AQ13" s="195" t="s">
        <v>320</v>
      </c>
      <c r="AR13" s="253" t="s">
        <v>48</v>
      </c>
      <c r="AS13" s="199">
        <v>1</v>
      </c>
      <c r="AT13" s="212" t="s">
        <v>331</v>
      </c>
      <c r="AU13" s="319">
        <v>-5.4</v>
      </c>
      <c r="AV13" s="320">
        <v>2.2999999999999998</v>
      </c>
      <c r="AW13" s="320" t="s">
        <v>316</v>
      </c>
      <c r="AX13" s="320">
        <v>82</v>
      </c>
      <c r="AY13" s="320">
        <v>93.2</v>
      </c>
      <c r="AZ13" s="320">
        <v>8.0000000000000002E-3</v>
      </c>
      <c r="BA13" s="320">
        <v>-5.6</v>
      </c>
      <c r="BB13" s="320">
        <v>4</v>
      </c>
      <c r="BC13" s="320" t="s">
        <v>316</v>
      </c>
      <c r="BD13" s="321">
        <v>1</v>
      </c>
      <c r="BE13" s="321">
        <v>8.0000000000000002E-3</v>
      </c>
      <c r="BF13" s="321" t="s">
        <v>765</v>
      </c>
      <c r="BG13" s="321" t="s">
        <v>764</v>
      </c>
      <c r="BH13" s="322" t="s">
        <v>1039</v>
      </c>
      <c r="BI13" s="297">
        <v>2</v>
      </c>
      <c r="BJ13" s="189">
        <v>0.3</v>
      </c>
      <c r="BK13" s="298">
        <v>0.3</v>
      </c>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8"/>
    </row>
    <row r="14" spans="1:106" ht="14">
      <c r="A14" s="562"/>
      <c r="B14" s="200" t="s">
        <v>186</v>
      </c>
      <c r="C14" s="323" t="s">
        <v>65</v>
      </c>
      <c r="D14" s="324" t="s">
        <v>447</v>
      </c>
      <c r="E14" s="225" t="s">
        <v>553</v>
      </c>
      <c r="F14" s="226" t="s">
        <v>318</v>
      </c>
      <c r="G14" s="201" t="s">
        <v>136</v>
      </c>
      <c r="H14" s="201" t="s">
        <v>136</v>
      </c>
      <c r="I14" s="500" t="s">
        <v>973</v>
      </c>
      <c r="J14" s="501" t="s">
        <v>1055</v>
      </c>
      <c r="K14" s="260" t="s">
        <v>136</v>
      </c>
      <c r="L14" s="493" t="s">
        <v>314</v>
      </c>
      <c r="M14" s="260" t="s">
        <v>1045</v>
      </c>
      <c r="N14" s="325">
        <v>206.24</v>
      </c>
      <c r="O14" s="326">
        <v>3.25</v>
      </c>
      <c r="P14" s="326">
        <v>-3.49</v>
      </c>
      <c r="Q14" s="326">
        <v>296</v>
      </c>
      <c r="R14" s="326">
        <v>119</v>
      </c>
      <c r="S14" s="326">
        <v>-2.63</v>
      </c>
      <c r="T14" s="327">
        <v>1</v>
      </c>
      <c r="U14" s="328" t="s">
        <v>302</v>
      </c>
      <c r="V14" s="329">
        <v>1</v>
      </c>
      <c r="W14" s="330">
        <v>98.830811554332868</v>
      </c>
      <c r="X14" s="330">
        <v>0</v>
      </c>
      <c r="Y14" s="331" t="s">
        <v>138</v>
      </c>
      <c r="Z14" s="202" t="s">
        <v>321</v>
      </c>
      <c r="AA14" s="332">
        <v>0.5</v>
      </c>
      <c r="AB14" s="331">
        <v>1.837</v>
      </c>
      <c r="AC14" s="331">
        <v>1</v>
      </c>
      <c r="AD14" s="331">
        <v>28.05</v>
      </c>
      <c r="AE14" s="331">
        <v>5.99</v>
      </c>
      <c r="AF14" s="201" t="s">
        <v>325</v>
      </c>
      <c r="AG14" s="333">
        <v>1</v>
      </c>
      <c r="AH14" s="334" t="s">
        <v>134</v>
      </c>
      <c r="AI14" s="334">
        <v>3.92</v>
      </c>
      <c r="AJ14" s="335">
        <v>0</v>
      </c>
      <c r="AK14" s="336">
        <v>1</v>
      </c>
      <c r="AL14" s="335">
        <v>6.3</v>
      </c>
      <c r="AM14" s="203" t="s">
        <v>323</v>
      </c>
      <c r="AN14" s="329">
        <v>1</v>
      </c>
      <c r="AO14" s="330">
        <v>0.19</v>
      </c>
      <c r="AP14" s="330">
        <v>1.4</v>
      </c>
      <c r="AQ14" s="182" t="s">
        <v>320</v>
      </c>
      <c r="AR14" s="235" t="s">
        <v>313</v>
      </c>
      <c r="AS14" s="204">
        <v>1</v>
      </c>
      <c r="AT14" s="238" t="s">
        <v>329</v>
      </c>
      <c r="AU14" s="275">
        <v>-6.2</v>
      </c>
      <c r="AV14" s="276">
        <v>43.1</v>
      </c>
      <c r="AW14" s="276">
        <v>0.30599999999999999</v>
      </c>
      <c r="AX14" s="276">
        <v>4.2</v>
      </c>
      <c r="AY14" s="276">
        <v>10.199999999999999</v>
      </c>
      <c r="AZ14" s="276" t="s">
        <v>316</v>
      </c>
      <c r="BA14" s="276">
        <v>-9.4</v>
      </c>
      <c r="BB14" s="276">
        <v>1.2</v>
      </c>
      <c r="BC14" s="276" t="s">
        <v>316</v>
      </c>
      <c r="BD14" s="277">
        <v>1</v>
      </c>
      <c r="BE14" s="277">
        <v>0.30599999999999999</v>
      </c>
      <c r="BF14" s="277" t="s">
        <v>763</v>
      </c>
      <c r="BG14" s="277" t="s">
        <v>766</v>
      </c>
      <c r="BH14" s="278"/>
      <c r="BI14" s="297">
        <v>1</v>
      </c>
      <c r="BJ14" s="189">
        <v>0.05</v>
      </c>
      <c r="BK14" s="298">
        <v>0.05</v>
      </c>
      <c r="BL14" s="13" t="s">
        <v>286</v>
      </c>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8"/>
    </row>
    <row r="15" spans="1:106" ht="14">
      <c r="A15" s="562"/>
      <c r="B15" s="188" t="s">
        <v>163</v>
      </c>
      <c r="C15" s="337" t="s">
        <v>69</v>
      </c>
      <c r="D15" s="282" t="s">
        <v>459</v>
      </c>
      <c r="E15" s="225" t="s">
        <v>557</v>
      </c>
      <c r="F15" s="226" t="s">
        <v>567</v>
      </c>
      <c r="G15" s="182" t="s">
        <v>136</v>
      </c>
      <c r="H15" s="182" t="s">
        <v>136</v>
      </c>
      <c r="I15" s="496" t="s">
        <v>973</v>
      </c>
      <c r="J15" s="497" t="s">
        <v>1055</v>
      </c>
      <c r="K15" s="210" t="s">
        <v>136</v>
      </c>
      <c r="L15" s="25" t="s">
        <v>314</v>
      </c>
      <c r="M15" s="210" t="s">
        <v>1044</v>
      </c>
      <c r="N15" s="338">
        <v>202.55</v>
      </c>
      <c r="O15" s="339">
        <v>2.17</v>
      </c>
      <c r="P15" s="339">
        <v>-4.4000000000000004</v>
      </c>
      <c r="Q15" s="339">
        <v>315</v>
      </c>
      <c r="R15" s="339">
        <v>53</v>
      </c>
      <c r="S15" s="339">
        <v>-4.07</v>
      </c>
      <c r="T15" s="340">
        <v>1</v>
      </c>
      <c r="U15" s="286" t="s">
        <v>304</v>
      </c>
      <c r="V15" s="225">
        <v>1</v>
      </c>
      <c r="W15" s="287">
        <v>100</v>
      </c>
      <c r="X15" s="287">
        <v>14.6692861820563</v>
      </c>
      <c r="Y15" s="288" t="s">
        <v>138</v>
      </c>
      <c r="Z15" s="185" t="s">
        <v>321</v>
      </c>
      <c r="AA15" s="226">
        <v>2.496</v>
      </c>
      <c r="AB15" s="288">
        <v>3.8919999999999999</v>
      </c>
      <c r="AC15" s="288">
        <v>1</v>
      </c>
      <c r="AD15" s="288">
        <v>14.85</v>
      </c>
      <c r="AE15" s="288">
        <v>8.1999999999999993</v>
      </c>
      <c r="AF15" s="182" t="s">
        <v>325</v>
      </c>
      <c r="AG15" s="289">
        <v>1</v>
      </c>
      <c r="AH15" s="290">
        <v>1.92</v>
      </c>
      <c r="AI15" s="290">
        <v>2.23</v>
      </c>
      <c r="AJ15" s="291">
        <v>1</v>
      </c>
      <c r="AK15" s="292">
        <v>1</v>
      </c>
      <c r="AL15" s="291">
        <v>5</v>
      </c>
      <c r="AM15" s="191" t="s">
        <v>323</v>
      </c>
      <c r="AN15" s="225">
        <v>1</v>
      </c>
      <c r="AO15" s="287" t="s">
        <v>551</v>
      </c>
      <c r="AP15" s="287">
        <v>1.03</v>
      </c>
      <c r="AQ15" s="182" t="s">
        <v>320</v>
      </c>
      <c r="AR15" s="241" t="s">
        <v>313</v>
      </c>
      <c r="AS15" s="192">
        <v>1</v>
      </c>
      <c r="AT15" s="206" t="s">
        <v>330</v>
      </c>
      <c r="AU15" s="293">
        <v>15.6</v>
      </c>
      <c r="AV15" s="294">
        <v>99.5</v>
      </c>
      <c r="AW15" s="294">
        <v>6.0999999999999999E-2</v>
      </c>
      <c r="AX15" s="294">
        <v>10.9</v>
      </c>
      <c r="AY15" s="294">
        <v>45.3</v>
      </c>
      <c r="AZ15" s="294">
        <v>0.313</v>
      </c>
      <c r="BA15" s="294">
        <v>-5.6</v>
      </c>
      <c r="BB15" s="294">
        <v>2.4</v>
      </c>
      <c r="BC15" s="294" t="s">
        <v>316</v>
      </c>
      <c r="BD15" s="295">
        <v>1</v>
      </c>
      <c r="BE15" s="295">
        <v>6.0999999999999999E-2</v>
      </c>
      <c r="BF15" s="295" t="s">
        <v>765</v>
      </c>
      <c r="BG15" s="295" t="s">
        <v>764</v>
      </c>
      <c r="BH15" s="296"/>
      <c r="BI15" s="297">
        <v>1</v>
      </c>
      <c r="BJ15" s="189">
        <v>0.06</v>
      </c>
      <c r="BK15" s="298">
        <v>0.08</v>
      </c>
      <c r="BL15" s="13">
        <v>4.3999999999999997E-2</v>
      </c>
      <c r="BM15" s="13">
        <v>1.4999999999999999E-2</v>
      </c>
      <c r="BN15" s="13">
        <v>0.1</v>
      </c>
      <c r="BO15" s="13">
        <v>0.06</v>
      </c>
      <c r="BP15" s="13">
        <v>1.2E-2</v>
      </c>
      <c r="BQ15" s="13">
        <v>3.5999999999999997E-2</v>
      </c>
      <c r="BR15" s="13">
        <v>8.3000000000000004E-2</v>
      </c>
      <c r="BS15" s="13">
        <v>7.2999999999999995E-2</v>
      </c>
      <c r="BT15" s="13">
        <v>7.0999999999999994E-2</v>
      </c>
      <c r="BU15" s="13">
        <v>8.6999999999999994E-2</v>
      </c>
      <c r="BV15" s="13">
        <v>2.7E-2</v>
      </c>
      <c r="BW15" s="13">
        <v>4.5999999999999999E-2</v>
      </c>
      <c r="BX15" s="13">
        <v>6.2E-2</v>
      </c>
      <c r="BY15" s="13">
        <v>9.6000000000000002E-2</v>
      </c>
      <c r="BZ15" s="13">
        <v>5.7000000000000002E-2</v>
      </c>
      <c r="CA15" s="13">
        <v>0.05</v>
      </c>
      <c r="CB15" s="13">
        <v>0.06</v>
      </c>
      <c r="CC15" s="13">
        <v>3.3000000000000002E-2</v>
      </c>
      <c r="CD15" s="13">
        <v>0.02</v>
      </c>
      <c r="CE15" s="13">
        <v>0.05</v>
      </c>
      <c r="CF15" s="13">
        <v>0.03</v>
      </c>
      <c r="CG15" s="13">
        <v>0.05</v>
      </c>
      <c r="CH15" s="13">
        <v>7.6499999999999999E-2</v>
      </c>
      <c r="CI15" s="13">
        <v>4.3999999999999997E-2</v>
      </c>
      <c r="CJ15" s="13">
        <v>2.9000000000000001E-2</v>
      </c>
      <c r="CK15" s="13">
        <v>0.06</v>
      </c>
      <c r="CL15" s="13">
        <v>0.19</v>
      </c>
      <c r="CM15" s="13">
        <v>8.3000000000000004E-2</v>
      </c>
      <c r="CN15" s="13">
        <v>0.08</v>
      </c>
      <c r="CO15" s="13" t="s">
        <v>309</v>
      </c>
      <c r="CP15" s="13" t="s">
        <v>309</v>
      </c>
      <c r="CQ15" s="13"/>
      <c r="CR15" s="13"/>
      <c r="CS15" s="13"/>
      <c r="CT15" s="13"/>
      <c r="CU15" s="13"/>
      <c r="CV15" s="13"/>
      <c r="CW15" s="13"/>
      <c r="CX15" s="13"/>
      <c r="CY15" s="13"/>
      <c r="CZ15" s="13"/>
      <c r="DA15" s="13"/>
      <c r="DB15" s="8"/>
    </row>
    <row r="16" spans="1:106" ht="14">
      <c r="A16" s="562"/>
      <c r="B16" s="188" t="s">
        <v>79</v>
      </c>
      <c r="C16" s="341" t="s">
        <v>80</v>
      </c>
      <c r="D16" s="282" t="s">
        <v>426</v>
      </c>
      <c r="E16" s="225" t="s">
        <v>572</v>
      </c>
      <c r="F16" s="226" t="s">
        <v>579</v>
      </c>
      <c r="G16" s="182" t="s">
        <v>136</v>
      </c>
      <c r="H16" s="182" t="s">
        <v>136</v>
      </c>
      <c r="I16" s="496" t="s">
        <v>973</v>
      </c>
      <c r="J16" s="497" t="s">
        <v>1053</v>
      </c>
      <c r="K16" s="210" t="s">
        <v>136</v>
      </c>
      <c r="L16" s="25" t="s">
        <v>314</v>
      </c>
      <c r="M16" s="210" t="s">
        <v>315</v>
      </c>
      <c r="N16" s="338">
        <v>144.13</v>
      </c>
      <c r="O16" s="339">
        <v>0.48</v>
      </c>
      <c r="P16" s="339">
        <v>-0.93</v>
      </c>
      <c r="Q16" s="339">
        <v>197.5</v>
      </c>
      <c r="R16" s="339">
        <v>42.25</v>
      </c>
      <c r="S16" s="339">
        <v>-1.03</v>
      </c>
      <c r="T16" s="340">
        <v>2</v>
      </c>
      <c r="U16" s="342" t="s">
        <v>304</v>
      </c>
      <c r="V16" s="225">
        <v>1</v>
      </c>
      <c r="W16" s="287">
        <v>100</v>
      </c>
      <c r="X16" s="287">
        <v>42.9</v>
      </c>
      <c r="Y16" s="288" t="s">
        <v>138</v>
      </c>
      <c r="Z16" s="193" t="s">
        <v>793</v>
      </c>
      <c r="AA16" s="226">
        <v>3.7</v>
      </c>
      <c r="AB16" s="288">
        <v>21.9</v>
      </c>
      <c r="AC16" s="288">
        <v>1</v>
      </c>
      <c r="AD16" s="288">
        <v>20.190000000000001</v>
      </c>
      <c r="AE16" s="288">
        <v>84.5</v>
      </c>
      <c r="AF16" s="193" t="s">
        <v>793</v>
      </c>
      <c r="AG16" s="289">
        <v>1</v>
      </c>
      <c r="AH16" s="290">
        <v>22.84</v>
      </c>
      <c r="AI16" s="290">
        <v>3.94</v>
      </c>
      <c r="AJ16" s="291">
        <v>1</v>
      </c>
      <c r="AK16" s="292">
        <v>1</v>
      </c>
      <c r="AL16" s="291">
        <v>38.700000000000003</v>
      </c>
      <c r="AM16" s="193" t="s">
        <v>793</v>
      </c>
      <c r="AN16" s="225">
        <v>1</v>
      </c>
      <c r="AO16" s="287">
        <v>1.44</v>
      </c>
      <c r="AP16" s="287">
        <v>26.99</v>
      </c>
      <c r="AQ16" s="182" t="s">
        <v>320</v>
      </c>
      <c r="AR16" s="241" t="s">
        <v>313</v>
      </c>
      <c r="AS16" s="192">
        <v>1</v>
      </c>
      <c r="AT16" s="206" t="s">
        <v>793</v>
      </c>
      <c r="AU16" s="293">
        <v>53.9</v>
      </c>
      <c r="AV16" s="294">
        <v>99.4</v>
      </c>
      <c r="AW16" s="294">
        <v>2.1999999999999999E-2</v>
      </c>
      <c r="AX16" s="294">
        <v>16</v>
      </c>
      <c r="AY16" s="294">
        <v>72.599999999999994</v>
      </c>
      <c r="AZ16" s="294">
        <v>6.7000000000000004E-2</v>
      </c>
      <c r="BA16" s="294">
        <v>-6.5</v>
      </c>
      <c r="BB16" s="294">
        <v>4.5999999999999996</v>
      </c>
      <c r="BC16" s="294" t="s">
        <v>316</v>
      </c>
      <c r="BD16" s="295">
        <v>1</v>
      </c>
      <c r="BE16" s="295">
        <v>2.1999999999999999E-2</v>
      </c>
      <c r="BF16" s="295" t="s">
        <v>763</v>
      </c>
      <c r="BG16" s="295" t="s">
        <v>764</v>
      </c>
      <c r="BH16" s="296"/>
      <c r="BI16" s="297">
        <v>1</v>
      </c>
      <c r="BJ16" s="189">
        <v>0.35</v>
      </c>
      <c r="BK16" s="298">
        <v>0.35</v>
      </c>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8"/>
    </row>
    <row r="17" spans="1:106" ht="14">
      <c r="A17" s="562"/>
      <c r="B17" s="205" t="s">
        <v>178</v>
      </c>
      <c r="C17" s="281" t="s">
        <v>16</v>
      </c>
      <c r="D17" s="299" t="s">
        <v>367</v>
      </c>
      <c r="E17" s="300" t="s">
        <v>558</v>
      </c>
      <c r="F17" s="226" t="s">
        <v>566</v>
      </c>
      <c r="G17" s="182" t="s">
        <v>136</v>
      </c>
      <c r="H17" s="182" t="s">
        <v>136</v>
      </c>
      <c r="I17" s="496" t="s">
        <v>973</v>
      </c>
      <c r="J17" s="497" t="s">
        <v>1053</v>
      </c>
      <c r="K17" s="210" t="s">
        <v>136</v>
      </c>
      <c r="L17" s="25" t="s">
        <v>314</v>
      </c>
      <c r="M17" s="210" t="s">
        <v>315</v>
      </c>
      <c r="N17" s="283">
        <v>100.12</v>
      </c>
      <c r="O17" s="284">
        <v>-0.18</v>
      </c>
      <c r="P17" s="284">
        <v>0.22</v>
      </c>
      <c r="Q17" s="284">
        <v>188</v>
      </c>
      <c r="R17" s="284">
        <v>-14</v>
      </c>
      <c r="S17" s="284">
        <v>-0.22</v>
      </c>
      <c r="T17" s="285">
        <v>2</v>
      </c>
      <c r="U17" s="286" t="s">
        <v>303</v>
      </c>
      <c r="V17" s="225">
        <v>1</v>
      </c>
      <c r="W17" s="287">
        <v>30.2</v>
      </c>
      <c r="X17" s="287">
        <v>85.413200221852506</v>
      </c>
      <c r="Y17" s="288" t="s">
        <v>138</v>
      </c>
      <c r="Z17" s="185" t="s">
        <v>321</v>
      </c>
      <c r="AA17" s="226">
        <v>24.259</v>
      </c>
      <c r="AB17" s="288">
        <v>69.429000000000002</v>
      </c>
      <c r="AC17" s="288">
        <v>1</v>
      </c>
      <c r="AD17" s="288">
        <v>80.72</v>
      </c>
      <c r="AE17" s="288">
        <v>242.56</v>
      </c>
      <c r="AF17" s="182" t="s">
        <v>325</v>
      </c>
      <c r="AG17" s="289">
        <v>1</v>
      </c>
      <c r="AH17" s="290">
        <v>2.78</v>
      </c>
      <c r="AI17" s="290">
        <v>2.7</v>
      </c>
      <c r="AJ17" s="291">
        <v>1</v>
      </c>
      <c r="AK17" s="292">
        <v>1</v>
      </c>
      <c r="AL17" s="291">
        <v>5.3</v>
      </c>
      <c r="AM17" s="191" t="s">
        <v>323</v>
      </c>
      <c r="AN17" s="225">
        <v>1</v>
      </c>
      <c r="AO17" s="287">
        <v>83</v>
      </c>
      <c r="AP17" s="287" t="s">
        <v>54</v>
      </c>
      <c r="AQ17" s="182" t="s">
        <v>320</v>
      </c>
      <c r="AR17" s="241" t="s">
        <v>314</v>
      </c>
      <c r="AS17" s="192">
        <v>1</v>
      </c>
      <c r="AT17" s="206" t="s">
        <v>330</v>
      </c>
      <c r="AU17" s="293">
        <v>1.8</v>
      </c>
      <c r="AV17" s="294">
        <v>98.8</v>
      </c>
      <c r="AW17" s="294">
        <v>0.56399999999999995</v>
      </c>
      <c r="AX17" s="294">
        <v>10.7</v>
      </c>
      <c r="AY17" s="294">
        <v>49.2</v>
      </c>
      <c r="AZ17" s="294">
        <v>0.20499999999999999</v>
      </c>
      <c r="BA17" s="294">
        <v>-2.7</v>
      </c>
      <c r="BB17" s="294">
        <v>99</v>
      </c>
      <c r="BC17" s="294">
        <v>8.3000000000000004E-2</v>
      </c>
      <c r="BD17" s="295">
        <v>1</v>
      </c>
      <c r="BE17" s="295">
        <v>8.3000000000000004E-2</v>
      </c>
      <c r="BF17" s="295" t="s">
        <v>769</v>
      </c>
      <c r="BG17" s="295" t="s">
        <v>764</v>
      </c>
      <c r="BH17" s="296" t="s">
        <v>1039</v>
      </c>
      <c r="BI17" s="297">
        <v>2</v>
      </c>
      <c r="BJ17" s="189">
        <v>0.09</v>
      </c>
      <c r="BK17" s="298">
        <v>0.06</v>
      </c>
      <c r="BL17" s="13">
        <v>0.09</v>
      </c>
      <c r="BM17" s="13">
        <v>0.1</v>
      </c>
      <c r="BN17" s="13">
        <v>0.2</v>
      </c>
      <c r="BO17" s="13">
        <v>7.0000000000000007E-2</v>
      </c>
      <c r="BP17" s="13">
        <v>0.02</v>
      </c>
      <c r="BQ17" s="13">
        <v>7.0000000000000007E-2</v>
      </c>
      <c r="BR17" s="13">
        <v>0.09</v>
      </c>
      <c r="BS17" s="13">
        <v>2.1</v>
      </c>
      <c r="BT17" s="13">
        <v>1.5</v>
      </c>
      <c r="BU17" s="13">
        <v>0.1</v>
      </c>
      <c r="BV17" s="13">
        <v>0.1</v>
      </c>
      <c r="BW17" s="13">
        <v>0.09</v>
      </c>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8"/>
    </row>
    <row r="18" spans="1:106" ht="14">
      <c r="A18" s="562"/>
      <c r="B18" s="188" t="s">
        <v>182</v>
      </c>
      <c r="C18" s="337" t="s">
        <v>17</v>
      </c>
      <c r="D18" s="282" t="s">
        <v>380</v>
      </c>
      <c r="E18" s="225" t="s">
        <v>552</v>
      </c>
      <c r="F18" s="226" t="s">
        <v>566</v>
      </c>
      <c r="G18" s="182" t="s">
        <v>587</v>
      </c>
      <c r="H18" s="182" t="s">
        <v>581</v>
      </c>
      <c r="I18" s="496" t="s">
        <v>973</v>
      </c>
      <c r="J18" s="497" t="s">
        <v>1055</v>
      </c>
      <c r="K18" s="210" t="s">
        <v>974</v>
      </c>
      <c r="L18" s="25" t="s">
        <v>1044</v>
      </c>
      <c r="M18" s="210" t="s">
        <v>314</v>
      </c>
      <c r="N18" s="338">
        <v>110.11</v>
      </c>
      <c r="O18" s="339">
        <v>0.59</v>
      </c>
      <c r="P18" s="339">
        <v>-0.18</v>
      </c>
      <c r="Q18" s="339">
        <v>287</v>
      </c>
      <c r="R18" s="339">
        <v>172.3</v>
      </c>
      <c r="S18" s="339">
        <v>-4.62</v>
      </c>
      <c r="T18" s="340">
        <v>3</v>
      </c>
      <c r="U18" s="286" t="s">
        <v>302</v>
      </c>
      <c r="V18" s="225">
        <v>1</v>
      </c>
      <c r="W18" s="287">
        <v>83.3</v>
      </c>
      <c r="X18" s="287">
        <v>51.1</v>
      </c>
      <c r="Y18" s="288" t="s">
        <v>138</v>
      </c>
      <c r="Z18" s="185" t="s">
        <v>321</v>
      </c>
      <c r="AA18" s="226">
        <v>9.7970000000000006</v>
      </c>
      <c r="AB18" s="288">
        <v>51.287999999999997</v>
      </c>
      <c r="AC18" s="288">
        <v>1</v>
      </c>
      <c r="AD18" s="288">
        <v>16.39</v>
      </c>
      <c r="AE18" s="288">
        <v>130.72999999999999</v>
      </c>
      <c r="AF18" s="182" t="s">
        <v>325</v>
      </c>
      <c r="AG18" s="289">
        <v>1</v>
      </c>
      <c r="AH18" s="290">
        <v>2.13</v>
      </c>
      <c r="AI18" s="290" t="s">
        <v>134</v>
      </c>
      <c r="AJ18" s="291">
        <v>1</v>
      </c>
      <c r="AK18" s="292">
        <v>0</v>
      </c>
      <c r="AL18" s="291">
        <v>5</v>
      </c>
      <c r="AM18" s="191" t="s">
        <v>323</v>
      </c>
      <c r="AN18" s="225">
        <v>1</v>
      </c>
      <c r="AO18" s="287">
        <v>0.56999999999999995</v>
      </c>
      <c r="AP18" s="287">
        <v>5.52</v>
      </c>
      <c r="AQ18" s="182" t="s">
        <v>320</v>
      </c>
      <c r="AR18" s="241" t="s">
        <v>314</v>
      </c>
      <c r="AS18" s="192">
        <v>1</v>
      </c>
      <c r="AT18" s="206" t="s">
        <v>330</v>
      </c>
      <c r="AU18" s="293">
        <v>2.2999999999999998</v>
      </c>
      <c r="AV18" s="294">
        <v>99.5</v>
      </c>
      <c r="AW18" s="294">
        <v>0.48499999999999999</v>
      </c>
      <c r="AX18" s="294">
        <v>33.4</v>
      </c>
      <c r="AY18" s="294">
        <v>41.9</v>
      </c>
      <c r="AZ18" s="294" t="s">
        <v>772</v>
      </c>
      <c r="BA18" s="294">
        <v>1.5</v>
      </c>
      <c r="BB18" s="294">
        <v>19.399999999999999</v>
      </c>
      <c r="BC18" s="294" t="s">
        <v>316</v>
      </c>
      <c r="BD18" s="295">
        <v>1</v>
      </c>
      <c r="BE18" s="295">
        <v>0.48499999999999999</v>
      </c>
      <c r="BF18" s="295" t="s">
        <v>763</v>
      </c>
      <c r="BG18" s="295" t="s">
        <v>766</v>
      </c>
      <c r="BH18" s="296" t="s">
        <v>1039</v>
      </c>
      <c r="BI18" s="297">
        <v>3</v>
      </c>
      <c r="BJ18" s="189">
        <v>0.12</v>
      </c>
      <c r="BK18" s="298">
        <v>0.11</v>
      </c>
      <c r="BL18" s="13">
        <v>7.0000000000000007E-2</v>
      </c>
      <c r="BM18" s="13">
        <v>0.08</v>
      </c>
      <c r="BN18" s="13">
        <v>1.3</v>
      </c>
      <c r="BO18" s="13" t="s">
        <v>287</v>
      </c>
      <c r="BP18" s="13">
        <v>0.11</v>
      </c>
      <c r="BQ18" s="13">
        <v>0.19</v>
      </c>
      <c r="BR18" s="13">
        <v>0.12</v>
      </c>
      <c r="BS18" s="13">
        <v>0.12</v>
      </c>
      <c r="BT18" s="13">
        <v>0.06</v>
      </c>
      <c r="BU18" s="13">
        <v>0.1</v>
      </c>
      <c r="BV18" s="13">
        <v>0.19</v>
      </c>
      <c r="BW18" s="13">
        <v>0.23</v>
      </c>
      <c r="BX18" s="13">
        <v>0.33</v>
      </c>
      <c r="BY18" s="13">
        <v>0.37</v>
      </c>
      <c r="BZ18" s="13">
        <v>0.1</v>
      </c>
      <c r="CA18" s="13">
        <v>0.08</v>
      </c>
      <c r="CB18" s="13" t="s">
        <v>309</v>
      </c>
      <c r="CC18" s="13" t="s">
        <v>309</v>
      </c>
      <c r="CD18" s="13">
        <v>0.1</v>
      </c>
      <c r="CE18" s="13">
        <v>4.03</v>
      </c>
      <c r="CF18" s="13"/>
      <c r="CG18" s="13"/>
      <c r="CH18" s="13"/>
      <c r="CI18" s="13"/>
      <c r="CJ18" s="13"/>
      <c r="CK18" s="13"/>
      <c r="CL18" s="13"/>
      <c r="CM18" s="13"/>
      <c r="CN18" s="13"/>
      <c r="CO18" s="13"/>
      <c r="CP18" s="13"/>
      <c r="CQ18" s="13"/>
      <c r="CR18" s="13"/>
      <c r="CS18" s="13"/>
      <c r="CT18" s="13"/>
      <c r="CU18" s="13"/>
      <c r="CV18" s="13"/>
      <c r="CW18" s="13"/>
      <c r="CX18" s="13"/>
      <c r="CY18" s="13"/>
      <c r="CZ18" s="13"/>
      <c r="DA18" s="13"/>
      <c r="DB18" s="8"/>
    </row>
    <row r="19" spans="1:106" ht="14">
      <c r="A19" s="562"/>
      <c r="B19" s="188" t="s">
        <v>172</v>
      </c>
      <c r="C19" s="281" t="s">
        <v>18</v>
      </c>
      <c r="D19" s="299" t="s">
        <v>356</v>
      </c>
      <c r="E19" s="300" t="s">
        <v>559</v>
      </c>
      <c r="F19" s="226" t="s">
        <v>566</v>
      </c>
      <c r="G19" s="182" t="s">
        <v>587</v>
      </c>
      <c r="H19" s="182" t="s">
        <v>581</v>
      </c>
      <c r="I19" s="496" t="s">
        <v>973</v>
      </c>
      <c r="J19" s="497" t="s">
        <v>1055</v>
      </c>
      <c r="K19" s="210" t="s">
        <v>974</v>
      </c>
      <c r="L19" s="25" t="s">
        <v>1044</v>
      </c>
      <c r="M19" s="210" t="s">
        <v>314</v>
      </c>
      <c r="N19" s="283">
        <v>108.14</v>
      </c>
      <c r="O19" s="284">
        <v>-0.3</v>
      </c>
      <c r="P19" s="284">
        <v>-0.47</v>
      </c>
      <c r="Q19" s="284">
        <v>267</v>
      </c>
      <c r="R19" s="284">
        <v>146</v>
      </c>
      <c r="S19" s="284">
        <v>-2.2999999999999998</v>
      </c>
      <c r="T19" s="285">
        <v>3</v>
      </c>
      <c r="U19" s="286" t="s">
        <v>306</v>
      </c>
      <c r="V19" s="225">
        <v>1</v>
      </c>
      <c r="W19" s="287">
        <v>93</v>
      </c>
      <c r="X19" s="287">
        <v>23.5</v>
      </c>
      <c r="Y19" s="288" t="s">
        <v>138</v>
      </c>
      <c r="Z19" s="185" t="s">
        <v>321</v>
      </c>
      <c r="AA19" s="226">
        <v>5.0149999999999997</v>
      </c>
      <c r="AB19" s="288">
        <v>46.743000000000002</v>
      </c>
      <c r="AC19" s="288">
        <v>1</v>
      </c>
      <c r="AD19" s="288">
        <v>26.8</v>
      </c>
      <c r="AE19" s="288">
        <v>438.95</v>
      </c>
      <c r="AF19" s="182" t="s">
        <v>325</v>
      </c>
      <c r="AG19" s="289">
        <v>1</v>
      </c>
      <c r="AH19" s="290">
        <v>2.09</v>
      </c>
      <c r="AI19" s="290" t="s">
        <v>134</v>
      </c>
      <c r="AJ19" s="291">
        <v>1</v>
      </c>
      <c r="AK19" s="292">
        <v>0</v>
      </c>
      <c r="AL19" s="291">
        <v>36.700000000000003</v>
      </c>
      <c r="AM19" s="191" t="s">
        <v>323</v>
      </c>
      <c r="AN19" s="225">
        <v>1</v>
      </c>
      <c r="AO19" s="287">
        <v>2.36</v>
      </c>
      <c r="AP19" s="287">
        <v>20.83</v>
      </c>
      <c r="AQ19" s="182" t="s">
        <v>320</v>
      </c>
      <c r="AR19" s="241" t="s">
        <v>314</v>
      </c>
      <c r="AS19" s="192">
        <v>1</v>
      </c>
      <c r="AT19" s="206" t="s">
        <v>329</v>
      </c>
      <c r="AU19" s="293">
        <v>78</v>
      </c>
      <c r="AV19" s="294">
        <v>99.6</v>
      </c>
      <c r="AW19" s="294">
        <v>1.0999999999999999E-2</v>
      </c>
      <c r="AX19" s="294">
        <v>62.5</v>
      </c>
      <c r="AY19" s="294">
        <v>99.9</v>
      </c>
      <c r="AZ19" s="294">
        <v>7.0000000000000001E-3</v>
      </c>
      <c r="BA19" s="294">
        <v>-6.7</v>
      </c>
      <c r="BB19" s="294">
        <v>3.2</v>
      </c>
      <c r="BC19" s="294" t="s">
        <v>316</v>
      </c>
      <c r="BD19" s="295">
        <v>1</v>
      </c>
      <c r="BE19" s="295">
        <v>7.0000000000000001E-3</v>
      </c>
      <c r="BF19" s="295" t="s">
        <v>765</v>
      </c>
      <c r="BG19" s="295" t="s">
        <v>764</v>
      </c>
      <c r="BH19" s="296" t="s">
        <v>1039</v>
      </c>
      <c r="BI19" s="297">
        <v>1</v>
      </c>
      <c r="BJ19" s="189">
        <v>0.15</v>
      </c>
      <c r="BK19" s="298">
        <v>0.09</v>
      </c>
      <c r="BL19" s="13">
        <v>0.1</v>
      </c>
      <c r="BM19" s="13">
        <v>2.2000000000000002</v>
      </c>
      <c r="BN19" s="13">
        <v>0.4</v>
      </c>
      <c r="BO19" s="13">
        <v>1E-3</v>
      </c>
      <c r="BP19" s="13">
        <v>0.16</v>
      </c>
      <c r="BQ19" s="13">
        <v>0.13</v>
      </c>
      <c r="BR19" s="13">
        <v>0.16</v>
      </c>
      <c r="BS19" s="13">
        <v>0.2</v>
      </c>
      <c r="BT19" s="13">
        <v>7.0000000000000007E-2</v>
      </c>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8"/>
    </row>
    <row r="20" spans="1:106" ht="14">
      <c r="A20" s="562"/>
      <c r="B20" s="188" t="s">
        <v>165</v>
      </c>
      <c r="C20" s="281" t="s">
        <v>60</v>
      </c>
      <c r="D20" s="282" t="s">
        <v>455</v>
      </c>
      <c r="E20" s="225" t="s">
        <v>553</v>
      </c>
      <c r="F20" s="226" t="s">
        <v>318</v>
      </c>
      <c r="G20" s="182" t="s">
        <v>136</v>
      </c>
      <c r="H20" s="182" t="s">
        <v>136</v>
      </c>
      <c r="I20" s="496" t="s">
        <v>973</v>
      </c>
      <c r="J20" s="497" t="s">
        <v>1055</v>
      </c>
      <c r="K20" s="210" t="s">
        <v>136</v>
      </c>
      <c r="L20" s="25" t="s">
        <v>314</v>
      </c>
      <c r="M20" s="210" t="s">
        <v>1044</v>
      </c>
      <c r="N20" s="283">
        <v>242.23</v>
      </c>
      <c r="O20" s="284">
        <v>3.46</v>
      </c>
      <c r="P20" s="284">
        <v>-4.43</v>
      </c>
      <c r="Q20" s="284">
        <v>328.6</v>
      </c>
      <c r="R20" s="284">
        <v>105</v>
      </c>
      <c r="S20" s="284">
        <v>-4.1500000000000004</v>
      </c>
      <c r="T20" s="285">
        <v>1</v>
      </c>
      <c r="U20" s="286" t="s">
        <v>307</v>
      </c>
      <c r="V20" s="225">
        <v>1</v>
      </c>
      <c r="W20" s="287">
        <v>100</v>
      </c>
      <c r="X20" s="287">
        <v>81.3</v>
      </c>
      <c r="Y20" s="288" t="s">
        <v>138</v>
      </c>
      <c r="Z20" s="185" t="s">
        <v>321</v>
      </c>
      <c r="AA20" s="226" t="s">
        <v>209</v>
      </c>
      <c r="AB20" s="288" t="s">
        <v>209</v>
      </c>
      <c r="AC20" s="288">
        <v>0</v>
      </c>
      <c r="AD20" s="288">
        <v>1.36</v>
      </c>
      <c r="AE20" s="288">
        <v>567.63</v>
      </c>
      <c r="AF20" s="182" t="s">
        <v>325</v>
      </c>
      <c r="AG20" s="289">
        <v>0</v>
      </c>
      <c r="AH20" s="290" t="s">
        <v>134</v>
      </c>
      <c r="AI20" s="290" t="s">
        <v>134</v>
      </c>
      <c r="AJ20" s="291">
        <v>0</v>
      </c>
      <c r="AK20" s="292">
        <v>0</v>
      </c>
      <c r="AL20" s="291">
        <v>34.9</v>
      </c>
      <c r="AM20" s="191" t="s">
        <v>326</v>
      </c>
      <c r="AN20" s="225">
        <v>1</v>
      </c>
      <c r="AO20" s="287">
        <v>26.68</v>
      </c>
      <c r="AP20" s="287">
        <v>32.53</v>
      </c>
      <c r="AQ20" s="182" t="s">
        <v>320</v>
      </c>
      <c r="AR20" s="241" t="s">
        <v>48</v>
      </c>
      <c r="AS20" s="192">
        <v>1</v>
      </c>
      <c r="AT20" s="206" t="s">
        <v>793</v>
      </c>
      <c r="AU20" s="293">
        <v>97.8</v>
      </c>
      <c r="AV20" s="294">
        <v>99.7</v>
      </c>
      <c r="AW20" s="294" t="s">
        <v>761</v>
      </c>
      <c r="AX20" s="294">
        <v>25.8</v>
      </c>
      <c r="AY20" s="294">
        <v>55.4</v>
      </c>
      <c r="AZ20" s="294" t="s">
        <v>761</v>
      </c>
      <c r="BA20" s="294">
        <v>44.8</v>
      </c>
      <c r="BB20" s="294">
        <v>92.1</v>
      </c>
      <c r="BC20" s="294" t="s">
        <v>773</v>
      </c>
      <c r="BD20" s="295">
        <v>1</v>
      </c>
      <c r="BE20" s="295" t="s">
        <v>773</v>
      </c>
      <c r="BF20" s="295" t="s">
        <v>769</v>
      </c>
      <c r="BG20" s="295" t="s">
        <v>764</v>
      </c>
      <c r="BH20" s="296"/>
      <c r="BI20" s="297">
        <v>3</v>
      </c>
      <c r="BJ20" s="189">
        <v>0.06</v>
      </c>
      <c r="BK20" s="298">
        <v>5.6000000000000001E-2</v>
      </c>
      <c r="BL20" s="13">
        <v>4.4000000000000003E-3</v>
      </c>
      <c r="BM20" s="13">
        <v>7.2999999999999995E-2</v>
      </c>
      <c r="BN20" s="13">
        <v>4.2999999999999997E-2</v>
      </c>
      <c r="BO20" s="13">
        <v>0.16</v>
      </c>
      <c r="BP20" s="13">
        <v>0.3</v>
      </c>
      <c r="BQ20" s="13">
        <v>2.3E-2</v>
      </c>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8"/>
    </row>
    <row r="21" spans="1:106" ht="14">
      <c r="A21" s="562"/>
      <c r="B21" s="188" t="s">
        <v>180</v>
      </c>
      <c r="C21" s="281" t="s">
        <v>20</v>
      </c>
      <c r="D21" s="282" t="s">
        <v>377</v>
      </c>
      <c r="E21" s="225" t="s">
        <v>568</v>
      </c>
      <c r="F21" s="226" t="s">
        <v>567</v>
      </c>
      <c r="G21" s="182" t="s">
        <v>587</v>
      </c>
      <c r="H21" s="182" t="s">
        <v>581</v>
      </c>
      <c r="I21" s="496" t="s">
        <v>973</v>
      </c>
      <c r="J21" s="497" t="s">
        <v>1055</v>
      </c>
      <c r="K21" s="210" t="s">
        <v>136</v>
      </c>
      <c r="L21" s="25" t="s">
        <v>1044</v>
      </c>
      <c r="M21" s="210" t="s">
        <v>314</v>
      </c>
      <c r="N21" s="283">
        <v>212.21</v>
      </c>
      <c r="O21" s="284">
        <v>1.8</v>
      </c>
      <c r="P21" s="284">
        <v>-1.78</v>
      </c>
      <c r="Q21" s="284">
        <v>363.6</v>
      </c>
      <c r="R21" s="284">
        <v>130</v>
      </c>
      <c r="S21" s="284">
        <v>-6.39</v>
      </c>
      <c r="T21" s="285">
        <v>3</v>
      </c>
      <c r="U21" s="286" t="s">
        <v>302</v>
      </c>
      <c r="V21" s="225">
        <v>1</v>
      </c>
      <c r="W21" s="287">
        <v>59.94677312042581</v>
      </c>
      <c r="X21" s="287">
        <v>26.6</v>
      </c>
      <c r="Y21" s="288" t="s">
        <v>138</v>
      </c>
      <c r="Z21" s="185" t="s">
        <v>321</v>
      </c>
      <c r="AA21" s="226">
        <v>132.83699999999999</v>
      </c>
      <c r="AB21" s="288">
        <v>202.727</v>
      </c>
      <c r="AC21" s="288">
        <v>1</v>
      </c>
      <c r="AD21" s="288">
        <v>9.24</v>
      </c>
      <c r="AE21" s="288">
        <v>605</v>
      </c>
      <c r="AF21" s="182" t="s">
        <v>325</v>
      </c>
      <c r="AG21" s="289">
        <v>1</v>
      </c>
      <c r="AH21" s="290" t="s">
        <v>134</v>
      </c>
      <c r="AI21" s="290">
        <v>32.4</v>
      </c>
      <c r="AJ21" s="291">
        <v>0</v>
      </c>
      <c r="AK21" s="292">
        <v>1</v>
      </c>
      <c r="AL21" s="291">
        <v>125</v>
      </c>
      <c r="AM21" s="191" t="s">
        <v>323</v>
      </c>
      <c r="AN21" s="225">
        <v>1</v>
      </c>
      <c r="AO21" s="287">
        <v>1.97</v>
      </c>
      <c r="AP21" s="287">
        <v>32.75</v>
      </c>
      <c r="AQ21" s="182" t="s">
        <v>320</v>
      </c>
      <c r="AR21" s="241" t="s">
        <v>314</v>
      </c>
      <c r="AS21" s="192">
        <v>1</v>
      </c>
      <c r="AT21" s="206" t="s">
        <v>329</v>
      </c>
      <c r="AU21" s="293">
        <v>98.3</v>
      </c>
      <c r="AV21" s="294">
        <v>99.8</v>
      </c>
      <c r="AW21" s="294" t="s">
        <v>761</v>
      </c>
      <c r="AX21" s="294">
        <v>72</v>
      </c>
      <c r="AY21" s="294">
        <v>89.9</v>
      </c>
      <c r="AZ21" s="294" t="s">
        <v>761</v>
      </c>
      <c r="BA21" s="294">
        <v>-4.0999999999999996</v>
      </c>
      <c r="BB21" s="294">
        <v>2.2000000000000002</v>
      </c>
      <c r="BC21" s="294" t="s">
        <v>316</v>
      </c>
      <c r="BD21" s="295">
        <v>1</v>
      </c>
      <c r="BE21" s="295" t="s">
        <v>761</v>
      </c>
      <c r="BF21" s="295" t="s">
        <v>774</v>
      </c>
      <c r="BG21" s="295" t="s">
        <v>764</v>
      </c>
      <c r="BH21" s="296" t="s">
        <v>1039</v>
      </c>
      <c r="BI21" s="297">
        <v>2</v>
      </c>
      <c r="BJ21" s="189">
        <v>0.32</v>
      </c>
      <c r="BK21" s="298">
        <v>0.32</v>
      </c>
      <c r="BL21" s="13">
        <v>0.32</v>
      </c>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8"/>
    </row>
    <row r="22" spans="1:106" ht="14">
      <c r="A22" s="562"/>
      <c r="B22" s="188" t="s">
        <v>166</v>
      </c>
      <c r="C22" s="281" t="s">
        <v>59</v>
      </c>
      <c r="D22" s="282" t="s">
        <v>456</v>
      </c>
      <c r="E22" s="225" t="s">
        <v>559</v>
      </c>
      <c r="F22" s="226" t="s">
        <v>566</v>
      </c>
      <c r="G22" s="182" t="s">
        <v>587</v>
      </c>
      <c r="H22" s="182" t="s">
        <v>581</v>
      </c>
      <c r="I22" s="496" t="s">
        <v>973</v>
      </c>
      <c r="J22" s="497" t="s">
        <v>1055</v>
      </c>
      <c r="K22" s="210" t="s">
        <v>136</v>
      </c>
      <c r="L22" s="25" t="s">
        <v>1044</v>
      </c>
      <c r="M22" s="210" t="s">
        <v>314</v>
      </c>
      <c r="N22" s="283">
        <v>109.13</v>
      </c>
      <c r="O22" s="284">
        <v>0.62</v>
      </c>
      <c r="P22" s="284">
        <v>-0.74</v>
      </c>
      <c r="Q22" s="284">
        <v>153</v>
      </c>
      <c r="R22" s="284">
        <v>174</v>
      </c>
      <c r="S22" s="284">
        <v>-2.02</v>
      </c>
      <c r="T22" s="285">
        <v>3</v>
      </c>
      <c r="U22" s="286" t="s">
        <v>306</v>
      </c>
      <c r="V22" s="225">
        <v>1</v>
      </c>
      <c r="W22" s="287">
        <v>96.2</v>
      </c>
      <c r="X22" s="287">
        <v>18.100000000000001</v>
      </c>
      <c r="Y22" s="288" t="s">
        <v>138</v>
      </c>
      <c r="Z22" s="185" t="s">
        <v>321</v>
      </c>
      <c r="AA22" s="226">
        <v>1.4510000000000001</v>
      </c>
      <c r="AB22" s="288">
        <v>5.367</v>
      </c>
      <c r="AC22" s="288">
        <v>1</v>
      </c>
      <c r="AD22" s="288">
        <v>13.53</v>
      </c>
      <c r="AE22" s="288">
        <v>94.78</v>
      </c>
      <c r="AF22" s="182" t="s">
        <v>325</v>
      </c>
      <c r="AG22" s="289">
        <v>1</v>
      </c>
      <c r="AH22" s="290">
        <v>1.1000000000000001</v>
      </c>
      <c r="AI22" s="290" t="s">
        <v>134</v>
      </c>
      <c r="AJ22" s="291">
        <v>1</v>
      </c>
      <c r="AK22" s="292">
        <v>0</v>
      </c>
      <c r="AL22" s="291">
        <v>6</v>
      </c>
      <c r="AM22" s="191" t="s">
        <v>323</v>
      </c>
      <c r="AN22" s="225">
        <v>1</v>
      </c>
      <c r="AO22" s="287" t="s">
        <v>550</v>
      </c>
      <c r="AP22" s="287">
        <v>8.02</v>
      </c>
      <c r="AQ22" s="182" t="s">
        <v>320</v>
      </c>
      <c r="AR22" s="241" t="s">
        <v>314</v>
      </c>
      <c r="AS22" s="192">
        <v>1</v>
      </c>
      <c r="AT22" s="206" t="s">
        <v>329</v>
      </c>
      <c r="AU22" s="293">
        <v>11.9</v>
      </c>
      <c r="AV22" s="294">
        <v>83</v>
      </c>
      <c r="AW22" s="294">
        <v>0.20599999999999999</v>
      </c>
      <c r="AX22" s="294">
        <v>46.3</v>
      </c>
      <c r="AY22" s="294">
        <v>86.6</v>
      </c>
      <c r="AZ22" s="294" t="s">
        <v>775</v>
      </c>
      <c r="BA22" s="294">
        <v>-19.8</v>
      </c>
      <c r="BB22" s="294">
        <v>3.4</v>
      </c>
      <c r="BC22" s="294" t="s">
        <v>316</v>
      </c>
      <c r="BD22" s="295">
        <v>1</v>
      </c>
      <c r="BE22" s="295">
        <v>0.20599999999999999</v>
      </c>
      <c r="BF22" s="295" t="s">
        <v>763</v>
      </c>
      <c r="BG22" s="295" t="s">
        <v>766</v>
      </c>
      <c r="BH22" s="296" t="s">
        <v>1039</v>
      </c>
      <c r="BI22" s="297">
        <v>2</v>
      </c>
      <c r="BJ22" s="189">
        <v>0.45</v>
      </c>
      <c r="BK22" s="298">
        <v>0.5</v>
      </c>
      <c r="BL22" s="13">
        <v>0.4</v>
      </c>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8"/>
    </row>
    <row r="23" spans="1:106" ht="14">
      <c r="A23" s="562"/>
      <c r="B23" s="205" t="s">
        <v>197</v>
      </c>
      <c r="C23" s="281" t="s">
        <v>64</v>
      </c>
      <c r="D23" s="282" t="s">
        <v>414</v>
      </c>
      <c r="E23" s="225" t="s">
        <v>559</v>
      </c>
      <c r="F23" s="226" t="s">
        <v>566</v>
      </c>
      <c r="G23" s="182" t="s">
        <v>588</v>
      </c>
      <c r="H23" s="182" t="s">
        <v>581</v>
      </c>
      <c r="I23" s="496" t="s">
        <v>973</v>
      </c>
      <c r="J23" s="497" t="s">
        <v>1053</v>
      </c>
      <c r="K23" s="210" t="s">
        <v>974</v>
      </c>
      <c r="L23" s="25" t="s">
        <v>1044</v>
      </c>
      <c r="M23" s="210" t="s">
        <v>314</v>
      </c>
      <c r="N23" s="283">
        <v>153.13999999999999</v>
      </c>
      <c r="O23" s="284">
        <v>0.53</v>
      </c>
      <c r="P23" s="284">
        <v>-0.77</v>
      </c>
      <c r="Q23" s="284">
        <v>134</v>
      </c>
      <c r="R23" s="284">
        <v>140</v>
      </c>
      <c r="S23" s="284">
        <v>-4.25</v>
      </c>
      <c r="T23" s="285">
        <v>3</v>
      </c>
      <c r="U23" s="286" t="s">
        <v>306</v>
      </c>
      <c r="V23" s="225">
        <v>1</v>
      </c>
      <c r="W23" s="287">
        <v>93.3</v>
      </c>
      <c r="X23" s="287">
        <v>0</v>
      </c>
      <c r="Y23" s="288" t="s">
        <v>138</v>
      </c>
      <c r="Z23" s="185" t="s">
        <v>321</v>
      </c>
      <c r="AA23" s="226">
        <v>11.464</v>
      </c>
      <c r="AB23" s="288">
        <v>786.41600000000005</v>
      </c>
      <c r="AC23" s="288">
        <v>1</v>
      </c>
      <c r="AD23" s="288">
        <v>4.53</v>
      </c>
      <c r="AE23" s="288" t="s">
        <v>209</v>
      </c>
      <c r="AF23" s="182" t="s">
        <v>325</v>
      </c>
      <c r="AG23" s="289">
        <v>1</v>
      </c>
      <c r="AH23" s="290" t="s">
        <v>134</v>
      </c>
      <c r="AI23" s="290">
        <v>276.7</v>
      </c>
      <c r="AJ23" s="291">
        <v>0</v>
      </c>
      <c r="AK23" s="292">
        <v>1</v>
      </c>
      <c r="AL23" s="291">
        <v>490.7</v>
      </c>
      <c r="AM23" s="191" t="s">
        <v>323</v>
      </c>
      <c r="AN23" s="225">
        <v>1</v>
      </c>
      <c r="AO23" s="287">
        <v>5.42</v>
      </c>
      <c r="AP23" s="287">
        <v>115.49</v>
      </c>
      <c r="AQ23" s="182" t="s">
        <v>320</v>
      </c>
      <c r="AR23" s="241" t="s">
        <v>314</v>
      </c>
      <c r="AS23" s="192">
        <v>1</v>
      </c>
      <c r="AT23" s="206" t="s">
        <v>793</v>
      </c>
      <c r="AU23" s="293">
        <v>-0.1</v>
      </c>
      <c r="AV23" s="294">
        <v>42.1</v>
      </c>
      <c r="AW23" s="294">
        <v>1.4990000000000001</v>
      </c>
      <c r="AX23" s="294">
        <v>66.099999999999994</v>
      </c>
      <c r="AY23" s="294">
        <v>85.9</v>
      </c>
      <c r="AZ23" s="294" t="s">
        <v>776</v>
      </c>
      <c r="BA23" s="294">
        <v>-204.1</v>
      </c>
      <c r="BB23" s="294">
        <v>4.7</v>
      </c>
      <c r="BC23" s="294" t="s">
        <v>316</v>
      </c>
      <c r="BD23" s="295">
        <v>1</v>
      </c>
      <c r="BE23" s="295" t="s">
        <v>762</v>
      </c>
      <c r="BF23" s="295" t="s">
        <v>765</v>
      </c>
      <c r="BG23" s="295" t="s">
        <v>766</v>
      </c>
      <c r="BH23" s="296" t="s">
        <v>1039</v>
      </c>
      <c r="BI23" s="297">
        <v>2</v>
      </c>
      <c r="BJ23" s="189">
        <v>3.95</v>
      </c>
      <c r="BK23" s="298">
        <v>7.5</v>
      </c>
      <c r="BL23" s="13">
        <v>0.4</v>
      </c>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8"/>
    </row>
    <row r="24" spans="1:106" ht="14">
      <c r="A24" s="562"/>
      <c r="B24" s="188" t="s">
        <v>188</v>
      </c>
      <c r="C24" s="281" t="s">
        <v>13</v>
      </c>
      <c r="D24" s="282" t="s">
        <v>409</v>
      </c>
      <c r="E24" s="225" t="s">
        <v>558</v>
      </c>
      <c r="F24" s="226" t="s">
        <v>566</v>
      </c>
      <c r="G24" s="182" t="s">
        <v>136</v>
      </c>
      <c r="H24" s="182" t="s">
        <v>136</v>
      </c>
      <c r="I24" s="496" t="s">
        <v>973</v>
      </c>
      <c r="J24" s="497" t="s">
        <v>1053</v>
      </c>
      <c r="K24" s="210" t="s">
        <v>136</v>
      </c>
      <c r="L24" s="25" t="s">
        <v>314</v>
      </c>
      <c r="M24" s="210" t="s">
        <v>1044</v>
      </c>
      <c r="N24" s="283">
        <v>30.03</v>
      </c>
      <c r="O24" s="284">
        <v>0.35</v>
      </c>
      <c r="P24" s="284">
        <v>1.1200000000000001</v>
      </c>
      <c r="Q24" s="284">
        <v>-19.100000000000001</v>
      </c>
      <c r="R24" s="284">
        <v>-148.5</v>
      </c>
      <c r="S24" s="284">
        <v>5.89</v>
      </c>
      <c r="T24" s="285">
        <v>2</v>
      </c>
      <c r="U24" s="286" t="s">
        <v>303</v>
      </c>
      <c r="V24" s="225">
        <v>1</v>
      </c>
      <c r="W24" s="287">
        <v>60.412508316699935</v>
      </c>
      <c r="X24" s="287">
        <v>11.2</v>
      </c>
      <c r="Y24" s="288" t="s">
        <v>48</v>
      </c>
      <c r="Z24" s="185" t="s">
        <v>321</v>
      </c>
      <c r="AA24" s="226">
        <v>63.21</v>
      </c>
      <c r="AB24" s="288">
        <v>72.200999999999993</v>
      </c>
      <c r="AC24" s="288">
        <v>1</v>
      </c>
      <c r="AD24" s="288">
        <v>16.920000000000002</v>
      </c>
      <c r="AE24" s="288">
        <v>201.63</v>
      </c>
      <c r="AF24" s="182" t="s">
        <v>325</v>
      </c>
      <c r="AG24" s="289">
        <v>1</v>
      </c>
      <c r="AH24" s="290">
        <v>4.3</v>
      </c>
      <c r="AI24" s="290">
        <v>5.2</v>
      </c>
      <c r="AJ24" s="291">
        <v>1</v>
      </c>
      <c r="AK24" s="292">
        <v>1</v>
      </c>
      <c r="AL24" s="291">
        <v>5.8</v>
      </c>
      <c r="AM24" s="191" t="s">
        <v>323</v>
      </c>
      <c r="AN24" s="225">
        <v>1</v>
      </c>
      <c r="AO24" s="287">
        <v>5.74</v>
      </c>
      <c r="AP24" s="287">
        <v>5.74</v>
      </c>
      <c r="AQ24" s="182" t="s">
        <v>320</v>
      </c>
      <c r="AR24" s="241" t="s">
        <v>314</v>
      </c>
      <c r="AS24" s="192">
        <v>1</v>
      </c>
      <c r="AT24" s="206" t="s">
        <v>329</v>
      </c>
      <c r="AU24" s="293">
        <v>-21.3</v>
      </c>
      <c r="AV24" s="294">
        <v>0.4</v>
      </c>
      <c r="AW24" s="294" t="s">
        <v>316</v>
      </c>
      <c r="AX24" s="294">
        <v>5.6</v>
      </c>
      <c r="AY24" s="294">
        <v>10.3</v>
      </c>
      <c r="AZ24" s="294" t="s">
        <v>316</v>
      </c>
      <c r="BA24" s="294">
        <v>-7.9</v>
      </c>
      <c r="BB24" s="294">
        <v>97.8</v>
      </c>
      <c r="BC24" s="294">
        <v>5.0279999999999996</v>
      </c>
      <c r="BD24" s="295">
        <v>1</v>
      </c>
      <c r="BE24" s="295">
        <v>5.0279999999999996</v>
      </c>
      <c r="BF24" s="295" t="s">
        <v>769</v>
      </c>
      <c r="BG24" s="295" t="s">
        <v>766</v>
      </c>
      <c r="BH24" s="296"/>
      <c r="BI24" s="297">
        <v>2</v>
      </c>
      <c r="BJ24" s="189">
        <v>0.85</v>
      </c>
      <c r="BK24" s="298">
        <v>0.61</v>
      </c>
      <c r="BL24" s="13">
        <v>0.65</v>
      </c>
      <c r="BM24" s="13">
        <v>0.18</v>
      </c>
      <c r="BN24" s="13">
        <v>1.2</v>
      </c>
      <c r="BO24" s="13">
        <v>0.4</v>
      </c>
      <c r="BP24" s="13">
        <v>0.7</v>
      </c>
      <c r="BQ24" s="13">
        <v>0.11</v>
      </c>
      <c r="BR24" s="13">
        <v>0.27</v>
      </c>
      <c r="BS24" s="13">
        <v>0.33</v>
      </c>
      <c r="BT24" s="13">
        <v>0.3</v>
      </c>
      <c r="BU24" s="13">
        <v>14.5</v>
      </c>
      <c r="BV24" s="13">
        <v>4.2</v>
      </c>
      <c r="BW24" s="13">
        <v>3.8</v>
      </c>
      <c r="BX24" s="13">
        <v>8.1999999999999993</v>
      </c>
      <c r="BY24" s="13">
        <v>5.6</v>
      </c>
      <c r="BZ24" s="13">
        <v>8.3000000000000007</v>
      </c>
      <c r="CA24" s="13">
        <v>12.3</v>
      </c>
      <c r="CB24" s="13">
        <v>1.2</v>
      </c>
      <c r="CC24" s="13">
        <v>0.54</v>
      </c>
      <c r="CD24" s="13">
        <v>0.65</v>
      </c>
      <c r="CE24" s="13">
        <v>0.41</v>
      </c>
      <c r="CF24" s="13"/>
      <c r="CG24" s="13">
        <v>0.35</v>
      </c>
      <c r="CH24" s="13">
        <v>0.37</v>
      </c>
      <c r="CI24" s="13">
        <v>1.72</v>
      </c>
      <c r="CJ24" s="13">
        <v>2.78</v>
      </c>
      <c r="CK24" s="13">
        <v>0.99</v>
      </c>
      <c r="CL24" s="13">
        <v>3.6</v>
      </c>
      <c r="CM24" s="13">
        <v>2.8</v>
      </c>
      <c r="CN24" s="13"/>
      <c r="CO24" s="13"/>
      <c r="CP24" s="13"/>
      <c r="CQ24" s="13"/>
      <c r="CR24" s="13"/>
      <c r="CS24" s="13"/>
      <c r="CT24" s="13"/>
      <c r="CU24" s="13"/>
      <c r="CV24" s="13"/>
      <c r="CW24" s="13"/>
      <c r="CX24" s="13"/>
      <c r="CY24" s="13"/>
      <c r="CZ24" s="13"/>
      <c r="DA24" s="13"/>
      <c r="DB24" s="8"/>
    </row>
    <row r="25" spans="1:106" ht="14">
      <c r="A25" s="562"/>
      <c r="B25" s="205" t="s">
        <v>195</v>
      </c>
      <c r="C25" s="343" t="s">
        <v>21</v>
      </c>
      <c r="D25" s="282" t="s">
        <v>418</v>
      </c>
      <c r="E25" s="225" t="s">
        <v>578</v>
      </c>
      <c r="F25" s="226" t="s">
        <v>579</v>
      </c>
      <c r="G25" s="182" t="s">
        <v>136</v>
      </c>
      <c r="H25" s="182" t="s">
        <v>136</v>
      </c>
      <c r="I25" s="496" t="s">
        <v>975</v>
      </c>
      <c r="J25" s="497" t="s">
        <v>1054</v>
      </c>
      <c r="K25" s="210" t="s">
        <v>136</v>
      </c>
      <c r="L25" s="25" t="s">
        <v>314</v>
      </c>
      <c r="M25" s="210" t="s">
        <v>314</v>
      </c>
      <c r="N25" s="344">
        <v>281.08999999999997</v>
      </c>
      <c r="O25" s="345">
        <v>2.5099999999999998</v>
      </c>
      <c r="P25" s="345">
        <v>-3.36</v>
      </c>
      <c r="Q25" s="345">
        <v>287.02999999999997</v>
      </c>
      <c r="R25" s="345">
        <v>28.62</v>
      </c>
      <c r="S25" s="345">
        <v>-3.99</v>
      </c>
      <c r="T25" s="285">
        <v>1</v>
      </c>
      <c r="U25" s="346" t="s">
        <v>303</v>
      </c>
      <c r="V25" s="225">
        <v>1</v>
      </c>
      <c r="W25" s="287">
        <v>99.7</v>
      </c>
      <c r="X25" s="287">
        <v>0</v>
      </c>
      <c r="Y25" s="288" t="s">
        <v>138</v>
      </c>
      <c r="Z25" s="185" t="s">
        <v>321</v>
      </c>
      <c r="AA25" s="226">
        <v>2.13</v>
      </c>
      <c r="AB25" s="288">
        <v>6.4779999999999998</v>
      </c>
      <c r="AC25" s="288">
        <v>1</v>
      </c>
      <c r="AD25" s="288">
        <v>6.62</v>
      </c>
      <c r="AE25" s="288">
        <v>28.69</v>
      </c>
      <c r="AF25" s="182" t="s">
        <v>325</v>
      </c>
      <c r="AG25" s="289">
        <v>1</v>
      </c>
      <c r="AH25" s="290" t="s">
        <v>134</v>
      </c>
      <c r="AI25" s="290">
        <v>8.15</v>
      </c>
      <c r="AJ25" s="291">
        <v>0</v>
      </c>
      <c r="AK25" s="292">
        <v>1</v>
      </c>
      <c r="AL25" s="291">
        <v>12.8</v>
      </c>
      <c r="AM25" s="191" t="s">
        <v>323</v>
      </c>
      <c r="AN25" s="225">
        <v>1</v>
      </c>
      <c r="AO25" s="287">
        <v>2</v>
      </c>
      <c r="AP25" s="287">
        <v>3.62</v>
      </c>
      <c r="AQ25" s="182" t="s">
        <v>320</v>
      </c>
      <c r="AR25" s="241" t="s">
        <v>314</v>
      </c>
      <c r="AS25" s="192">
        <v>1</v>
      </c>
      <c r="AT25" s="206" t="s">
        <v>793</v>
      </c>
      <c r="AU25" s="293">
        <v>98.6</v>
      </c>
      <c r="AV25" s="294">
        <v>99.5</v>
      </c>
      <c r="AW25" s="294" t="s">
        <v>761</v>
      </c>
      <c r="AX25" s="294">
        <v>-0.4</v>
      </c>
      <c r="AY25" s="294">
        <v>20</v>
      </c>
      <c r="AZ25" s="294" t="s">
        <v>777</v>
      </c>
      <c r="BA25" s="294">
        <v>-4.5999999999999996</v>
      </c>
      <c r="BB25" s="294">
        <v>3.2</v>
      </c>
      <c r="BC25" s="294" t="s">
        <v>316</v>
      </c>
      <c r="BD25" s="295">
        <v>1</v>
      </c>
      <c r="BE25" s="295" t="s">
        <v>761</v>
      </c>
      <c r="BF25" s="295" t="s">
        <v>763</v>
      </c>
      <c r="BG25" s="295" t="s">
        <v>764</v>
      </c>
      <c r="BH25" s="296"/>
      <c r="BI25" s="297">
        <v>4</v>
      </c>
      <c r="BJ25" s="189">
        <v>0.9</v>
      </c>
      <c r="BK25" s="298">
        <v>0.9</v>
      </c>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8"/>
    </row>
    <row r="26" spans="1:106" ht="14">
      <c r="A26" s="562"/>
      <c r="B26" s="188" t="s">
        <v>82</v>
      </c>
      <c r="C26" s="340" t="s">
        <v>81</v>
      </c>
      <c r="D26" s="347" t="s">
        <v>366</v>
      </c>
      <c r="E26" s="225" t="s">
        <v>572</v>
      </c>
      <c r="F26" s="226" t="s">
        <v>318</v>
      </c>
      <c r="G26" s="182" t="s">
        <v>136</v>
      </c>
      <c r="H26" s="182" t="s">
        <v>136</v>
      </c>
      <c r="I26" s="496" t="s">
        <v>973</v>
      </c>
      <c r="J26" s="497" t="s">
        <v>1055</v>
      </c>
      <c r="K26" s="210" t="s">
        <v>136</v>
      </c>
      <c r="L26" s="25" t="s">
        <v>314</v>
      </c>
      <c r="M26" s="210" t="s">
        <v>1044</v>
      </c>
      <c r="N26" s="348">
        <v>154.21</v>
      </c>
      <c r="O26" s="349">
        <v>3.36</v>
      </c>
      <c r="P26" s="349">
        <v>-2.2000000000000002</v>
      </c>
      <c r="Q26" s="349">
        <v>218.5</v>
      </c>
      <c r="R26" s="349">
        <v>-55.19</v>
      </c>
      <c r="S26" s="349">
        <v>-0.23</v>
      </c>
      <c r="T26" s="340">
        <v>2</v>
      </c>
      <c r="U26" s="350" t="s">
        <v>300</v>
      </c>
      <c r="V26" s="225">
        <v>1</v>
      </c>
      <c r="W26" s="287">
        <v>97.2</v>
      </c>
      <c r="X26" s="287">
        <v>0</v>
      </c>
      <c r="Y26" s="288" t="s">
        <v>138</v>
      </c>
      <c r="Z26" s="185" t="s">
        <v>321</v>
      </c>
      <c r="AA26" s="226">
        <v>2.508</v>
      </c>
      <c r="AB26" s="288">
        <v>15.677</v>
      </c>
      <c r="AC26" s="288">
        <v>1</v>
      </c>
      <c r="AD26" s="288">
        <v>46.62</v>
      </c>
      <c r="AE26" s="288">
        <v>87.58</v>
      </c>
      <c r="AF26" s="182" t="s">
        <v>325</v>
      </c>
      <c r="AG26" s="289">
        <v>1</v>
      </c>
      <c r="AH26" s="290">
        <v>28</v>
      </c>
      <c r="AI26" s="290" t="s">
        <v>134</v>
      </c>
      <c r="AJ26" s="291">
        <v>1</v>
      </c>
      <c r="AK26" s="292">
        <v>0</v>
      </c>
      <c r="AL26" s="291">
        <v>375.8</v>
      </c>
      <c r="AM26" s="191" t="s">
        <v>323</v>
      </c>
      <c r="AN26" s="225">
        <v>1</v>
      </c>
      <c r="AO26" s="287">
        <v>39.090000000000003</v>
      </c>
      <c r="AP26" s="287">
        <v>69.83</v>
      </c>
      <c r="AQ26" s="182" t="s">
        <v>320</v>
      </c>
      <c r="AR26" s="241" t="s">
        <v>314</v>
      </c>
      <c r="AS26" s="192">
        <v>1</v>
      </c>
      <c r="AT26" s="206" t="s">
        <v>793</v>
      </c>
      <c r="AU26" s="293">
        <v>-3.1</v>
      </c>
      <c r="AV26" s="294">
        <v>97.5</v>
      </c>
      <c r="AW26" s="294">
        <v>0.38100000000000001</v>
      </c>
      <c r="AX26" s="294">
        <v>11.8</v>
      </c>
      <c r="AY26" s="294">
        <v>35.4</v>
      </c>
      <c r="AZ26" s="294">
        <v>0.91500000000000004</v>
      </c>
      <c r="BA26" s="294">
        <v>-4.9000000000000004</v>
      </c>
      <c r="BB26" s="294">
        <v>3.7</v>
      </c>
      <c r="BC26" s="294" t="s">
        <v>316</v>
      </c>
      <c r="BD26" s="295">
        <v>1</v>
      </c>
      <c r="BE26" s="295">
        <v>0.38100000000000001</v>
      </c>
      <c r="BF26" s="295" t="s">
        <v>763</v>
      </c>
      <c r="BG26" s="295" t="s">
        <v>766</v>
      </c>
      <c r="BH26" s="296"/>
      <c r="BI26" s="297">
        <v>2</v>
      </c>
      <c r="BJ26" s="189">
        <v>0.5</v>
      </c>
      <c r="BK26" s="298">
        <v>0.5</v>
      </c>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8"/>
    </row>
    <row r="27" spans="1:106" ht="14">
      <c r="A27" s="562"/>
      <c r="B27" s="188" t="s">
        <v>83</v>
      </c>
      <c r="C27" s="340" t="s">
        <v>84</v>
      </c>
      <c r="D27" s="282" t="s">
        <v>457</v>
      </c>
      <c r="E27" s="225" t="s">
        <v>573</v>
      </c>
      <c r="F27" s="226" t="s">
        <v>579</v>
      </c>
      <c r="G27" s="182" t="s">
        <v>136</v>
      </c>
      <c r="H27" s="182" t="s">
        <v>136</v>
      </c>
      <c r="I27" s="496" t="s">
        <v>973</v>
      </c>
      <c r="J27" s="497" t="s">
        <v>1055</v>
      </c>
      <c r="K27" s="210" t="s">
        <v>136</v>
      </c>
      <c r="L27" s="25" t="s">
        <v>314</v>
      </c>
      <c r="M27" s="210" t="s">
        <v>1044</v>
      </c>
      <c r="N27" s="348">
        <v>108.16</v>
      </c>
      <c r="O27" s="349">
        <v>-0.61</v>
      </c>
      <c r="P27" s="349">
        <v>0.91</v>
      </c>
      <c r="Q27" s="349">
        <v>250.28</v>
      </c>
      <c r="R27" s="349">
        <v>13.35</v>
      </c>
      <c r="S27" s="349">
        <v>-1.9</v>
      </c>
      <c r="T27" s="340">
        <v>2</v>
      </c>
      <c r="U27" s="350" t="s">
        <v>302</v>
      </c>
      <c r="V27" s="225">
        <v>1</v>
      </c>
      <c r="W27" s="287">
        <v>27.3</v>
      </c>
      <c r="X27" s="287">
        <v>28.4</v>
      </c>
      <c r="Y27" s="288" t="s">
        <v>48</v>
      </c>
      <c r="Z27" s="193" t="s">
        <v>793</v>
      </c>
      <c r="AA27" s="226" t="s">
        <v>209</v>
      </c>
      <c r="AB27" s="288" t="s">
        <v>209</v>
      </c>
      <c r="AC27" s="288">
        <v>0</v>
      </c>
      <c r="AD27" s="288">
        <v>1.5</v>
      </c>
      <c r="AE27" s="288" t="s">
        <v>209</v>
      </c>
      <c r="AF27" s="182" t="s">
        <v>322</v>
      </c>
      <c r="AG27" s="289">
        <v>1</v>
      </c>
      <c r="AH27" s="290">
        <v>813.6</v>
      </c>
      <c r="AI27" s="290" t="s">
        <v>134</v>
      </c>
      <c r="AJ27" s="291">
        <v>1</v>
      </c>
      <c r="AK27" s="292">
        <v>0</v>
      </c>
      <c r="AL27" s="291">
        <v>2860.4</v>
      </c>
      <c r="AM27" s="193" t="s">
        <v>793</v>
      </c>
      <c r="AN27" s="225">
        <v>1</v>
      </c>
      <c r="AO27" s="287">
        <v>88.21</v>
      </c>
      <c r="AP27" s="287" t="s">
        <v>54</v>
      </c>
      <c r="AQ27" s="182" t="s">
        <v>320</v>
      </c>
      <c r="AR27" s="241" t="s">
        <v>48</v>
      </c>
      <c r="AS27" s="192">
        <v>1</v>
      </c>
      <c r="AT27" s="206" t="s">
        <v>330</v>
      </c>
      <c r="AU27" s="293">
        <v>-9.6999999999999993</v>
      </c>
      <c r="AV27" s="294">
        <v>27.3</v>
      </c>
      <c r="AW27" s="294">
        <v>0.26</v>
      </c>
      <c r="AX27" s="294">
        <v>-0.5</v>
      </c>
      <c r="AY27" s="294">
        <v>12.2</v>
      </c>
      <c r="AZ27" s="294" t="s">
        <v>316</v>
      </c>
      <c r="BA27" s="294">
        <v>-3.4</v>
      </c>
      <c r="BB27" s="294">
        <v>4.2</v>
      </c>
      <c r="BC27" s="294" t="s">
        <v>316</v>
      </c>
      <c r="BD27" s="295">
        <v>1</v>
      </c>
      <c r="BE27" s="295">
        <v>0.26</v>
      </c>
      <c r="BF27" s="295" t="s">
        <v>763</v>
      </c>
      <c r="BG27" s="295" t="s">
        <v>766</v>
      </c>
      <c r="BH27" s="296"/>
      <c r="BI27" s="297">
        <v>2</v>
      </c>
      <c r="BJ27" s="189">
        <v>3.6</v>
      </c>
      <c r="BK27" s="298">
        <v>3.6</v>
      </c>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8"/>
    </row>
    <row r="28" spans="1:106" ht="14">
      <c r="A28" s="562"/>
      <c r="B28" s="188" t="s">
        <v>85</v>
      </c>
      <c r="C28" s="340" t="s">
        <v>86</v>
      </c>
      <c r="D28" s="282" t="s">
        <v>425</v>
      </c>
      <c r="E28" s="225" t="s">
        <v>574</v>
      </c>
      <c r="F28" s="226" t="s">
        <v>579</v>
      </c>
      <c r="G28" s="182" t="s">
        <v>136</v>
      </c>
      <c r="H28" s="182" t="s">
        <v>136</v>
      </c>
      <c r="I28" s="496" t="s">
        <v>973</v>
      </c>
      <c r="J28" s="497" t="s">
        <v>1053</v>
      </c>
      <c r="K28" s="210" t="s">
        <v>136</v>
      </c>
      <c r="L28" s="25" t="s">
        <v>1044</v>
      </c>
      <c r="M28" s="210" t="s">
        <v>314</v>
      </c>
      <c r="N28" s="348">
        <v>220.24</v>
      </c>
      <c r="O28" s="349">
        <v>0.74</v>
      </c>
      <c r="P28" s="349">
        <v>-1.49</v>
      </c>
      <c r="Q28" s="349">
        <v>122</v>
      </c>
      <c r="R28" s="349">
        <v>71.44</v>
      </c>
      <c r="S28" s="349">
        <v>-10.06</v>
      </c>
      <c r="T28" s="340">
        <v>3</v>
      </c>
      <c r="U28" s="350" t="s">
        <v>306</v>
      </c>
      <c r="V28" s="225">
        <v>1</v>
      </c>
      <c r="W28" s="287">
        <v>78.400000000000006</v>
      </c>
      <c r="X28" s="287">
        <v>15</v>
      </c>
      <c r="Y28" s="288" t="s">
        <v>138</v>
      </c>
      <c r="Z28" s="185" t="s">
        <v>321</v>
      </c>
      <c r="AA28" s="226">
        <v>5.4</v>
      </c>
      <c r="AB28" s="288">
        <v>30.6</v>
      </c>
      <c r="AC28" s="288">
        <v>1</v>
      </c>
      <c r="AD28" s="288">
        <v>43.8</v>
      </c>
      <c r="AE28" s="288">
        <v>177</v>
      </c>
      <c r="AF28" s="182" t="s">
        <v>325</v>
      </c>
      <c r="AG28" s="289">
        <v>1</v>
      </c>
      <c r="AH28" s="290">
        <v>40</v>
      </c>
      <c r="AI28" s="290">
        <v>40.4</v>
      </c>
      <c r="AJ28" s="291">
        <v>1</v>
      </c>
      <c r="AK28" s="292">
        <v>1</v>
      </c>
      <c r="AL28" s="291">
        <v>116</v>
      </c>
      <c r="AM28" s="191" t="s">
        <v>323</v>
      </c>
      <c r="AN28" s="225">
        <v>1</v>
      </c>
      <c r="AO28" s="287">
        <v>1.7</v>
      </c>
      <c r="AP28" s="287">
        <v>11.76</v>
      </c>
      <c r="AQ28" s="182" t="s">
        <v>320</v>
      </c>
      <c r="AR28" s="241" t="s">
        <v>314</v>
      </c>
      <c r="AS28" s="192">
        <v>1</v>
      </c>
      <c r="AT28" s="206" t="s">
        <v>793</v>
      </c>
      <c r="AU28" s="293">
        <v>52.2</v>
      </c>
      <c r="AV28" s="294">
        <v>99.7</v>
      </c>
      <c r="AW28" s="294">
        <v>0.02</v>
      </c>
      <c r="AX28" s="294">
        <v>21.9</v>
      </c>
      <c r="AY28" s="294">
        <v>64.2</v>
      </c>
      <c r="AZ28" s="294">
        <v>5.0999999999999997E-2</v>
      </c>
      <c r="BA28" s="294">
        <v>-22.5</v>
      </c>
      <c r="BB28" s="294">
        <v>0</v>
      </c>
      <c r="BC28" s="294" t="s">
        <v>316</v>
      </c>
      <c r="BD28" s="295">
        <v>1</v>
      </c>
      <c r="BE28" s="295">
        <v>0.02</v>
      </c>
      <c r="BF28" s="295" t="s">
        <v>763</v>
      </c>
      <c r="BG28" s="295" t="s">
        <v>764</v>
      </c>
      <c r="BH28" s="296"/>
      <c r="BI28" s="297">
        <v>2</v>
      </c>
      <c r="BJ28" s="189">
        <v>0.4</v>
      </c>
      <c r="BK28" s="298">
        <v>0.4</v>
      </c>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8"/>
    </row>
    <row r="29" spans="1:106" ht="14">
      <c r="A29" s="562"/>
      <c r="B29" s="188" t="s">
        <v>161</v>
      </c>
      <c r="C29" s="281" t="s">
        <v>70</v>
      </c>
      <c r="D29" s="282" t="s">
        <v>458</v>
      </c>
      <c r="E29" s="225" t="s">
        <v>559</v>
      </c>
      <c r="F29" s="226" t="s">
        <v>566</v>
      </c>
      <c r="G29" s="182" t="s">
        <v>587</v>
      </c>
      <c r="H29" s="182" t="s">
        <v>581</v>
      </c>
      <c r="I29" s="496" t="s">
        <v>973</v>
      </c>
      <c r="J29" s="497" t="s">
        <v>1055</v>
      </c>
      <c r="K29" s="210" t="s">
        <v>136</v>
      </c>
      <c r="L29" s="25" t="s">
        <v>1044</v>
      </c>
      <c r="M29" s="210" t="s">
        <v>314</v>
      </c>
      <c r="N29" s="283">
        <v>164.21</v>
      </c>
      <c r="O29" s="284">
        <v>3.04</v>
      </c>
      <c r="P29" s="284">
        <v>-2.66</v>
      </c>
      <c r="Q29" s="284">
        <v>266</v>
      </c>
      <c r="R29" s="284">
        <v>-10</v>
      </c>
      <c r="S29" s="284">
        <v>-1.92</v>
      </c>
      <c r="T29" s="285">
        <v>2</v>
      </c>
      <c r="U29" s="286" t="s">
        <v>300</v>
      </c>
      <c r="V29" s="225">
        <v>1</v>
      </c>
      <c r="W29" s="287">
        <v>89.3</v>
      </c>
      <c r="X29" s="287">
        <v>10.7</v>
      </c>
      <c r="Y29" s="288" t="s">
        <v>138</v>
      </c>
      <c r="Z29" s="185" t="s">
        <v>321</v>
      </c>
      <c r="AA29" s="226">
        <v>16.064</v>
      </c>
      <c r="AB29" s="288">
        <v>259.42899999999997</v>
      </c>
      <c r="AC29" s="288">
        <v>1</v>
      </c>
      <c r="AD29" s="288">
        <v>6.41</v>
      </c>
      <c r="AE29" s="288">
        <v>731.37</v>
      </c>
      <c r="AF29" s="182" t="s">
        <v>325</v>
      </c>
      <c r="AG29" s="289">
        <v>0</v>
      </c>
      <c r="AH29" s="290" t="s">
        <v>134</v>
      </c>
      <c r="AI29" s="290" t="s">
        <v>134</v>
      </c>
      <c r="AJ29" s="291">
        <v>0</v>
      </c>
      <c r="AK29" s="292">
        <v>0</v>
      </c>
      <c r="AL29" s="291">
        <v>112.5</v>
      </c>
      <c r="AM29" s="191" t="s">
        <v>323</v>
      </c>
      <c r="AN29" s="225">
        <v>1</v>
      </c>
      <c r="AO29" s="287">
        <v>44.76</v>
      </c>
      <c r="AP29" s="287">
        <v>115.29</v>
      </c>
      <c r="AQ29" s="182" t="s">
        <v>320</v>
      </c>
      <c r="AR29" s="241" t="s">
        <v>48</v>
      </c>
      <c r="AS29" s="192">
        <v>1</v>
      </c>
      <c r="AT29" s="206" t="s">
        <v>329</v>
      </c>
      <c r="AU29" s="293">
        <v>32.9</v>
      </c>
      <c r="AV29" s="294">
        <v>100</v>
      </c>
      <c r="AW29" s="294">
        <v>3.3000000000000002E-2</v>
      </c>
      <c r="AX29" s="294">
        <v>84.9</v>
      </c>
      <c r="AY29" s="294">
        <v>100</v>
      </c>
      <c r="AZ29" s="294" t="s">
        <v>761</v>
      </c>
      <c r="BA29" s="294">
        <v>-14.4</v>
      </c>
      <c r="BB29" s="294">
        <v>0.8</v>
      </c>
      <c r="BC29" s="294" t="s">
        <v>316</v>
      </c>
      <c r="BD29" s="295">
        <v>1</v>
      </c>
      <c r="BE29" s="295">
        <v>3.3000000000000002E-2</v>
      </c>
      <c r="BF29" s="295" t="s">
        <v>763</v>
      </c>
      <c r="BG29" s="295" t="s">
        <v>766</v>
      </c>
      <c r="BH29" s="296" t="s">
        <v>1039</v>
      </c>
      <c r="BI29" s="297">
        <v>2</v>
      </c>
      <c r="BJ29" s="189">
        <v>1.35</v>
      </c>
      <c r="BK29" s="298">
        <v>1.2</v>
      </c>
      <c r="BL29" s="13">
        <v>1</v>
      </c>
      <c r="BM29" s="13">
        <v>1.1000000000000001</v>
      </c>
      <c r="BN29" s="13">
        <v>2.1</v>
      </c>
      <c r="BO29" s="13">
        <v>0.5</v>
      </c>
      <c r="BP29" s="13">
        <v>1.9</v>
      </c>
      <c r="BQ29" s="13">
        <v>1.8</v>
      </c>
      <c r="BR29" s="13">
        <v>0.8</v>
      </c>
      <c r="BS29" s="13">
        <v>1.3</v>
      </c>
      <c r="BT29" s="13">
        <v>0.7</v>
      </c>
      <c r="BU29" s="13">
        <v>1.8</v>
      </c>
      <c r="BV29" s="13">
        <v>1.3</v>
      </c>
      <c r="BW29" s="13">
        <v>1</v>
      </c>
      <c r="BX29" s="13">
        <v>1.5</v>
      </c>
      <c r="BY29" s="13">
        <v>2.6</v>
      </c>
      <c r="BZ29" s="13">
        <v>2</v>
      </c>
      <c r="CA29" s="13">
        <v>0.8</v>
      </c>
      <c r="CB29" s="13">
        <v>0.6</v>
      </c>
      <c r="CC29" s="13">
        <v>1.4</v>
      </c>
      <c r="CD29" s="13">
        <v>1.6</v>
      </c>
      <c r="CE29" s="13">
        <v>0.8</v>
      </c>
      <c r="CF29" s="13">
        <v>0.6</v>
      </c>
      <c r="CG29" s="13">
        <v>2.6</v>
      </c>
      <c r="CH29" s="13">
        <v>0.6</v>
      </c>
      <c r="CI29" s="13">
        <v>1.6</v>
      </c>
      <c r="CJ29" s="13">
        <v>0.6</v>
      </c>
      <c r="CK29" s="13">
        <v>3.5</v>
      </c>
      <c r="CL29" s="13">
        <v>1</v>
      </c>
      <c r="CM29" s="13">
        <v>1.3</v>
      </c>
      <c r="CN29" s="13">
        <v>1.3</v>
      </c>
      <c r="CO29" s="13">
        <v>2.2000000000000002</v>
      </c>
      <c r="CP29" s="13">
        <v>1.4</v>
      </c>
      <c r="CQ29" s="13">
        <v>1.3</v>
      </c>
      <c r="CR29" s="13">
        <v>3.3</v>
      </c>
      <c r="CS29" s="13">
        <v>1.8</v>
      </c>
      <c r="CT29" s="13">
        <v>3.1</v>
      </c>
      <c r="CU29" s="13">
        <v>1.6</v>
      </c>
      <c r="CV29" s="13">
        <v>0.8</v>
      </c>
      <c r="CW29" s="13">
        <v>1.5</v>
      </c>
      <c r="CX29" s="13">
        <v>0.9</v>
      </c>
      <c r="CY29" s="13">
        <v>1.8</v>
      </c>
      <c r="CZ29" s="13">
        <v>5</v>
      </c>
      <c r="DA29" s="13">
        <v>1</v>
      </c>
      <c r="DB29" s="8">
        <v>2.5</v>
      </c>
    </row>
    <row r="30" spans="1:106" ht="14">
      <c r="A30" s="562"/>
      <c r="B30" s="205" t="s">
        <v>174</v>
      </c>
      <c r="C30" s="281" t="s">
        <v>22</v>
      </c>
      <c r="D30" s="299" t="s">
        <v>358</v>
      </c>
      <c r="E30" s="300" t="s">
        <v>558</v>
      </c>
      <c r="F30" s="226" t="s">
        <v>566</v>
      </c>
      <c r="G30" s="182" t="s">
        <v>136</v>
      </c>
      <c r="H30" s="182" t="s">
        <v>136</v>
      </c>
      <c r="I30" s="496" t="s">
        <v>973</v>
      </c>
      <c r="J30" s="497" t="s">
        <v>1055</v>
      </c>
      <c r="K30" s="210" t="s">
        <v>974</v>
      </c>
      <c r="L30" s="25" t="s">
        <v>314</v>
      </c>
      <c r="M30" s="210" t="s">
        <v>1044</v>
      </c>
      <c r="N30" s="283">
        <v>58.04</v>
      </c>
      <c r="O30" s="284">
        <v>-1.66</v>
      </c>
      <c r="P30" s="284">
        <v>1.24</v>
      </c>
      <c r="Q30" s="284">
        <v>50.4</v>
      </c>
      <c r="R30" s="284">
        <v>15</v>
      </c>
      <c r="S30" s="284">
        <v>2.41</v>
      </c>
      <c r="T30" s="285">
        <v>2</v>
      </c>
      <c r="U30" s="286" t="s">
        <v>303</v>
      </c>
      <c r="V30" s="225">
        <v>1</v>
      </c>
      <c r="W30" s="287">
        <v>56.5</v>
      </c>
      <c r="X30" s="287">
        <v>67.8</v>
      </c>
      <c r="Y30" s="288" t="s">
        <v>138</v>
      </c>
      <c r="Z30" s="185" t="s">
        <v>321</v>
      </c>
      <c r="AA30" s="226">
        <v>89.12</v>
      </c>
      <c r="AB30" s="288">
        <v>307.80500000000001</v>
      </c>
      <c r="AC30" s="288">
        <v>1</v>
      </c>
      <c r="AD30" s="288">
        <v>28.19</v>
      </c>
      <c r="AE30" s="288">
        <v>677.86</v>
      </c>
      <c r="AF30" s="182" t="s">
        <v>325</v>
      </c>
      <c r="AG30" s="289">
        <v>1</v>
      </c>
      <c r="AH30" s="290" t="s">
        <v>134</v>
      </c>
      <c r="AI30" s="290">
        <v>286.7</v>
      </c>
      <c r="AJ30" s="291">
        <v>0</v>
      </c>
      <c r="AK30" s="292">
        <v>1</v>
      </c>
      <c r="AL30" s="291">
        <v>396</v>
      </c>
      <c r="AM30" s="191" t="s">
        <v>323</v>
      </c>
      <c r="AN30" s="225">
        <v>1</v>
      </c>
      <c r="AO30" s="287">
        <v>32.630000000000003</v>
      </c>
      <c r="AP30" s="287">
        <v>92.79</v>
      </c>
      <c r="AQ30" s="182" t="s">
        <v>320</v>
      </c>
      <c r="AR30" s="241" t="s">
        <v>48</v>
      </c>
      <c r="AS30" s="192">
        <v>1</v>
      </c>
      <c r="AT30" s="206" t="s">
        <v>329</v>
      </c>
      <c r="AU30" s="293">
        <v>10.6</v>
      </c>
      <c r="AV30" s="294">
        <v>92.9</v>
      </c>
      <c r="AW30" s="294">
        <v>0.18099999999999999</v>
      </c>
      <c r="AX30" s="294">
        <v>12</v>
      </c>
      <c r="AY30" s="294">
        <v>50.8</v>
      </c>
      <c r="AZ30" s="294">
        <v>1.327</v>
      </c>
      <c r="BA30" s="294">
        <v>-10.3</v>
      </c>
      <c r="BB30" s="294">
        <v>97.1</v>
      </c>
      <c r="BC30" s="294">
        <v>1.9370000000000001</v>
      </c>
      <c r="BD30" s="295">
        <v>1</v>
      </c>
      <c r="BE30" s="295">
        <v>0.18099999999999999</v>
      </c>
      <c r="BF30" s="295" t="s">
        <v>765</v>
      </c>
      <c r="BG30" s="295" t="s">
        <v>766</v>
      </c>
      <c r="BH30" s="296" t="s">
        <v>1039</v>
      </c>
      <c r="BI30" s="297">
        <v>2</v>
      </c>
      <c r="BJ30" s="189">
        <v>0.6</v>
      </c>
      <c r="BK30" s="298">
        <v>1.4</v>
      </c>
      <c r="BL30" s="13">
        <v>0.6</v>
      </c>
      <c r="BM30" s="13">
        <v>0.5</v>
      </c>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8"/>
    </row>
    <row r="31" spans="1:106" ht="16" customHeight="1">
      <c r="A31" s="562"/>
      <c r="B31" s="205" t="s">
        <v>169</v>
      </c>
      <c r="C31" s="281" t="s">
        <v>41</v>
      </c>
      <c r="D31" s="282" t="s">
        <v>444</v>
      </c>
      <c r="E31" s="225" t="s">
        <v>554</v>
      </c>
      <c r="F31" s="226" t="s">
        <v>566</v>
      </c>
      <c r="G31" s="182" t="s">
        <v>136</v>
      </c>
      <c r="H31" s="182" t="s">
        <v>136</v>
      </c>
      <c r="I31" s="496" t="s">
        <v>973</v>
      </c>
      <c r="J31" s="497" t="s">
        <v>1055</v>
      </c>
      <c r="K31" s="210" t="s">
        <v>974</v>
      </c>
      <c r="L31" s="25" t="s">
        <v>315</v>
      </c>
      <c r="M31" s="210" t="s">
        <v>1044</v>
      </c>
      <c r="N31" s="283">
        <v>116.12</v>
      </c>
      <c r="O31" s="284">
        <v>-0.21</v>
      </c>
      <c r="P31" s="284">
        <v>0.94</v>
      </c>
      <c r="Q31" s="284">
        <v>191</v>
      </c>
      <c r="R31" s="284">
        <v>-15.9</v>
      </c>
      <c r="S31" s="284">
        <v>-1.28</v>
      </c>
      <c r="T31" s="285">
        <v>2</v>
      </c>
      <c r="U31" s="286" t="s">
        <v>301</v>
      </c>
      <c r="V31" s="225">
        <v>1</v>
      </c>
      <c r="W31" s="287">
        <v>92.640990371389265</v>
      </c>
      <c r="X31" s="287">
        <v>88.8670595939751</v>
      </c>
      <c r="Y31" s="288" t="s">
        <v>138</v>
      </c>
      <c r="Z31" s="185" t="s">
        <v>321</v>
      </c>
      <c r="AA31" s="226">
        <v>32.271999999999998</v>
      </c>
      <c r="AB31" s="288">
        <v>92.918999999999997</v>
      </c>
      <c r="AC31" s="288">
        <v>1</v>
      </c>
      <c r="AD31" s="288">
        <v>54.85</v>
      </c>
      <c r="AE31" s="288">
        <v>207.17</v>
      </c>
      <c r="AF31" s="182" t="s">
        <v>325</v>
      </c>
      <c r="AG31" s="289">
        <v>1</v>
      </c>
      <c r="AH31" s="290">
        <v>10.8</v>
      </c>
      <c r="AI31" s="290">
        <v>19.489999999999998</v>
      </c>
      <c r="AJ31" s="291">
        <v>1</v>
      </c>
      <c r="AK31" s="292">
        <v>1</v>
      </c>
      <c r="AL31" s="291">
        <v>24.4</v>
      </c>
      <c r="AM31" s="191" t="s">
        <v>323</v>
      </c>
      <c r="AN31" s="225">
        <v>1</v>
      </c>
      <c r="AO31" s="287">
        <v>2.13</v>
      </c>
      <c r="AP31" s="287">
        <v>10.53</v>
      </c>
      <c r="AQ31" s="182" t="s">
        <v>340</v>
      </c>
      <c r="AR31" s="241" t="s">
        <v>48</v>
      </c>
      <c r="AS31" s="192">
        <v>1</v>
      </c>
      <c r="AT31" s="206" t="s">
        <v>793</v>
      </c>
      <c r="AU31" s="293">
        <v>64.099999999999994</v>
      </c>
      <c r="AV31" s="294">
        <v>99.9</v>
      </c>
      <c r="AW31" s="294">
        <v>1.7000000000000001E-2</v>
      </c>
      <c r="AX31" s="294">
        <v>22.7</v>
      </c>
      <c r="AY31" s="294">
        <v>86.9</v>
      </c>
      <c r="AZ31" s="294">
        <v>0.05</v>
      </c>
      <c r="BA31" s="294">
        <v>-11.1</v>
      </c>
      <c r="BB31" s="294">
        <v>7</v>
      </c>
      <c r="BC31" s="294" t="s">
        <v>316</v>
      </c>
      <c r="BD31" s="295">
        <v>1</v>
      </c>
      <c r="BE31" s="295">
        <v>1.7000000000000001E-2</v>
      </c>
      <c r="BF31" s="295" t="s">
        <v>763</v>
      </c>
      <c r="BG31" s="295" t="s">
        <v>764</v>
      </c>
      <c r="BH31" s="296" t="s">
        <v>1039</v>
      </c>
      <c r="BI31" s="297">
        <v>3</v>
      </c>
      <c r="BJ31" s="189">
        <v>1.56</v>
      </c>
      <c r="BK31" s="298">
        <v>1.4</v>
      </c>
      <c r="BL31" s="13">
        <v>6.25</v>
      </c>
      <c r="BM31" s="13">
        <v>1.56</v>
      </c>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8"/>
    </row>
    <row r="32" spans="1:106" ht="13" customHeight="1">
      <c r="A32" s="562"/>
      <c r="B32" s="205" t="s">
        <v>310</v>
      </c>
      <c r="C32" s="281" t="s">
        <v>42</v>
      </c>
      <c r="D32" s="282" t="s">
        <v>403</v>
      </c>
      <c r="E32" s="225" t="s">
        <v>555</v>
      </c>
      <c r="F32" s="226" t="s">
        <v>566</v>
      </c>
      <c r="G32" s="182" t="s">
        <v>136</v>
      </c>
      <c r="H32" s="182" t="s">
        <v>136</v>
      </c>
      <c r="I32" s="496" t="s">
        <v>973</v>
      </c>
      <c r="J32" s="497" t="s">
        <v>1053</v>
      </c>
      <c r="K32" s="210" t="s">
        <v>136</v>
      </c>
      <c r="L32" s="25" t="s">
        <v>314</v>
      </c>
      <c r="M32" s="210" t="s">
        <v>314</v>
      </c>
      <c r="N32" s="283">
        <v>115.15</v>
      </c>
      <c r="O32" s="284">
        <v>-0.83</v>
      </c>
      <c r="P32" s="284">
        <v>0.67</v>
      </c>
      <c r="Q32" s="284">
        <v>237.8</v>
      </c>
      <c r="R32" s="284">
        <v>47.5</v>
      </c>
      <c r="S32" s="284">
        <v>2.4900000000000002</v>
      </c>
      <c r="T32" s="285">
        <v>2</v>
      </c>
      <c r="U32" s="286" t="s">
        <v>303</v>
      </c>
      <c r="V32" s="225">
        <v>1</v>
      </c>
      <c r="W32" s="287">
        <v>97.9</v>
      </c>
      <c r="X32" s="287">
        <v>0</v>
      </c>
      <c r="Y32" s="288" t="s">
        <v>138</v>
      </c>
      <c r="Z32" s="185" t="s">
        <v>321</v>
      </c>
      <c r="AA32" s="226">
        <v>11.78</v>
      </c>
      <c r="AB32" s="182">
        <v>29.559000000000001</v>
      </c>
      <c r="AC32" s="288">
        <v>1</v>
      </c>
      <c r="AD32" s="288">
        <v>22.6</v>
      </c>
      <c r="AE32" s="288">
        <v>138.97999999999999</v>
      </c>
      <c r="AF32" s="182" t="s">
        <v>325</v>
      </c>
      <c r="AG32" s="289">
        <v>1</v>
      </c>
      <c r="AH32" s="290">
        <v>9.23</v>
      </c>
      <c r="AI32" s="290">
        <v>7.89</v>
      </c>
      <c r="AJ32" s="291">
        <v>1</v>
      </c>
      <c r="AK32" s="292">
        <v>1</v>
      </c>
      <c r="AL32" s="291">
        <v>24.7</v>
      </c>
      <c r="AM32" s="191" t="s">
        <v>323</v>
      </c>
      <c r="AN32" s="225">
        <v>1</v>
      </c>
      <c r="AO32" s="288">
        <v>9</v>
      </c>
      <c r="AP32" s="288">
        <v>44.3</v>
      </c>
      <c r="AQ32" s="182" t="s">
        <v>320</v>
      </c>
      <c r="AR32" s="241" t="s">
        <v>314</v>
      </c>
      <c r="AS32" s="192">
        <v>1</v>
      </c>
      <c r="AT32" s="206" t="s">
        <v>793</v>
      </c>
      <c r="AU32" s="293">
        <v>96.6</v>
      </c>
      <c r="AV32" s="294">
        <v>98.3</v>
      </c>
      <c r="AW32" s="294" t="s">
        <v>778</v>
      </c>
      <c r="AX32" s="294">
        <v>-16.5</v>
      </c>
      <c r="AY32" s="294">
        <v>0</v>
      </c>
      <c r="AZ32" s="294" t="s">
        <v>316</v>
      </c>
      <c r="BA32" s="294">
        <v>-11.5</v>
      </c>
      <c r="BB32" s="294">
        <v>12.8</v>
      </c>
      <c r="BC32" s="294" t="s">
        <v>316</v>
      </c>
      <c r="BD32" s="295">
        <v>1</v>
      </c>
      <c r="BE32" s="295" t="s">
        <v>778</v>
      </c>
      <c r="BF32" s="295" t="s">
        <v>763</v>
      </c>
      <c r="BG32" s="295" t="s">
        <v>766</v>
      </c>
      <c r="BH32" s="296"/>
      <c r="BI32" s="297">
        <v>1</v>
      </c>
      <c r="BJ32" s="189">
        <v>1.9</v>
      </c>
      <c r="BK32" s="298">
        <v>1.9</v>
      </c>
      <c r="BL32" s="13">
        <v>0.4</v>
      </c>
      <c r="BM32" s="13">
        <v>1.9</v>
      </c>
      <c r="BN32" s="13">
        <v>2.2000000000000002</v>
      </c>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8"/>
    </row>
    <row r="33" spans="1:106" ht="14">
      <c r="A33" s="562"/>
      <c r="B33" s="188" t="s">
        <v>177</v>
      </c>
      <c r="C33" s="281" t="s">
        <v>72</v>
      </c>
      <c r="D33" s="299" t="s">
        <v>362</v>
      </c>
      <c r="E33" s="300" t="s">
        <v>558</v>
      </c>
      <c r="F33" s="226" t="s">
        <v>566</v>
      </c>
      <c r="G33" s="182" t="s">
        <v>593</v>
      </c>
      <c r="H33" s="182" t="s">
        <v>581</v>
      </c>
      <c r="I33" s="496" t="s">
        <v>973</v>
      </c>
      <c r="J33" s="497" t="s">
        <v>1055</v>
      </c>
      <c r="K33" s="210" t="s">
        <v>974</v>
      </c>
      <c r="L33" s="25" t="s">
        <v>1044</v>
      </c>
      <c r="M33" s="210" t="s">
        <v>315</v>
      </c>
      <c r="N33" s="283">
        <v>102.18</v>
      </c>
      <c r="O33" s="284">
        <v>-0.45</v>
      </c>
      <c r="P33" s="284">
        <v>0.99</v>
      </c>
      <c r="Q33" s="284">
        <v>133</v>
      </c>
      <c r="R33" s="284">
        <v>-60</v>
      </c>
      <c r="S33" s="284">
        <v>1</v>
      </c>
      <c r="T33" s="285">
        <v>2</v>
      </c>
      <c r="U33" s="286" t="s">
        <v>304</v>
      </c>
      <c r="V33" s="225">
        <v>0</v>
      </c>
      <c r="W33" s="287">
        <v>10.178817056396142</v>
      </c>
      <c r="X33" s="287">
        <v>0</v>
      </c>
      <c r="Y33" s="288" t="s">
        <v>139</v>
      </c>
      <c r="Z33" s="185" t="s">
        <v>321</v>
      </c>
      <c r="AA33" s="226">
        <v>85.763999999999996</v>
      </c>
      <c r="AB33" s="288">
        <v>472.41699999999997</v>
      </c>
      <c r="AC33" s="288">
        <v>1</v>
      </c>
      <c r="AD33" s="288">
        <v>30.2</v>
      </c>
      <c r="AE33" s="288">
        <v>1337.92</v>
      </c>
      <c r="AF33" s="182" t="s">
        <v>325</v>
      </c>
      <c r="AG33" s="289">
        <v>1</v>
      </c>
      <c r="AH33" s="290">
        <v>82.1</v>
      </c>
      <c r="AI33" s="290">
        <v>165.8</v>
      </c>
      <c r="AJ33" s="291">
        <v>1</v>
      </c>
      <c r="AK33" s="292">
        <v>1</v>
      </c>
      <c r="AL33" s="291">
        <v>276.7</v>
      </c>
      <c r="AM33" s="191" t="s">
        <v>323</v>
      </c>
      <c r="AN33" s="225">
        <v>1</v>
      </c>
      <c r="AO33" s="287">
        <v>103.2</v>
      </c>
      <c r="AP33" s="287" t="s">
        <v>54</v>
      </c>
      <c r="AQ33" s="182" t="s">
        <v>320</v>
      </c>
      <c r="AR33" s="241" t="s">
        <v>48</v>
      </c>
      <c r="AS33" s="192">
        <v>1</v>
      </c>
      <c r="AT33" s="206" t="s">
        <v>793</v>
      </c>
      <c r="AU33" s="293">
        <v>-19.5</v>
      </c>
      <c r="AV33" s="294">
        <v>66.099999999999994</v>
      </c>
      <c r="AW33" s="294">
        <v>1.3720000000000001</v>
      </c>
      <c r="AX33" s="294">
        <v>6.3</v>
      </c>
      <c r="AY33" s="294">
        <v>77.3</v>
      </c>
      <c r="AZ33" s="294">
        <v>0.158</v>
      </c>
      <c r="BA33" s="294">
        <v>-8.1999999999999993</v>
      </c>
      <c r="BB33" s="294">
        <v>0</v>
      </c>
      <c r="BC33" s="294" t="s">
        <v>316</v>
      </c>
      <c r="BD33" s="295">
        <v>1</v>
      </c>
      <c r="BE33" s="295">
        <v>0.158</v>
      </c>
      <c r="BF33" s="295" t="s">
        <v>765</v>
      </c>
      <c r="BG33" s="295" t="s">
        <v>766</v>
      </c>
      <c r="BH33" s="296"/>
      <c r="BI33" s="297">
        <v>2</v>
      </c>
      <c r="BJ33" s="189">
        <v>2.2000000000000002</v>
      </c>
      <c r="BK33" s="298">
        <v>2.2000000000000002</v>
      </c>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8"/>
    </row>
    <row r="34" spans="1:106" ht="16" customHeight="1">
      <c r="A34" s="562"/>
      <c r="B34" s="188" t="s">
        <v>173</v>
      </c>
      <c r="C34" s="281" t="s">
        <v>24</v>
      </c>
      <c r="D34" s="299" t="s">
        <v>357</v>
      </c>
      <c r="E34" s="300" t="s">
        <v>558</v>
      </c>
      <c r="F34" s="226" t="s">
        <v>566</v>
      </c>
      <c r="G34" s="182" t="s">
        <v>593</v>
      </c>
      <c r="H34" s="182" t="s">
        <v>581</v>
      </c>
      <c r="I34" s="496" t="s">
        <v>973</v>
      </c>
      <c r="J34" s="497" t="s">
        <v>1055</v>
      </c>
      <c r="K34" s="210" t="s">
        <v>974</v>
      </c>
      <c r="L34" s="25" t="s">
        <v>1044</v>
      </c>
      <c r="M34" s="210" t="s">
        <v>314</v>
      </c>
      <c r="N34" s="283">
        <v>60.09</v>
      </c>
      <c r="O34" s="284">
        <v>-2.04</v>
      </c>
      <c r="P34" s="284">
        <v>1.22</v>
      </c>
      <c r="Q34" s="284">
        <v>117</v>
      </c>
      <c r="R34" s="284">
        <v>11.1</v>
      </c>
      <c r="S34" s="284">
        <v>1.08</v>
      </c>
      <c r="T34" s="285">
        <v>2</v>
      </c>
      <c r="U34" s="286" t="s">
        <v>304</v>
      </c>
      <c r="V34" s="225">
        <v>0</v>
      </c>
      <c r="W34" s="287">
        <v>3.4</v>
      </c>
      <c r="X34" s="287">
        <v>0</v>
      </c>
      <c r="Y34" s="288" t="s">
        <v>139</v>
      </c>
      <c r="Z34" s="185" t="s">
        <v>321</v>
      </c>
      <c r="AA34" s="226">
        <v>99.885000000000005</v>
      </c>
      <c r="AB34" s="288">
        <v>453.35500000000002</v>
      </c>
      <c r="AC34" s="288">
        <v>1</v>
      </c>
      <c r="AD34" s="288">
        <v>13.19</v>
      </c>
      <c r="AE34" s="288" t="s">
        <v>209</v>
      </c>
      <c r="AF34" s="182" t="s">
        <v>325</v>
      </c>
      <c r="AG34" s="289">
        <v>1</v>
      </c>
      <c r="AH34" s="290">
        <v>265.7</v>
      </c>
      <c r="AI34" s="290" t="s">
        <v>134</v>
      </c>
      <c r="AJ34" s="291">
        <v>1</v>
      </c>
      <c r="AK34" s="292">
        <v>0</v>
      </c>
      <c r="AL34" s="291">
        <v>271.7</v>
      </c>
      <c r="AM34" s="191" t="s">
        <v>323</v>
      </c>
      <c r="AN34" s="225">
        <v>1</v>
      </c>
      <c r="AO34" s="287">
        <v>16.11</v>
      </c>
      <c r="AP34" s="287">
        <v>58.44</v>
      </c>
      <c r="AQ34" s="182" t="s">
        <v>320</v>
      </c>
      <c r="AR34" s="241" t="s">
        <v>48</v>
      </c>
      <c r="AS34" s="192">
        <v>1</v>
      </c>
      <c r="AT34" s="206" t="s">
        <v>330</v>
      </c>
      <c r="AU34" s="293">
        <v>-9</v>
      </c>
      <c r="AV34" s="294">
        <v>34.1</v>
      </c>
      <c r="AW34" s="294">
        <v>4.0629999999999997</v>
      </c>
      <c r="AX34" s="294">
        <v>18.8</v>
      </c>
      <c r="AY34" s="294">
        <v>81.400000000000006</v>
      </c>
      <c r="AZ34" s="294">
        <v>0.215</v>
      </c>
      <c r="BA34" s="294">
        <v>-10.6</v>
      </c>
      <c r="BB34" s="294">
        <v>0</v>
      </c>
      <c r="BC34" s="294" t="s">
        <v>316</v>
      </c>
      <c r="BD34" s="295">
        <v>1</v>
      </c>
      <c r="BE34" s="295">
        <v>0.215</v>
      </c>
      <c r="BF34" s="295" t="s">
        <v>765</v>
      </c>
      <c r="BG34" s="295" t="s">
        <v>766</v>
      </c>
      <c r="BH34" s="296"/>
      <c r="BI34" s="297">
        <v>3</v>
      </c>
      <c r="BJ34" s="189">
        <v>3.4</v>
      </c>
      <c r="BK34" s="298" t="s">
        <v>309</v>
      </c>
      <c r="BL34" s="13">
        <v>2.2000000000000002</v>
      </c>
      <c r="BM34" s="13">
        <v>3.4</v>
      </c>
      <c r="BN34" s="13" t="s">
        <v>309</v>
      </c>
      <c r="BO34" s="13">
        <v>2.2000000000000002</v>
      </c>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8"/>
    </row>
    <row r="35" spans="1:106" ht="14">
      <c r="A35" s="562"/>
      <c r="B35" s="205" t="s">
        <v>196</v>
      </c>
      <c r="C35" s="281" t="s">
        <v>25</v>
      </c>
      <c r="D35" s="282" t="s">
        <v>463</v>
      </c>
      <c r="E35" s="225" t="s">
        <v>555</v>
      </c>
      <c r="F35" s="226" t="s">
        <v>566</v>
      </c>
      <c r="G35" s="182" t="s">
        <v>136</v>
      </c>
      <c r="H35" s="182" t="s">
        <v>136</v>
      </c>
      <c r="I35" s="496" t="s">
        <v>973</v>
      </c>
      <c r="J35" s="497" t="s">
        <v>1053</v>
      </c>
      <c r="K35" s="210" t="s">
        <v>136</v>
      </c>
      <c r="L35" s="25" t="s">
        <v>314</v>
      </c>
      <c r="M35" s="210" t="s">
        <v>315</v>
      </c>
      <c r="N35" s="283">
        <v>151.18</v>
      </c>
      <c r="O35" s="284">
        <v>0.64</v>
      </c>
      <c r="P35" s="284">
        <v>-0.85</v>
      </c>
      <c r="Q35" s="284">
        <v>339.5</v>
      </c>
      <c r="R35" s="284">
        <v>121.6</v>
      </c>
      <c r="S35" s="284">
        <v>-4.59</v>
      </c>
      <c r="T35" s="285">
        <v>3</v>
      </c>
      <c r="U35" s="286" t="s">
        <v>303</v>
      </c>
      <c r="V35" s="225">
        <v>1</v>
      </c>
      <c r="W35" s="287">
        <v>97.652582159624401</v>
      </c>
      <c r="X35" s="287">
        <v>9.6999999999999993</v>
      </c>
      <c r="Y35" s="288" t="s">
        <v>138</v>
      </c>
      <c r="Z35" s="185" t="s">
        <v>321</v>
      </c>
      <c r="AA35" s="226">
        <v>3.1560000000000001</v>
      </c>
      <c r="AB35" s="288">
        <v>14.773</v>
      </c>
      <c r="AC35" s="288">
        <v>1</v>
      </c>
      <c r="AD35" s="288">
        <v>23.96</v>
      </c>
      <c r="AE35" s="288">
        <v>50.87</v>
      </c>
      <c r="AF35" s="182" t="s">
        <v>325</v>
      </c>
      <c r="AG35" s="289">
        <v>1</v>
      </c>
      <c r="AH35" s="290" t="s">
        <v>134</v>
      </c>
      <c r="AI35" s="290">
        <v>0.55000000000000004</v>
      </c>
      <c r="AJ35" s="291">
        <v>0</v>
      </c>
      <c r="AK35" s="292">
        <v>1</v>
      </c>
      <c r="AL35" s="291">
        <v>1.83</v>
      </c>
      <c r="AM35" s="191" t="s">
        <v>323</v>
      </c>
      <c r="AN35" s="225">
        <v>1</v>
      </c>
      <c r="AO35" s="287">
        <v>0.39</v>
      </c>
      <c r="AP35" s="287">
        <v>3.43</v>
      </c>
      <c r="AQ35" s="182" t="s">
        <v>320</v>
      </c>
      <c r="AR35" s="241" t="s">
        <v>48</v>
      </c>
      <c r="AS35" s="192">
        <v>1</v>
      </c>
      <c r="AT35" s="206" t="s">
        <v>329</v>
      </c>
      <c r="AU35" s="293">
        <v>72.2</v>
      </c>
      <c r="AV35" s="294">
        <v>96.6</v>
      </c>
      <c r="AW35" s="294" t="s">
        <v>761</v>
      </c>
      <c r="AX35" s="294">
        <v>0.7</v>
      </c>
      <c r="AY35" s="294">
        <v>17</v>
      </c>
      <c r="AZ35" s="294" t="s">
        <v>316</v>
      </c>
      <c r="BA35" s="294">
        <v>-6.2</v>
      </c>
      <c r="BB35" s="294">
        <v>7.8</v>
      </c>
      <c r="BC35" s="294" t="s">
        <v>316</v>
      </c>
      <c r="BD35" s="295">
        <v>1</v>
      </c>
      <c r="BE35" s="295" t="s">
        <v>761</v>
      </c>
      <c r="BF35" s="295" t="s">
        <v>763</v>
      </c>
      <c r="BG35" s="295" t="s">
        <v>764</v>
      </c>
      <c r="BH35" s="296"/>
      <c r="BI35" s="297">
        <v>2</v>
      </c>
      <c r="BJ35" s="189">
        <v>4.8</v>
      </c>
      <c r="BK35" s="298">
        <v>32.4</v>
      </c>
      <c r="BL35" s="13">
        <v>4.8</v>
      </c>
      <c r="BM35" s="13">
        <v>2.2999999999999998</v>
      </c>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8"/>
    </row>
    <row r="36" spans="1:106" ht="14">
      <c r="A36" s="562"/>
      <c r="B36" s="188" t="s">
        <v>176</v>
      </c>
      <c r="C36" s="281" t="s">
        <v>27</v>
      </c>
      <c r="D36" s="299" t="s">
        <v>360</v>
      </c>
      <c r="E36" s="300" t="s">
        <v>560</v>
      </c>
      <c r="F36" s="226" t="s">
        <v>566</v>
      </c>
      <c r="G36" s="182" t="s">
        <v>589</v>
      </c>
      <c r="H36" s="182" t="s">
        <v>581</v>
      </c>
      <c r="I36" s="496" t="s">
        <v>973</v>
      </c>
      <c r="J36" s="497" t="s">
        <v>1053</v>
      </c>
      <c r="K36" s="210" t="s">
        <v>136</v>
      </c>
      <c r="L36" s="25" t="s">
        <v>1044</v>
      </c>
      <c r="M36" s="210" t="s">
        <v>314</v>
      </c>
      <c r="N36" s="283">
        <v>110.11</v>
      </c>
      <c r="O36" s="284">
        <v>0.8</v>
      </c>
      <c r="P36" s="284">
        <v>0.81</v>
      </c>
      <c r="Q36" s="284">
        <v>280</v>
      </c>
      <c r="R36" s="284">
        <v>111</v>
      </c>
      <c r="S36" s="284">
        <v>-3.31</v>
      </c>
      <c r="T36" s="285">
        <v>3</v>
      </c>
      <c r="U36" s="286" t="s">
        <v>306</v>
      </c>
      <c r="V36" s="225">
        <v>0</v>
      </c>
      <c r="W36" s="287">
        <v>1.6</v>
      </c>
      <c r="X36" s="287">
        <v>0</v>
      </c>
      <c r="Y36" s="288" t="s">
        <v>139</v>
      </c>
      <c r="Z36" s="185" t="s">
        <v>321</v>
      </c>
      <c r="AA36" s="226" t="s">
        <v>209</v>
      </c>
      <c r="AB36" s="288" t="s">
        <v>209</v>
      </c>
      <c r="AC36" s="288">
        <v>0</v>
      </c>
      <c r="AD36" s="288">
        <v>1.02</v>
      </c>
      <c r="AE36" s="288" t="s">
        <v>209</v>
      </c>
      <c r="AF36" s="182" t="s">
        <v>325</v>
      </c>
      <c r="AG36" s="289">
        <v>1</v>
      </c>
      <c r="AH36" s="290" t="s">
        <v>134</v>
      </c>
      <c r="AI36" s="290">
        <v>201.5</v>
      </c>
      <c r="AJ36" s="291">
        <v>0</v>
      </c>
      <c r="AK36" s="292">
        <v>1</v>
      </c>
      <c r="AL36" s="291">
        <v>613.4</v>
      </c>
      <c r="AM36" s="191" t="s">
        <v>323</v>
      </c>
      <c r="AN36" s="225">
        <v>1</v>
      </c>
      <c r="AO36" s="287">
        <v>4.75</v>
      </c>
      <c r="AP36" s="287">
        <v>172.97</v>
      </c>
      <c r="AQ36" s="182" t="s">
        <v>320</v>
      </c>
      <c r="AR36" s="241" t="s">
        <v>48</v>
      </c>
      <c r="AS36" s="192">
        <v>1</v>
      </c>
      <c r="AT36" s="206" t="s">
        <v>330</v>
      </c>
      <c r="AU36" s="293">
        <v>3.1</v>
      </c>
      <c r="AV36" s="294">
        <v>12.9</v>
      </c>
      <c r="AW36" s="294" t="s">
        <v>316</v>
      </c>
      <c r="AX36" s="294">
        <v>-11.4</v>
      </c>
      <c r="AY36" s="294">
        <v>29.9</v>
      </c>
      <c r="AZ36" s="294">
        <v>4.8000000000000001E-2</v>
      </c>
      <c r="BA36" s="294">
        <v>-15.7</v>
      </c>
      <c r="BB36" s="294">
        <v>3.7</v>
      </c>
      <c r="BC36" s="294" t="s">
        <v>316</v>
      </c>
      <c r="BD36" s="295">
        <v>1</v>
      </c>
      <c r="BE36" s="295">
        <v>4.8000000000000001E-2</v>
      </c>
      <c r="BF36" s="295" t="s">
        <v>765</v>
      </c>
      <c r="BG36" s="295" t="s">
        <v>764</v>
      </c>
      <c r="BH36" s="296"/>
      <c r="BI36" s="297">
        <v>4</v>
      </c>
      <c r="BJ36" s="189">
        <v>6.3</v>
      </c>
      <c r="BK36" s="298" t="s">
        <v>309</v>
      </c>
      <c r="BL36" s="13" t="s">
        <v>309</v>
      </c>
      <c r="BM36" s="13">
        <v>6.3</v>
      </c>
      <c r="BN36" s="13">
        <v>5.5</v>
      </c>
      <c r="BO36" s="13" t="s">
        <v>309</v>
      </c>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8"/>
    </row>
    <row r="37" spans="1:106" ht="14">
      <c r="A37" s="562"/>
      <c r="B37" s="188" t="s">
        <v>184</v>
      </c>
      <c r="C37" s="281" t="s">
        <v>28</v>
      </c>
      <c r="D37" s="282" t="s">
        <v>391</v>
      </c>
      <c r="E37" s="225" t="s">
        <v>554</v>
      </c>
      <c r="F37" s="226" t="s">
        <v>566</v>
      </c>
      <c r="G37" s="182" t="s">
        <v>136</v>
      </c>
      <c r="H37" s="182" t="s">
        <v>136</v>
      </c>
      <c r="I37" s="496" t="s">
        <v>973</v>
      </c>
      <c r="J37" s="497" t="s">
        <v>1055</v>
      </c>
      <c r="K37" s="210" t="s">
        <v>974</v>
      </c>
      <c r="L37" s="25" t="s">
        <v>314</v>
      </c>
      <c r="M37" s="210" t="s">
        <v>315</v>
      </c>
      <c r="N37" s="283">
        <v>172.18</v>
      </c>
      <c r="O37" s="284">
        <v>2.2000000000000002</v>
      </c>
      <c r="P37" s="284">
        <v>-1.0900000000000001</v>
      </c>
      <c r="Q37" s="284">
        <v>223</v>
      </c>
      <c r="R37" s="284">
        <v>-9</v>
      </c>
      <c r="S37" s="284">
        <v>-0.98</v>
      </c>
      <c r="T37" s="285">
        <v>2</v>
      </c>
      <c r="U37" s="286" t="s">
        <v>304</v>
      </c>
      <c r="V37" s="225">
        <v>1</v>
      </c>
      <c r="W37" s="287">
        <v>100</v>
      </c>
      <c r="X37" s="287">
        <v>85.524126455906796</v>
      </c>
      <c r="Y37" s="288" t="s">
        <v>138</v>
      </c>
      <c r="Z37" s="185" t="s">
        <v>321</v>
      </c>
      <c r="AA37" s="226">
        <v>9.3680000000000003</v>
      </c>
      <c r="AB37" s="288">
        <v>82.846999999999994</v>
      </c>
      <c r="AC37" s="288">
        <v>1</v>
      </c>
      <c r="AD37" s="288">
        <v>60.73</v>
      </c>
      <c r="AE37" s="288">
        <v>361.09</v>
      </c>
      <c r="AF37" s="182" t="s">
        <v>325</v>
      </c>
      <c r="AG37" s="289">
        <v>1</v>
      </c>
      <c r="AH37" s="290">
        <v>64</v>
      </c>
      <c r="AI37" s="290" t="s">
        <v>134</v>
      </c>
      <c r="AJ37" s="291">
        <v>1</v>
      </c>
      <c r="AK37" s="292">
        <v>0</v>
      </c>
      <c r="AL37" s="291">
        <v>120</v>
      </c>
      <c r="AM37" s="191" t="s">
        <v>323</v>
      </c>
      <c r="AN37" s="225">
        <v>1</v>
      </c>
      <c r="AO37" s="287">
        <v>7.04</v>
      </c>
      <c r="AP37" s="287">
        <v>29.98</v>
      </c>
      <c r="AQ37" s="182" t="s">
        <v>320</v>
      </c>
      <c r="AR37" s="241" t="s">
        <v>315</v>
      </c>
      <c r="AS37" s="192">
        <v>1</v>
      </c>
      <c r="AT37" s="206" t="s">
        <v>330</v>
      </c>
      <c r="AU37" s="293">
        <v>12.5</v>
      </c>
      <c r="AV37" s="294">
        <v>99.6</v>
      </c>
      <c r="AW37" s="294">
        <v>8.4000000000000005E-2</v>
      </c>
      <c r="AX37" s="294">
        <v>-19.399999999999999</v>
      </c>
      <c r="AY37" s="294">
        <v>42</v>
      </c>
      <c r="AZ37" s="294">
        <v>1.917</v>
      </c>
      <c r="BA37" s="294">
        <v>-9.1</v>
      </c>
      <c r="BB37" s="294">
        <v>4.7</v>
      </c>
      <c r="BC37" s="294" t="s">
        <v>316</v>
      </c>
      <c r="BD37" s="295">
        <v>1</v>
      </c>
      <c r="BE37" s="295">
        <v>8.4000000000000005E-2</v>
      </c>
      <c r="BF37" s="295" t="s">
        <v>763</v>
      </c>
      <c r="BG37" s="295" t="s">
        <v>764</v>
      </c>
      <c r="BH37" s="296" t="s">
        <v>1039</v>
      </c>
      <c r="BI37" s="297">
        <v>2</v>
      </c>
      <c r="BJ37" s="189">
        <v>4.7</v>
      </c>
      <c r="BK37" s="298">
        <v>5.8</v>
      </c>
      <c r="BL37" s="13">
        <v>4.7</v>
      </c>
      <c r="BM37" s="13">
        <v>2</v>
      </c>
      <c r="BN37" s="13">
        <v>4.7</v>
      </c>
      <c r="BO37" s="13">
        <v>2.1</v>
      </c>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8"/>
    </row>
    <row r="38" spans="1:106" ht="14">
      <c r="A38" s="562"/>
      <c r="B38" s="188" t="s">
        <v>87</v>
      </c>
      <c r="C38" s="351" t="s">
        <v>88</v>
      </c>
      <c r="D38" s="282" t="s">
        <v>412</v>
      </c>
      <c r="E38" s="225" t="s">
        <v>575</v>
      </c>
      <c r="F38" s="226" t="s">
        <v>579</v>
      </c>
      <c r="G38" s="182" t="s">
        <v>592</v>
      </c>
      <c r="H38" s="182" t="s">
        <v>581</v>
      </c>
      <c r="I38" s="496" t="s">
        <v>975</v>
      </c>
      <c r="J38" s="497" t="s">
        <v>1054</v>
      </c>
      <c r="K38" s="210" t="s">
        <v>136</v>
      </c>
      <c r="L38" s="25" t="s">
        <v>1044</v>
      </c>
      <c r="M38" s="210" t="s">
        <v>314</v>
      </c>
      <c r="N38" s="283">
        <v>318.86</v>
      </c>
      <c r="O38" s="284">
        <v>5.41</v>
      </c>
      <c r="P38" s="284">
        <v>-5.0999999999999996</v>
      </c>
      <c r="Q38" s="284">
        <v>407.21</v>
      </c>
      <c r="R38" s="284">
        <v>138.25</v>
      </c>
      <c r="S38" s="284">
        <v>-3.45</v>
      </c>
      <c r="T38" s="285">
        <v>1</v>
      </c>
      <c r="U38" s="342" t="s">
        <v>304</v>
      </c>
      <c r="V38" s="225" t="s">
        <v>725</v>
      </c>
      <c r="W38" s="288" t="s">
        <v>726</v>
      </c>
      <c r="X38" s="287">
        <v>0</v>
      </c>
      <c r="Y38" s="226" t="s">
        <v>725</v>
      </c>
      <c r="Z38" s="193" t="s">
        <v>793</v>
      </c>
      <c r="AA38" s="226" t="s">
        <v>209</v>
      </c>
      <c r="AB38" s="288" t="s">
        <v>209</v>
      </c>
      <c r="AC38" s="288">
        <v>0</v>
      </c>
      <c r="AD38" s="288">
        <v>1.07</v>
      </c>
      <c r="AE38" s="288">
        <v>7.8</v>
      </c>
      <c r="AF38" s="193" t="s">
        <v>793</v>
      </c>
      <c r="AG38" s="289">
        <v>1</v>
      </c>
      <c r="AH38" s="290">
        <v>4.21</v>
      </c>
      <c r="AI38" s="290">
        <v>4.2300000000000004</v>
      </c>
      <c r="AJ38" s="291">
        <v>1</v>
      </c>
      <c r="AK38" s="292">
        <v>1</v>
      </c>
      <c r="AL38" s="291">
        <v>7.9</v>
      </c>
      <c r="AM38" s="193" t="s">
        <v>793</v>
      </c>
      <c r="AN38" s="225">
        <v>1</v>
      </c>
      <c r="AO38" s="287">
        <v>5.73</v>
      </c>
      <c r="AP38" s="287">
        <v>5.73</v>
      </c>
      <c r="AQ38" s="182" t="s">
        <v>320</v>
      </c>
      <c r="AR38" s="241" t="s">
        <v>48</v>
      </c>
      <c r="AS38" s="192">
        <v>1</v>
      </c>
      <c r="AT38" s="206" t="s">
        <v>793</v>
      </c>
      <c r="AU38" s="293">
        <v>-17.2</v>
      </c>
      <c r="AV38" s="294">
        <v>69.599999999999994</v>
      </c>
      <c r="AW38" s="294">
        <v>0.82899999999999996</v>
      </c>
      <c r="AX38" s="294">
        <v>36</v>
      </c>
      <c r="AY38" s="294">
        <v>99.7</v>
      </c>
      <c r="AZ38" s="294" t="s">
        <v>767</v>
      </c>
      <c r="BA38" s="294">
        <v>-28.1</v>
      </c>
      <c r="BB38" s="294">
        <v>9.1999999999999993</v>
      </c>
      <c r="BC38" s="294" t="s">
        <v>316</v>
      </c>
      <c r="BD38" s="295">
        <v>1</v>
      </c>
      <c r="BE38" s="295" t="s">
        <v>767</v>
      </c>
      <c r="BF38" s="295" t="s">
        <v>765</v>
      </c>
      <c r="BG38" s="295" t="s">
        <v>764</v>
      </c>
      <c r="BH38" s="296"/>
      <c r="BI38" s="297">
        <v>3</v>
      </c>
      <c r="BJ38" s="189">
        <v>1</v>
      </c>
      <c r="BK38" s="298">
        <v>1.85</v>
      </c>
      <c r="BL38" s="13">
        <v>0.14000000000000001</v>
      </c>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8"/>
    </row>
    <row r="39" spans="1:106" ht="14">
      <c r="A39" s="562"/>
      <c r="B39" s="188" t="s">
        <v>131</v>
      </c>
      <c r="C39" s="351" t="s">
        <v>132</v>
      </c>
      <c r="D39" s="282" t="s">
        <v>450</v>
      </c>
      <c r="E39" s="225" t="s">
        <v>554</v>
      </c>
      <c r="F39" s="226" t="s">
        <v>566</v>
      </c>
      <c r="G39" s="182" t="s">
        <v>136</v>
      </c>
      <c r="H39" s="182" t="s">
        <v>136</v>
      </c>
      <c r="I39" s="496" t="s">
        <v>973</v>
      </c>
      <c r="J39" s="497" t="s">
        <v>1053</v>
      </c>
      <c r="K39" s="210" t="s">
        <v>136</v>
      </c>
      <c r="L39" s="25" t="s">
        <v>1044</v>
      </c>
      <c r="M39" s="210" t="s">
        <v>1044</v>
      </c>
      <c r="N39" s="283">
        <v>146.15</v>
      </c>
      <c r="O39" s="284">
        <v>1.39</v>
      </c>
      <c r="P39" s="284">
        <v>-1.89</v>
      </c>
      <c r="Q39" s="284">
        <v>301.7</v>
      </c>
      <c r="R39" s="284">
        <v>71</v>
      </c>
      <c r="S39" s="284">
        <v>-3.01</v>
      </c>
      <c r="T39" s="285">
        <v>3</v>
      </c>
      <c r="U39" s="342" t="s">
        <v>300</v>
      </c>
      <c r="V39" s="225">
        <v>0</v>
      </c>
      <c r="W39" s="287">
        <v>1</v>
      </c>
      <c r="X39" s="287">
        <v>0</v>
      </c>
      <c r="Y39" s="288" t="s">
        <v>139</v>
      </c>
      <c r="Z39" s="185" t="s">
        <v>321</v>
      </c>
      <c r="AA39" s="226">
        <v>60.033999999999999</v>
      </c>
      <c r="AB39" s="288">
        <v>479.95600000000002</v>
      </c>
      <c r="AC39" s="288">
        <v>1</v>
      </c>
      <c r="AD39" s="288">
        <v>35.22</v>
      </c>
      <c r="AE39" s="288">
        <v>1844.22</v>
      </c>
      <c r="AF39" s="182" t="s">
        <v>325</v>
      </c>
      <c r="AG39" s="289">
        <v>0</v>
      </c>
      <c r="AH39" s="290" t="s">
        <v>134</v>
      </c>
      <c r="AI39" s="290" t="s">
        <v>134</v>
      </c>
      <c r="AJ39" s="291">
        <v>0</v>
      </c>
      <c r="AK39" s="292">
        <v>0</v>
      </c>
      <c r="AL39" s="291">
        <v>537.4</v>
      </c>
      <c r="AM39" s="191" t="s">
        <v>323</v>
      </c>
      <c r="AN39" s="225">
        <v>1</v>
      </c>
      <c r="AO39" s="287">
        <v>151.78</v>
      </c>
      <c r="AP39" s="287" t="s">
        <v>54</v>
      </c>
      <c r="AQ39" s="182" t="s">
        <v>320</v>
      </c>
      <c r="AR39" s="241" t="s">
        <v>315</v>
      </c>
      <c r="AS39" s="192">
        <v>1</v>
      </c>
      <c r="AT39" s="206" t="s">
        <v>793</v>
      </c>
      <c r="AU39" s="293">
        <v>-1.6</v>
      </c>
      <c r="AV39" s="294">
        <v>5.7</v>
      </c>
      <c r="AW39" s="294" t="s">
        <v>316</v>
      </c>
      <c r="AX39" s="294">
        <v>12.5</v>
      </c>
      <c r="AY39" s="294">
        <v>16.600000000000001</v>
      </c>
      <c r="AZ39" s="294" t="s">
        <v>316</v>
      </c>
      <c r="BA39" s="294">
        <v>-14.9</v>
      </c>
      <c r="BB39" s="302">
        <v>0</v>
      </c>
      <c r="BC39" s="294" t="s">
        <v>316</v>
      </c>
      <c r="BD39" s="295">
        <v>0</v>
      </c>
      <c r="BE39" s="295"/>
      <c r="BF39" s="295"/>
      <c r="BG39" s="295" t="s">
        <v>768</v>
      </c>
      <c r="BH39" s="296" t="s">
        <v>1039</v>
      </c>
      <c r="BI39" s="297">
        <v>3</v>
      </c>
      <c r="BJ39" s="189" t="s">
        <v>309</v>
      </c>
      <c r="BK39" s="298" t="s">
        <v>309</v>
      </c>
      <c r="BL39" s="13" t="s">
        <v>309</v>
      </c>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8"/>
    </row>
    <row r="40" spans="1:106" ht="14">
      <c r="A40" s="562"/>
      <c r="B40" s="188" t="s">
        <v>89</v>
      </c>
      <c r="C40" s="351" t="s">
        <v>90</v>
      </c>
      <c r="D40" s="282" t="s">
        <v>408</v>
      </c>
      <c r="E40" s="225" t="s">
        <v>572</v>
      </c>
      <c r="F40" s="226" t="s">
        <v>318</v>
      </c>
      <c r="G40" s="182" t="s">
        <v>582</v>
      </c>
      <c r="H40" s="182" t="s">
        <v>583</v>
      </c>
      <c r="I40" s="496" t="s">
        <v>973</v>
      </c>
      <c r="J40" s="497" t="s">
        <v>1055</v>
      </c>
      <c r="K40" s="210" t="s">
        <v>974</v>
      </c>
      <c r="L40" s="25" t="s">
        <v>1044</v>
      </c>
      <c r="M40" s="210" t="s">
        <v>314</v>
      </c>
      <c r="N40" s="283">
        <v>222.37</v>
      </c>
      <c r="O40" s="284">
        <v>3.36</v>
      </c>
      <c r="P40" s="284">
        <v>-1.88</v>
      </c>
      <c r="Q40" s="284">
        <v>217.2</v>
      </c>
      <c r="R40" s="284">
        <v>-1.23</v>
      </c>
      <c r="S40" s="284">
        <v>-1.02</v>
      </c>
      <c r="T40" s="285">
        <v>2</v>
      </c>
      <c r="U40" s="342" t="s">
        <v>300</v>
      </c>
      <c r="V40" s="225">
        <v>0</v>
      </c>
      <c r="W40" s="287">
        <v>7.3</v>
      </c>
      <c r="X40" s="287">
        <v>0</v>
      </c>
      <c r="Y40" s="288" t="s">
        <v>139</v>
      </c>
      <c r="Z40" s="185" t="s">
        <v>321</v>
      </c>
      <c r="AA40" s="226">
        <v>12.972</v>
      </c>
      <c r="AB40" s="288" t="s">
        <v>209</v>
      </c>
      <c r="AC40" s="288">
        <v>1</v>
      </c>
      <c r="AD40" s="288">
        <v>1.62</v>
      </c>
      <c r="AE40" s="288">
        <v>23.31</v>
      </c>
      <c r="AF40" s="182" t="s">
        <v>325</v>
      </c>
      <c r="AG40" s="289">
        <v>1</v>
      </c>
      <c r="AH40" s="290" t="s">
        <v>134</v>
      </c>
      <c r="AI40" s="290">
        <v>21</v>
      </c>
      <c r="AJ40" s="291">
        <v>0</v>
      </c>
      <c r="AK40" s="292">
        <v>1</v>
      </c>
      <c r="AL40" s="291">
        <v>42.3</v>
      </c>
      <c r="AM40" s="191" t="s">
        <v>323</v>
      </c>
      <c r="AN40" s="225">
        <v>1</v>
      </c>
      <c r="AO40" s="287">
        <v>7.96</v>
      </c>
      <c r="AP40" s="287">
        <v>34.36</v>
      </c>
      <c r="AQ40" s="182" t="s">
        <v>320</v>
      </c>
      <c r="AR40" s="241" t="s">
        <v>48</v>
      </c>
      <c r="AS40" s="192">
        <v>1</v>
      </c>
      <c r="AT40" s="206" t="s">
        <v>793</v>
      </c>
      <c r="AU40" s="293">
        <v>-26</v>
      </c>
      <c r="AV40" s="294">
        <v>0</v>
      </c>
      <c r="AW40" s="294" t="s">
        <v>316</v>
      </c>
      <c r="AX40" s="294">
        <v>3.8</v>
      </c>
      <c r="AY40" s="294">
        <v>23.3</v>
      </c>
      <c r="AZ40" s="294" t="s">
        <v>316</v>
      </c>
      <c r="BA40" s="294">
        <v>-13.6</v>
      </c>
      <c r="BB40" s="294">
        <v>0</v>
      </c>
      <c r="BC40" s="294" t="s">
        <v>316</v>
      </c>
      <c r="BD40" s="295">
        <v>0</v>
      </c>
      <c r="BE40" s="295"/>
      <c r="BF40" s="295"/>
      <c r="BG40" s="295" t="s">
        <v>768</v>
      </c>
      <c r="BH40" s="296"/>
      <c r="BI40" s="297">
        <v>3</v>
      </c>
      <c r="BJ40" s="189">
        <v>4.8</v>
      </c>
      <c r="BK40" s="298">
        <v>4.8</v>
      </c>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8"/>
    </row>
    <row r="41" spans="1:106" ht="14">
      <c r="A41" s="562"/>
      <c r="B41" s="188" t="s">
        <v>91</v>
      </c>
      <c r="C41" s="341" t="s">
        <v>137</v>
      </c>
      <c r="D41" s="282" t="s">
        <v>419</v>
      </c>
      <c r="E41" s="225" t="s">
        <v>559</v>
      </c>
      <c r="F41" s="226" t="s">
        <v>566</v>
      </c>
      <c r="G41" s="182" t="s">
        <v>590</v>
      </c>
      <c r="H41" s="182" t="s">
        <v>583</v>
      </c>
      <c r="I41" s="496" t="s">
        <v>973</v>
      </c>
      <c r="J41" s="497" t="s">
        <v>1053</v>
      </c>
      <c r="K41" s="210" t="s">
        <v>136</v>
      </c>
      <c r="L41" s="25" t="s">
        <v>1044</v>
      </c>
      <c r="M41" s="210" t="s">
        <v>314</v>
      </c>
      <c r="N41" s="338">
        <v>344.38</v>
      </c>
      <c r="O41" s="339">
        <v>1.0900000000000001</v>
      </c>
      <c r="P41" s="339">
        <v>-0.78</v>
      </c>
      <c r="Q41" s="339">
        <v>265.61</v>
      </c>
      <c r="R41" s="339">
        <v>101.5</v>
      </c>
      <c r="S41" s="339">
        <v>-3.78</v>
      </c>
      <c r="T41" s="340">
        <v>3</v>
      </c>
      <c r="U41" s="342" t="s">
        <v>306</v>
      </c>
      <c r="V41" s="225">
        <v>1</v>
      </c>
      <c r="W41" s="288">
        <v>100</v>
      </c>
      <c r="X41" s="288">
        <v>44.7</v>
      </c>
      <c r="Y41" s="288" t="s">
        <v>138</v>
      </c>
      <c r="Z41" s="185" t="s">
        <v>321</v>
      </c>
      <c r="AA41" s="226">
        <v>2.2000000000000002</v>
      </c>
      <c r="AB41" s="288">
        <v>4.9800000000000004</v>
      </c>
      <c r="AC41" s="288">
        <v>1</v>
      </c>
      <c r="AD41" s="288">
        <v>10.3</v>
      </c>
      <c r="AE41" s="288">
        <v>18.600000000000001</v>
      </c>
      <c r="AF41" s="182" t="s">
        <v>325</v>
      </c>
      <c r="AG41" s="289">
        <v>1</v>
      </c>
      <c r="AH41" s="290">
        <v>12.7</v>
      </c>
      <c r="AI41" s="290">
        <v>12.9</v>
      </c>
      <c r="AJ41" s="291">
        <v>1</v>
      </c>
      <c r="AK41" s="292">
        <v>1</v>
      </c>
      <c r="AL41" s="291">
        <v>21.3</v>
      </c>
      <c r="AM41" s="193" t="s">
        <v>793</v>
      </c>
      <c r="AN41" s="225">
        <v>1</v>
      </c>
      <c r="AO41" s="287" t="s">
        <v>551</v>
      </c>
      <c r="AP41" s="287">
        <v>3.35</v>
      </c>
      <c r="AQ41" s="182" t="s">
        <v>320</v>
      </c>
      <c r="AR41" s="241" t="s">
        <v>314</v>
      </c>
      <c r="AS41" s="192">
        <v>1</v>
      </c>
      <c r="AT41" s="206" t="s">
        <v>793</v>
      </c>
      <c r="AU41" s="293">
        <v>96.3</v>
      </c>
      <c r="AV41" s="294">
        <v>100</v>
      </c>
      <c r="AW41" s="294" t="s">
        <v>778</v>
      </c>
      <c r="AX41" s="294">
        <v>68.400000000000006</v>
      </c>
      <c r="AY41" s="294">
        <v>99.9</v>
      </c>
      <c r="AZ41" s="294" t="s">
        <v>761</v>
      </c>
      <c r="BA41" s="294">
        <v>-0.2</v>
      </c>
      <c r="BB41" s="294">
        <v>8.9</v>
      </c>
      <c r="BC41" s="294" t="s">
        <v>316</v>
      </c>
      <c r="BD41" s="295">
        <v>1</v>
      </c>
      <c r="BE41" s="295" t="s">
        <v>761</v>
      </c>
      <c r="BF41" s="295" t="s">
        <v>765</v>
      </c>
      <c r="BG41" s="295" t="s">
        <v>764</v>
      </c>
      <c r="BH41" s="296"/>
      <c r="BI41" s="297">
        <v>3</v>
      </c>
      <c r="BJ41" s="189">
        <v>0.8</v>
      </c>
      <c r="BK41" s="298">
        <v>0.8</v>
      </c>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8"/>
    </row>
    <row r="42" spans="1:106" ht="12.75" customHeight="1">
      <c r="A42" s="562"/>
      <c r="B42" s="188" t="s">
        <v>181</v>
      </c>
      <c r="C42" s="281" t="s">
        <v>44</v>
      </c>
      <c r="D42" s="282" t="s">
        <v>378</v>
      </c>
      <c r="E42" s="225" t="s">
        <v>561</v>
      </c>
      <c r="F42" s="226" t="s">
        <v>566</v>
      </c>
      <c r="G42" s="182" t="s">
        <v>136</v>
      </c>
      <c r="H42" s="182" t="s">
        <v>136</v>
      </c>
      <c r="I42" s="496" t="s">
        <v>973</v>
      </c>
      <c r="J42" s="497" t="s">
        <v>1053</v>
      </c>
      <c r="K42" s="210" t="s">
        <v>136</v>
      </c>
      <c r="L42" s="25" t="s">
        <v>315</v>
      </c>
      <c r="M42" s="210" t="s">
        <v>1044</v>
      </c>
      <c r="N42" s="283">
        <v>202.29</v>
      </c>
      <c r="O42" s="284">
        <v>4.33</v>
      </c>
      <c r="P42" s="284">
        <v>-1.76</v>
      </c>
      <c r="Q42" s="284">
        <v>304.8</v>
      </c>
      <c r="R42" s="284">
        <v>80</v>
      </c>
      <c r="S42" s="284">
        <v>-3.35</v>
      </c>
      <c r="T42" s="285">
        <v>3</v>
      </c>
      <c r="U42" s="286" t="s">
        <v>300</v>
      </c>
      <c r="V42" s="225">
        <v>0</v>
      </c>
      <c r="W42" s="287">
        <v>0.60362173038229405</v>
      </c>
      <c r="X42" s="287">
        <v>3.8824181919023899</v>
      </c>
      <c r="Y42" s="288" t="s">
        <v>139</v>
      </c>
      <c r="Z42" s="185" t="s">
        <v>321</v>
      </c>
      <c r="AA42" s="226">
        <v>14.398</v>
      </c>
      <c r="AB42" s="288" t="s">
        <v>209</v>
      </c>
      <c r="AC42" s="288">
        <v>1</v>
      </c>
      <c r="AD42" s="288">
        <v>1.57</v>
      </c>
      <c r="AE42" s="288">
        <v>46.77</v>
      </c>
      <c r="AF42" s="182" t="s">
        <v>325</v>
      </c>
      <c r="AG42" s="352">
        <v>1</v>
      </c>
      <c r="AH42" s="353" t="s">
        <v>134</v>
      </c>
      <c r="AI42" s="353">
        <v>25.94</v>
      </c>
      <c r="AJ42" s="354">
        <v>0</v>
      </c>
      <c r="AK42" s="355">
        <v>1</v>
      </c>
      <c r="AL42" s="354">
        <v>24.2</v>
      </c>
      <c r="AM42" s="191" t="s">
        <v>323</v>
      </c>
      <c r="AN42" s="225">
        <v>1</v>
      </c>
      <c r="AO42" s="287">
        <v>13.13</v>
      </c>
      <c r="AP42" s="287">
        <v>27.48</v>
      </c>
      <c r="AQ42" s="182" t="s">
        <v>320</v>
      </c>
      <c r="AR42" s="241" t="s">
        <v>315</v>
      </c>
      <c r="AS42" s="192">
        <v>1</v>
      </c>
      <c r="AT42" s="206" t="s">
        <v>330</v>
      </c>
      <c r="AU42" s="293">
        <v>-1.4</v>
      </c>
      <c r="AV42" s="294">
        <v>6</v>
      </c>
      <c r="AW42" s="294" t="s">
        <v>316</v>
      </c>
      <c r="AX42" s="294">
        <v>13.8</v>
      </c>
      <c r="AY42" s="294">
        <v>31</v>
      </c>
      <c r="AZ42" s="294">
        <v>2.2040000000000002</v>
      </c>
      <c r="BA42" s="294">
        <v>-5.0999999999999996</v>
      </c>
      <c r="BB42" s="294">
        <v>3</v>
      </c>
      <c r="BC42" s="294" t="s">
        <v>316</v>
      </c>
      <c r="BD42" s="295">
        <v>1</v>
      </c>
      <c r="BE42" s="295">
        <v>2.2040000000000002</v>
      </c>
      <c r="BF42" s="295" t="s">
        <v>765</v>
      </c>
      <c r="BG42" s="295" t="s">
        <v>766</v>
      </c>
      <c r="BH42" s="296" t="s">
        <v>1039</v>
      </c>
      <c r="BI42" s="297">
        <v>4</v>
      </c>
      <c r="BJ42" s="189">
        <v>11.2</v>
      </c>
      <c r="BK42" s="298">
        <v>10.6</v>
      </c>
      <c r="BL42" s="13">
        <v>13.5</v>
      </c>
      <c r="BM42" s="13">
        <v>7.6</v>
      </c>
      <c r="BN42" s="13">
        <v>11.2</v>
      </c>
      <c r="BO42" s="13">
        <v>11.768000000000001</v>
      </c>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8"/>
    </row>
    <row r="43" spans="1:106" ht="12.75" customHeight="1">
      <c r="A43" s="562"/>
      <c r="B43" s="188" t="s">
        <v>143</v>
      </c>
      <c r="C43" s="281" t="s">
        <v>45</v>
      </c>
      <c r="D43" s="299" t="s">
        <v>346</v>
      </c>
      <c r="E43" s="300" t="s">
        <v>561</v>
      </c>
      <c r="F43" s="226" t="s">
        <v>566</v>
      </c>
      <c r="G43" s="182" t="s">
        <v>136</v>
      </c>
      <c r="H43" s="182" t="s">
        <v>136</v>
      </c>
      <c r="I43" s="496" t="s">
        <v>973</v>
      </c>
      <c r="J43" s="497" t="s">
        <v>1053</v>
      </c>
      <c r="K43" s="210" t="s">
        <v>136</v>
      </c>
      <c r="L43" s="25" t="s">
        <v>315</v>
      </c>
      <c r="M43" s="210" t="s">
        <v>1044</v>
      </c>
      <c r="N43" s="283">
        <v>216.32</v>
      </c>
      <c r="O43" s="284">
        <v>4.82</v>
      </c>
      <c r="P43" s="284">
        <v>-4.9000000000000004</v>
      </c>
      <c r="Q43" s="284">
        <v>318.7</v>
      </c>
      <c r="R43" s="284">
        <v>39.200000000000003</v>
      </c>
      <c r="S43" s="284">
        <v>-3.27</v>
      </c>
      <c r="T43" s="285">
        <v>1</v>
      </c>
      <c r="U43" s="286" t="s">
        <v>300</v>
      </c>
      <c r="V43" s="225">
        <v>0</v>
      </c>
      <c r="W43" s="287">
        <v>0</v>
      </c>
      <c r="X43" s="287">
        <v>0</v>
      </c>
      <c r="Y43" s="288" t="s">
        <v>139</v>
      </c>
      <c r="Z43" s="185" t="s">
        <v>321</v>
      </c>
      <c r="AA43" s="226">
        <v>17.266999999999999</v>
      </c>
      <c r="AB43" s="288" t="s">
        <v>209</v>
      </c>
      <c r="AC43" s="288">
        <v>1</v>
      </c>
      <c r="AD43" s="288">
        <v>2.68</v>
      </c>
      <c r="AE43" s="288">
        <v>26.34</v>
      </c>
      <c r="AF43" s="182" t="s">
        <v>325</v>
      </c>
      <c r="AG43" s="289">
        <v>0</v>
      </c>
      <c r="AH43" s="290" t="s">
        <v>134</v>
      </c>
      <c r="AI43" s="290" t="s">
        <v>134</v>
      </c>
      <c r="AJ43" s="291">
        <v>0</v>
      </c>
      <c r="AK43" s="292">
        <v>0</v>
      </c>
      <c r="AL43" s="291">
        <v>37</v>
      </c>
      <c r="AM43" s="191" t="s">
        <v>323</v>
      </c>
      <c r="AN43" s="225">
        <v>1</v>
      </c>
      <c r="AO43" s="287">
        <v>4.8600000000000003</v>
      </c>
      <c r="AP43" s="287">
        <v>22.22</v>
      </c>
      <c r="AQ43" s="182" t="s">
        <v>320</v>
      </c>
      <c r="AR43" s="241" t="s">
        <v>315</v>
      </c>
      <c r="AS43" s="192">
        <v>1</v>
      </c>
      <c r="AT43" s="206" t="s">
        <v>329</v>
      </c>
      <c r="AU43" s="293">
        <v>-5.6</v>
      </c>
      <c r="AV43" s="294">
        <v>5.4</v>
      </c>
      <c r="AW43" s="294" t="s">
        <v>316</v>
      </c>
      <c r="AX43" s="294">
        <v>9.5</v>
      </c>
      <c r="AY43" s="294">
        <v>21.7</v>
      </c>
      <c r="AZ43" s="294" t="s">
        <v>316</v>
      </c>
      <c r="BA43" s="294">
        <v>-9.8000000000000007</v>
      </c>
      <c r="BB43" s="294">
        <v>1.6</v>
      </c>
      <c r="BC43" s="294" t="s">
        <v>316</v>
      </c>
      <c r="BD43" s="295">
        <v>0</v>
      </c>
      <c r="BE43" s="295"/>
      <c r="BF43" s="295"/>
      <c r="BG43" s="295" t="s">
        <v>768</v>
      </c>
      <c r="BH43" s="296" t="s">
        <v>1039</v>
      </c>
      <c r="BI43" s="297">
        <v>5</v>
      </c>
      <c r="BJ43" s="189">
        <v>10.6</v>
      </c>
      <c r="BK43" s="298">
        <v>11</v>
      </c>
      <c r="BL43" s="13">
        <v>1.2</v>
      </c>
      <c r="BM43" s="13">
        <v>9.4</v>
      </c>
      <c r="BN43" s="13">
        <v>8.4</v>
      </c>
      <c r="BO43" s="13">
        <v>10.9</v>
      </c>
      <c r="BP43" s="13">
        <v>6.6</v>
      </c>
      <c r="BQ43" s="13">
        <v>11.3</v>
      </c>
      <c r="BR43" s="13">
        <v>7.6</v>
      </c>
      <c r="BS43" s="13">
        <v>4.4000000000000004</v>
      </c>
      <c r="BT43" s="13">
        <v>11.5</v>
      </c>
      <c r="BU43" s="13" t="s">
        <v>309</v>
      </c>
      <c r="BV43" s="13">
        <v>1.2</v>
      </c>
      <c r="BW43" s="13">
        <v>6.2</v>
      </c>
      <c r="BX43" s="13">
        <v>2.7</v>
      </c>
      <c r="BY43" s="13">
        <v>8</v>
      </c>
      <c r="BZ43" s="13">
        <v>11.3</v>
      </c>
      <c r="CA43" s="13">
        <v>12.9</v>
      </c>
      <c r="CB43" s="13">
        <v>5</v>
      </c>
      <c r="CC43" s="13">
        <v>25.5</v>
      </c>
      <c r="CD43" s="13">
        <v>21.8</v>
      </c>
      <c r="CE43" s="13">
        <v>33.799999999999997</v>
      </c>
      <c r="CF43" s="13">
        <v>7.9</v>
      </c>
      <c r="CG43" s="13">
        <v>7</v>
      </c>
      <c r="CH43" s="13">
        <v>8.1</v>
      </c>
      <c r="CI43" s="13">
        <v>14.7</v>
      </c>
      <c r="CJ43" s="13" t="s">
        <v>309</v>
      </c>
      <c r="CK43" s="13">
        <v>6.7</v>
      </c>
      <c r="CL43" s="13">
        <v>6.3</v>
      </c>
      <c r="CM43" s="13">
        <v>12</v>
      </c>
      <c r="CN43" s="13">
        <v>10.8</v>
      </c>
      <c r="CO43" s="13">
        <v>17.600000000000001</v>
      </c>
      <c r="CP43" s="13">
        <v>11.7</v>
      </c>
      <c r="CQ43" s="13">
        <v>11.7</v>
      </c>
      <c r="CR43" s="13">
        <v>10.6</v>
      </c>
      <c r="CS43" s="13">
        <v>11.9</v>
      </c>
      <c r="CT43" s="13">
        <v>8.8000000000000007</v>
      </c>
      <c r="CU43" s="13">
        <v>12.2</v>
      </c>
      <c r="CV43" s="13"/>
      <c r="CW43" s="13"/>
      <c r="CX43" s="13"/>
      <c r="CY43" s="13"/>
      <c r="CZ43" s="13"/>
      <c r="DA43" s="13"/>
      <c r="DB43" s="8"/>
    </row>
    <row r="44" spans="1:106" ht="12.75" customHeight="1">
      <c r="A44" s="562"/>
      <c r="B44" s="188" t="s">
        <v>189</v>
      </c>
      <c r="C44" s="281" t="s">
        <v>29</v>
      </c>
      <c r="D44" s="282" t="s">
        <v>415</v>
      </c>
      <c r="E44" s="225" t="s">
        <v>558</v>
      </c>
      <c r="F44" s="226" t="s">
        <v>566</v>
      </c>
      <c r="G44" s="182" t="s">
        <v>136</v>
      </c>
      <c r="H44" s="182" t="s">
        <v>136</v>
      </c>
      <c r="I44" s="496" t="s">
        <v>973</v>
      </c>
      <c r="J44" s="497" t="s">
        <v>1053</v>
      </c>
      <c r="K44" s="210" t="s">
        <v>974</v>
      </c>
      <c r="L44" s="25" t="s">
        <v>314</v>
      </c>
      <c r="M44" s="210" t="s">
        <v>1044</v>
      </c>
      <c r="N44" s="283">
        <v>152.24</v>
      </c>
      <c r="O44" s="284">
        <v>3.45</v>
      </c>
      <c r="P44" s="284">
        <v>-2.06</v>
      </c>
      <c r="Q44" s="284">
        <v>227</v>
      </c>
      <c r="R44" s="284">
        <v>-10</v>
      </c>
      <c r="S44" s="284">
        <v>-1.04</v>
      </c>
      <c r="T44" s="285">
        <v>2</v>
      </c>
      <c r="U44" s="286" t="s">
        <v>300</v>
      </c>
      <c r="V44" s="225">
        <v>1</v>
      </c>
      <c r="W44" s="287">
        <v>85.714285714285694</v>
      </c>
      <c r="X44" s="287">
        <v>16.916250693289001</v>
      </c>
      <c r="Y44" s="288" t="s">
        <v>138</v>
      </c>
      <c r="Z44" s="185" t="s">
        <v>321</v>
      </c>
      <c r="AA44" s="226">
        <v>23.164999999999999</v>
      </c>
      <c r="AB44" s="288">
        <v>67.361999999999995</v>
      </c>
      <c r="AC44" s="288">
        <v>1</v>
      </c>
      <c r="AD44" s="288">
        <v>96.42</v>
      </c>
      <c r="AE44" s="288">
        <v>182.81</v>
      </c>
      <c r="AF44" s="182" t="s">
        <v>325</v>
      </c>
      <c r="AG44" s="289">
        <v>1</v>
      </c>
      <c r="AH44" s="290">
        <v>8.41</v>
      </c>
      <c r="AI44" s="290">
        <v>15</v>
      </c>
      <c r="AJ44" s="291">
        <v>1</v>
      </c>
      <c r="AK44" s="292">
        <v>1</v>
      </c>
      <c r="AL44" s="291">
        <v>24</v>
      </c>
      <c r="AM44" s="191" t="s">
        <v>323</v>
      </c>
      <c r="AN44" s="225">
        <v>1</v>
      </c>
      <c r="AO44" s="287">
        <v>3.7</v>
      </c>
      <c r="AP44" s="287">
        <v>12.97</v>
      </c>
      <c r="AQ44" s="182" t="s">
        <v>320</v>
      </c>
      <c r="AR44" s="241" t="s">
        <v>48</v>
      </c>
      <c r="AS44" s="192">
        <v>1</v>
      </c>
      <c r="AT44" s="206" t="s">
        <v>329</v>
      </c>
      <c r="AU44" s="293">
        <v>-6</v>
      </c>
      <c r="AV44" s="294">
        <v>100</v>
      </c>
      <c r="AW44" s="294">
        <v>4.5599999999999996</v>
      </c>
      <c r="AX44" s="294">
        <v>8.3000000000000007</v>
      </c>
      <c r="AY44" s="294">
        <v>33.1</v>
      </c>
      <c r="AZ44" s="294">
        <v>1.9</v>
      </c>
      <c r="BA44" s="294">
        <v>-4.7</v>
      </c>
      <c r="BB44" s="294">
        <v>10.9</v>
      </c>
      <c r="BC44" s="294" t="s">
        <v>316</v>
      </c>
      <c r="BD44" s="295">
        <v>1</v>
      </c>
      <c r="BE44" s="295">
        <v>1.9</v>
      </c>
      <c r="BF44" s="295" t="s">
        <v>765</v>
      </c>
      <c r="BG44" s="295" t="s">
        <v>766</v>
      </c>
      <c r="BH44" s="296" t="s">
        <v>1039</v>
      </c>
      <c r="BI44" s="297">
        <v>3</v>
      </c>
      <c r="BJ44" s="189">
        <v>5.7</v>
      </c>
      <c r="BK44" s="298">
        <v>6.3</v>
      </c>
      <c r="BL44" s="13">
        <v>1.2</v>
      </c>
      <c r="BM44" s="13">
        <v>4.5999999999999996</v>
      </c>
      <c r="BN44" s="13">
        <v>5.8</v>
      </c>
      <c r="BO44" s="13">
        <v>4.5999999999999996</v>
      </c>
      <c r="BP44" s="13">
        <v>3.7</v>
      </c>
      <c r="BQ44" s="13">
        <v>2.1</v>
      </c>
      <c r="BR44" s="13">
        <v>1.5</v>
      </c>
      <c r="BS44" s="13" t="s">
        <v>288</v>
      </c>
      <c r="BT44" s="13">
        <v>6.6</v>
      </c>
      <c r="BU44" s="13">
        <v>12</v>
      </c>
      <c r="BV44" s="13">
        <v>5.7</v>
      </c>
      <c r="BW44" s="13">
        <v>12.6</v>
      </c>
      <c r="BX44" s="13">
        <v>13</v>
      </c>
      <c r="BY44" s="13">
        <v>6.6</v>
      </c>
      <c r="BZ44" s="13" t="s">
        <v>288</v>
      </c>
      <c r="CA44" s="13">
        <v>5.66</v>
      </c>
      <c r="CB44" s="13">
        <v>6.8</v>
      </c>
      <c r="CC44" s="13">
        <v>5.0999999999999996</v>
      </c>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8"/>
    </row>
    <row r="45" spans="1:106" ht="12.75" customHeight="1">
      <c r="A45" s="562"/>
      <c r="B45" s="188" t="s">
        <v>162</v>
      </c>
      <c r="C45" s="281" t="s">
        <v>46</v>
      </c>
      <c r="D45" s="282" t="s">
        <v>460</v>
      </c>
      <c r="E45" s="225" t="s">
        <v>559</v>
      </c>
      <c r="F45" s="226" t="s">
        <v>566</v>
      </c>
      <c r="G45" s="182" t="s">
        <v>588</v>
      </c>
      <c r="H45" s="182" t="s">
        <v>581</v>
      </c>
      <c r="I45" s="496" t="s">
        <v>973</v>
      </c>
      <c r="J45" s="497" t="s">
        <v>1053</v>
      </c>
      <c r="K45" s="210" t="s">
        <v>136</v>
      </c>
      <c r="L45" s="25" t="s">
        <v>1044</v>
      </c>
      <c r="M45" s="210" t="s">
        <v>315</v>
      </c>
      <c r="N45" s="283">
        <v>164.21</v>
      </c>
      <c r="O45" s="284">
        <v>2.27</v>
      </c>
      <c r="P45" s="284">
        <v>-1.56</v>
      </c>
      <c r="Q45" s="284">
        <v>253.2</v>
      </c>
      <c r="R45" s="284">
        <v>-9.1</v>
      </c>
      <c r="S45" s="284">
        <v>-1.65</v>
      </c>
      <c r="T45" s="285">
        <v>2</v>
      </c>
      <c r="U45" s="286" t="s">
        <v>300</v>
      </c>
      <c r="V45" s="225">
        <v>1</v>
      </c>
      <c r="W45" s="287">
        <v>9.1999999999999993</v>
      </c>
      <c r="X45" s="287">
        <v>19.2</v>
      </c>
      <c r="Y45" s="288" t="s">
        <v>140</v>
      </c>
      <c r="Z45" s="185" t="s">
        <v>321</v>
      </c>
      <c r="AA45" s="226" t="s">
        <v>209</v>
      </c>
      <c r="AB45" s="288" t="s">
        <v>209</v>
      </c>
      <c r="AC45" s="288">
        <v>0</v>
      </c>
      <c r="AD45" s="288">
        <v>1.25</v>
      </c>
      <c r="AE45" s="288">
        <v>1505.69</v>
      </c>
      <c r="AF45" s="182" t="s">
        <v>325</v>
      </c>
      <c r="AG45" s="289">
        <v>1</v>
      </c>
      <c r="AH45" s="290">
        <v>64.400000000000006</v>
      </c>
      <c r="AI45" s="290">
        <v>137.19999999999999</v>
      </c>
      <c r="AJ45" s="291">
        <v>1</v>
      </c>
      <c r="AK45" s="292">
        <v>1</v>
      </c>
      <c r="AL45" s="291">
        <v>143.19999999999999</v>
      </c>
      <c r="AM45" s="191" t="s">
        <v>323</v>
      </c>
      <c r="AN45" s="225">
        <v>1</v>
      </c>
      <c r="AO45" s="287">
        <v>29.36</v>
      </c>
      <c r="AP45" s="287">
        <v>141.58000000000001</v>
      </c>
      <c r="AQ45" s="182" t="s">
        <v>320</v>
      </c>
      <c r="AR45" s="241" t="s">
        <v>48</v>
      </c>
      <c r="AS45" s="192">
        <v>1</v>
      </c>
      <c r="AT45" s="206" t="s">
        <v>330</v>
      </c>
      <c r="AU45" s="293">
        <v>-2.8</v>
      </c>
      <c r="AV45" s="294">
        <v>89.7</v>
      </c>
      <c r="AW45" s="294">
        <v>0.32600000000000001</v>
      </c>
      <c r="AX45" s="294">
        <v>59.2</v>
      </c>
      <c r="AY45" s="294">
        <v>79.5</v>
      </c>
      <c r="AZ45" s="294" t="s">
        <v>771</v>
      </c>
      <c r="BA45" s="294">
        <v>-4.5999999999999996</v>
      </c>
      <c r="BB45" s="294">
        <v>3.8</v>
      </c>
      <c r="BC45" s="294" t="s">
        <v>316</v>
      </c>
      <c r="BD45" s="295">
        <v>1</v>
      </c>
      <c r="BE45" s="295">
        <v>0.32600000000000001</v>
      </c>
      <c r="BF45" s="295" t="s">
        <v>763</v>
      </c>
      <c r="BG45" s="295" t="s">
        <v>766</v>
      </c>
      <c r="BH45" s="296" t="s">
        <v>1039</v>
      </c>
      <c r="BI45" s="297">
        <v>3</v>
      </c>
      <c r="BJ45" s="189">
        <v>12.9</v>
      </c>
      <c r="BK45" s="298">
        <v>13.95</v>
      </c>
      <c r="BL45" s="13">
        <v>11.9</v>
      </c>
      <c r="BM45" s="13">
        <v>5.4</v>
      </c>
      <c r="BN45" s="13">
        <v>5.3</v>
      </c>
      <c r="BO45" s="13">
        <v>10.5</v>
      </c>
      <c r="BP45" s="13">
        <v>18.2</v>
      </c>
      <c r="BQ45" s="13">
        <v>9.8000000000000007</v>
      </c>
      <c r="BR45" s="13">
        <v>40.9</v>
      </c>
      <c r="BS45" s="13">
        <v>19.12</v>
      </c>
      <c r="BT45" s="13">
        <v>11.6</v>
      </c>
      <c r="BU45" s="13" t="s">
        <v>288</v>
      </c>
      <c r="BV45" s="13">
        <v>8.9</v>
      </c>
      <c r="BW45" s="13">
        <v>18.899999999999999</v>
      </c>
      <c r="BX45" s="13">
        <v>9.5</v>
      </c>
      <c r="BY45" s="13">
        <v>20.399999999999999</v>
      </c>
      <c r="BZ45" s="13">
        <v>8.1</v>
      </c>
      <c r="CA45" s="13" t="s">
        <v>309</v>
      </c>
      <c r="CB45" s="13">
        <v>15</v>
      </c>
      <c r="CC45" s="13">
        <v>12.9</v>
      </c>
      <c r="CD45" s="13">
        <v>4.9000000000000004</v>
      </c>
      <c r="CE45" s="13">
        <v>7.5</v>
      </c>
      <c r="CF45" s="13">
        <v>5.8</v>
      </c>
      <c r="CG45" s="13">
        <v>14.5</v>
      </c>
      <c r="CH45" s="13">
        <v>8.9</v>
      </c>
      <c r="CI45" s="13">
        <v>13.8</v>
      </c>
      <c r="CJ45" s="13">
        <v>6</v>
      </c>
      <c r="CK45" s="13">
        <v>12.9</v>
      </c>
      <c r="CL45" s="13">
        <v>13.8</v>
      </c>
      <c r="CM45" s="13">
        <v>15</v>
      </c>
      <c r="CN45" s="13" t="s">
        <v>288</v>
      </c>
      <c r="CO45" s="13">
        <v>13</v>
      </c>
      <c r="CP45" s="13">
        <v>10.7</v>
      </c>
      <c r="CQ45" s="13">
        <v>15.1</v>
      </c>
      <c r="CR45" s="13"/>
      <c r="CS45" s="13"/>
      <c r="CT45" s="13"/>
      <c r="CU45" s="13"/>
      <c r="CV45" s="13"/>
      <c r="CW45" s="13"/>
      <c r="CX45" s="13"/>
      <c r="CY45" s="13"/>
      <c r="CZ45" s="13"/>
      <c r="DA45" s="13"/>
      <c r="DB45" s="8"/>
    </row>
    <row r="46" spans="1:106" ht="12.75" customHeight="1">
      <c r="A46" s="562"/>
      <c r="B46" s="188" t="s">
        <v>190</v>
      </c>
      <c r="C46" s="281" t="s">
        <v>30</v>
      </c>
      <c r="D46" s="282" t="s">
        <v>413</v>
      </c>
      <c r="E46" s="225" t="s">
        <v>556</v>
      </c>
      <c r="F46" s="226" t="s">
        <v>566</v>
      </c>
      <c r="G46" s="182" t="s">
        <v>584</v>
      </c>
      <c r="H46" s="182" t="s">
        <v>581</v>
      </c>
      <c r="I46" s="496" t="s">
        <v>973</v>
      </c>
      <c r="J46" s="497" t="s">
        <v>1056</v>
      </c>
      <c r="K46" s="210" t="s">
        <v>136</v>
      </c>
      <c r="L46" s="25" t="s">
        <v>1044</v>
      </c>
      <c r="M46" s="210" t="s">
        <v>315</v>
      </c>
      <c r="N46" s="283">
        <v>302.45999999999998</v>
      </c>
      <c r="O46" s="284">
        <v>6.46</v>
      </c>
      <c r="P46" s="284">
        <v>-3.8</v>
      </c>
      <c r="Q46" s="284">
        <v>394.9</v>
      </c>
      <c r="R46" s="284">
        <v>173.5</v>
      </c>
      <c r="S46" s="284">
        <v>-6.5</v>
      </c>
      <c r="T46" s="285">
        <v>1</v>
      </c>
      <c r="U46" s="286" t="s">
        <v>305</v>
      </c>
      <c r="V46" s="225">
        <v>1</v>
      </c>
      <c r="W46" s="287">
        <v>99.9</v>
      </c>
      <c r="X46" s="287">
        <v>16.3</v>
      </c>
      <c r="Y46" s="288" t="s">
        <v>138</v>
      </c>
      <c r="Z46" s="185" t="s">
        <v>321</v>
      </c>
      <c r="AA46" s="226">
        <v>16.562999999999999</v>
      </c>
      <c r="AB46" s="288">
        <v>34.744999999999997</v>
      </c>
      <c r="AC46" s="288">
        <v>1</v>
      </c>
      <c r="AD46" s="288">
        <v>11.42</v>
      </c>
      <c r="AE46" s="288">
        <v>104.61</v>
      </c>
      <c r="AF46" s="182" t="s">
        <v>325</v>
      </c>
      <c r="AG46" s="289">
        <v>0</v>
      </c>
      <c r="AH46" s="290" t="s">
        <v>134</v>
      </c>
      <c r="AI46" s="290" t="s">
        <v>134</v>
      </c>
      <c r="AJ46" s="291">
        <v>0</v>
      </c>
      <c r="AK46" s="292">
        <v>0</v>
      </c>
      <c r="AL46" s="291">
        <v>89.6</v>
      </c>
      <c r="AM46" s="191" t="s">
        <v>323</v>
      </c>
      <c r="AN46" s="225">
        <v>1</v>
      </c>
      <c r="AO46" s="287">
        <v>36.200000000000003</v>
      </c>
      <c r="AP46" s="287">
        <v>72.489999999999995</v>
      </c>
      <c r="AQ46" s="182" t="s">
        <v>320</v>
      </c>
      <c r="AR46" s="241" t="s">
        <v>315</v>
      </c>
      <c r="AS46" s="192">
        <v>1</v>
      </c>
      <c r="AT46" s="206" t="s">
        <v>330</v>
      </c>
      <c r="AU46" s="293">
        <v>46.2</v>
      </c>
      <c r="AV46" s="294">
        <v>99.5</v>
      </c>
      <c r="AW46" s="294">
        <v>2.5000000000000001E-2</v>
      </c>
      <c r="AX46" s="294">
        <v>27.8</v>
      </c>
      <c r="AY46" s="294">
        <v>56.7</v>
      </c>
      <c r="AZ46" s="294" t="s">
        <v>761</v>
      </c>
      <c r="BA46" s="294">
        <v>-7.7</v>
      </c>
      <c r="BB46" s="294">
        <v>60.7</v>
      </c>
      <c r="BC46" s="294">
        <v>2.89</v>
      </c>
      <c r="BD46" s="295">
        <v>1</v>
      </c>
      <c r="BE46" s="295">
        <v>2.5000000000000001E-2</v>
      </c>
      <c r="BF46" s="295" t="s">
        <v>763</v>
      </c>
      <c r="BG46" s="295" t="s">
        <v>764</v>
      </c>
      <c r="BH46" s="296"/>
      <c r="BI46" s="297">
        <v>3</v>
      </c>
      <c r="BJ46" s="189">
        <v>11</v>
      </c>
      <c r="BK46" s="298">
        <v>11</v>
      </c>
      <c r="BL46" s="13">
        <v>14.7</v>
      </c>
      <c r="BM46" s="13">
        <v>8.3000000000000007</v>
      </c>
      <c r="BN46" s="13">
        <v>10.6</v>
      </c>
      <c r="BO46" s="13" t="s">
        <v>288</v>
      </c>
      <c r="BP46" s="13">
        <v>15</v>
      </c>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8"/>
    </row>
    <row r="47" spans="1:106" ht="12.75" customHeight="1">
      <c r="A47" s="562"/>
      <c r="B47" s="188" t="s">
        <v>168</v>
      </c>
      <c r="C47" s="281" t="s">
        <v>47</v>
      </c>
      <c r="D47" s="282" t="s">
        <v>441</v>
      </c>
      <c r="E47" s="225" t="s">
        <v>558</v>
      </c>
      <c r="F47" s="226" t="s">
        <v>566</v>
      </c>
      <c r="G47" s="182" t="s">
        <v>136</v>
      </c>
      <c r="H47" s="182" t="s">
        <v>136</v>
      </c>
      <c r="I47" s="496" t="s">
        <v>973</v>
      </c>
      <c r="J47" s="497" t="s">
        <v>1053</v>
      </c>
      <c r="K47" s="210" t="s">
        <v>136</v>
      </c>
      <c r="L47" s="25" t="s">
        <v>315</v>
      </c>
      <c r="M47" s="210" t="s">
        <v>1044</v>
      </c>
      <c r="N47" s="283">
        <v>204.31</v>
      </c>
      <c r="O47" s="284">
        <v>4.3600000000000003</v>
      </c>
      <c r="P47" s="284">
        <v>-3.79</v>
      </c>
      <c r="Q47" s="284">
        <v>279.5</v>
      </c>
      <c r="R47" s="284">
        <v>10.54</v>
      </c>
      <c r="S47" s="284">
        <v>-2.4500000000000002</v>
      </c>
      <c r="T47" s="285">
        <v>1</v>
      </c>
      <c r="U47" s="286" t="s">
        <v>300</v>
      </c>
      <c r="V47" s="225">
        <v>1</v>
      </c>
      <c r="W47" s="287">
        <v>14.017437961099899</v>
      </c>
      <c r="X47" s="287">
        <v>0.72102052135330097</v>
      </c>
      <c r="Y47" s="288" t="s">
        <v>140</v>
      </c>
      <c r="Z47" s="185" t="s">
        <v>321</v>
      </c>
      <c r="AA47" s="226" t="s">
        <v>209</v>
      </c>
      <c r="AB47" s="288" t="s">
        <v>209</v>
      </c>
      <c r="AC47" s="288">
        <v>0</v>
      </c>
      <c r="AD47" s="288">
        <v>1.1499999999999999</v>
      </c>
      <c r="AE47" s="288">
        <v>94.49</v>
      </c>
      <c r="AF47" s="182" t="s">
        <v>325</v>
      </c>
      <c r="AG47" s="352">
        <v>1</v>
      </c>
      <c r="AH47" s="353" t="s">
        <v>134</v>
      </c>
      <c r="AI47" s="353">
        <v>44.6</v>
      </c>
      <c r="AJ47" s="354">
        <v>0</v>
      </c>
      <c r="AK47" s="355">
        <v>1</v>
      </c>
      <c r="AL47" s="354">
        <v>42.2</v>
      </c>
      <c r="AM47" s="191" t="s">
        <v>323</v>
      </c>
      <c r="AN47" s="225">
        <v>1</v>
      </c>
      <c r="AO47" s="287">
        <v>8.93</v>
      </c>
      <c r="AP47" s="287">
        <v>34.159999999999997</v>
      </c>
      <c r="AQ47" s="182" t="s">
        <v>320</v>
      </c>
      <c r="AR47" s="241" t="s">
        <v>315</v>
      </c>
      <c r="AS47" s="192">
        <v>1</v>
      </c>
      <c r="AT47" s="206" t="s">
        <v>330</v>
      </c>
      <c r="AU47" s="293">
        <v>-18.3</v>
      </c>
      <c r="AV47" s="294">
        <v>97.8</v>
      </c>
      <c r="AW47" s="294">
        <v>0.77400000000000002</v>
      </c>
      <c r="AX47" s="294">
        <v>-10.9</v>
      </c>
      <c r="AY47" s="294">
        <v>0</v>
      </c>
      <c r="AZ47" s="294" t="s">
        <v>316</v>
      </c>
      <c r="BA47" s="294">
        <v>-5.3</v>
      </c>
      <c r="BB47" s="294">
        <v>9.4</v>
      </c>
      <c r="BC47" s="294" t="s">
        <v>316</v>
      </c>
      <c r="BD47" s="295">
        <v>1</v>
      </c>
      <c r="BE47" s="295">
        <v>0.77400000000000002</v>
      </c>
      <c r="BF47" s="295" t="s">
        <v>763</v>
      </c>
      <c r="BG47" s="295" t="s">
        <v>766</v>
      </c>
      <c r="BH47" s="296"/>
      <c r="BI47" s="297">
        <v>4</v>
      </c>
      <c r="BJ47" s="189">
        <v>11.35</v>
      </c>
      <c r="BK47" s="298">
        <v>19</v>
      </c>
      <c r="BL47" s="13">
        <v>16.8</v>
      </c>
      <c r="BM47" s="13">
        <v>2.9</v>
      </c>
      <c r="BN47" s="13">
        <v>4.0999999999999996</v>
      </c>
      <c r="BO47" s="13">
        <v>13.9</v>
      </c>
      <c r="BP47" s="13">
        <v>8.8000000000000007</v>
      </c>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8"/>
    </row>
    <row r="48" spans="1:106" ht="12.75" customHeight="1">
      <c r="A48" s="562"/>
      <c r="B48" s="188" t="s">
        <v>160</v>
      </c>
      <c r="C48" s="281" t="s">
        <v>31</v>
      </c>
      <c r="D48" s="299" t="s">
        <v>352</v>
      </c>
      <c r="E48" s="300" t="s">
        <v>561</v>
      </c>
      <c r="F48" s="226" t="s">
        <v>566</v>
      </c>
      <c r="G48" s="182" t="s">
        <v>594</v>
      </c>
      <c r="H48" s="182" t="s">
        <v>581</v>
      </c>
      <c r="I48" s="496" t="s">
        <v>973</v>
      </c>
      <c r="J48" s="497" t="s">
        <v>1053</v>
      </c>
      <c r="K48" s="210" t="s">
        <v>136</v>
      </c>
      <c r="L48" s="25" t="s">
        <v>1044</v>
      </c>
      <c r="M48" s="210" t="s">
        <v>314</v>
      </c>
      <c r="N48" s="283">
        <v>134.18</v>
      </c>
      <c r="O48" s="284">
        <v>1.95</v>
      </c>
      <c r="P48" s="284">
        <v>-1.34</v>
      </c>
      <c r="Q48" s="284">
        <v>250</v>
      </c>
      <c r="R48" s="284">
        <v>33</v>
      </c>
      <c r="S48" s="284">
        <v>-1.62</v>
      </c>
      <c r="T48" s="285">
        <v>2</v>
      </c>
      <c r="U48" s="286" t="s">
        <v>300</v>
      </c>
      <c r="V48" s="225">
        <v>1</v>
      </c>
      <c r="W48" s="287">
        <v>0</v>
      </c>
      <c r="X48" s="287">
        <v>15.1</v>
      </c>
      <c r="Y48" s="288" t="s">
        <v>140</v>
      </c>
      <c r="Z48" s="185" t="s">
        <v>321</v>
      </c>
      <c r="AA48" s="226">
        <v>123.56100000000001</v>
      </c>
      <c r="AB48" s="288" t="s">
        <v>209</v>
      </c>
      <c r="AC48" s="288">
        <v>1</v>
      </c>
      <c r="AD48" s="288">
        <v>1.75</v>
      </c>
      <c r="AE48" s="288">
        <v>1705.3</v>
      </c>
      <c r="AF48" s="182" t="s">
        <v>325</v>
      </c>
      <c r="AG48" s="289">
        <v>1</v>
      </c>
      <c r="AH48" s="290">
        <v>101.6</v>
      </c>
      <c r="AI48" s="290">
        <v>196.6</v>
      </c>
      <c r="AJ48" s="291">
        <v>1</v>
      </c>
      <c r="AK48" s="292">
        <v>1</v>
      </c>
      <c r="AL48" s="291">
        <v>350</v>
      </c>
      <c r="AM48" s="191" t="s">
        <v>323</v>
      </c>
      <c r="AN48" s="225">
        <v>1</v>
      </c>
      <c r="AO48" s="287">
        <v>21.41</v>
      </c>
      <c r="AP48" s="287">
        <v>109.71</v>
      </c>
      <c r="AQ48" s="182" t="s">
        <v>320</v>
      </c>
      <c r="AR48" s="241" t="s">
        <v>315</v>
      </c>
      <c r="AS48" s="192">
        <v>1</v>
      </c>
      <c r="AT48" s="206" t="s">
        <v>330</v>
      </c>
      <c r="AU48" s="293">
        <v>-22.4</v>
      </c>
      <c r="AV48" s="294">
        <v>68.599999999999994</v>
      </c>
      <c r="AW48" s="294">
        <v>4.4859999999999998</v>
      </c>
      <c r="AX48" s="294">
        <v>21.7</v>
      </c>
      <c r="AY48" s="294">
        <v>72.900000000000006</v>
      </c>
      <c r="AZ48" s="294">
        <v>7.4999999999999997E-2</v>
      </c>
      <c r="BA48" s="294">
        <v>-4.8</v>
      </c>
      <c r="BB48" s="294">
        <v>3.6</v>
      </c>
      <c r="BC48" s="294" t="s">
        <v>316</v>
      </c>
      <c r="BD48" s="295">
        <v>1</v>
      </c>
      <c r="BE48" s="295">
        <v>7.4999999999999997E-2</v>
      </c>
      <c r="BF48" s="295" t="s">
        <v>765</v>
      </c>
      <c r="BG48" s="295" t="s">
        <v>764</v>
      </c>
      <c r="BH48" s="296" t="s">
        <v>1039</v>
      </c>
      <c r="BI48" s="297">
        <v>3</v>
      </c>
      <c r="BJ48" s="189">
        <v>20.6</v>
      </c>
      <c r="BK48" s="298">
        <v>20.6</v>
      </c>
      <c r="BL48" s="13">
        <v>19.100000000000001</v>
      </c>
      <c r="BM48" s="13">
        <v>21</v>
      </c>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8"/>
    </row>
    <row r="49" spans="1:106" ht="12.75" customHeight="1">
      <c r="A49" s="562"/>
      <c r="B49" s="188" t="s">
        <v>164</v>
      </c>
      <c r="C49" s="356" t="s">
        <v>141</v>
      </c>
      <c r="D49" s="282" t="s">
        <v>453</v>
      </c>
      <c r="E49" s="225" t="s">
        <v>556</v>
      </c>
      <c r="F49" s="226" t="s">
        <v>566</v>
      </c>
      <c r="G49" s="182" t="s">
        <v>136</v>
      </c>
      <c r="H49" s="182" t="s">
        <v>136</v>
      </c>
      <c r="I49" s="496" t="s">
        <v>973</v>
      </c>
      <c r="J49" s="497" t="s">
        <v>1053</v>
      </c>
      <c r="K49" s="210" t="s">
        <v>136</v>
      </c>
      <c r="L49" s="25" t="s">
        <v>1044</v>
      </c>
      <c r="M49" s="210" t="s">
        <v>1044</v>
      </c>
      <c r="N49" s="348">
        <v>165.19</v>
      </c>
      <c r="O49" s="349">
        <v>1.86</v>
      </c>
      <c r="P49" s="349">
        <v>-2.1</v>
      </c>
      <c r="Q49" s="349">
        <v>310</v>
      </c>
      <c r="R49" s="349">
        <v>92</v>
      </c>
      <c r="S49" s="349">
        <v>-3.59</v>
      </c>
      <c r="T49" s="340">
        <v>3</v>
      </c>
      <c r="U49" s="357" t="s">
        <v>307</v>
      </c>
      <c r="V49" s="226">
        <v>1</v>
      </c>
      <c r="W49" s="287">
        <v>29.2</v>
      </c>
      <c r="X49" s="287">
        <v>0</v>
      </c>
      <c r="Y49" s="288" t="s">
        <v>140</v>
      </c>
      <c r="Z49" s="185" t="s">
        <v>321</v>
      </c>
      <c r="AA49" s="226">
        <v>18.204000000000001</v>
      </c>
      <c r="AB49" s="288" t="s">
        <v>209</v>
      </c>
      <c r="AC49" s="288">
        <v>1</v>
      </c>
      <c r="AD49" s="288">
        <v>2.97</v>
      </c>
      <c r="AE49" s="288" t="s">
        <v>209</v>
      </c>
      <c r="AF49" s="182" t="s">
        <v>325</v>
      </c>
      <c r="AG49" s="289">
        <v>1</v>
      </c>
      <c r="AH49" s="290">
        <v>74.2</v>
      </c>
      <c r="AI49" s="290" t="s">
        <v>134</v>
      </c>
      <c r="AJ49" s="291">
        <v>1</v>
      </c>
      <c r="AK49" s="292">
        <v>0</v>
      </c>
      <c r="AL49" s="291">
        <v>545.5</v>
      </c>
      <c r="AM49" s="191" t="s">
        <v>323</v>
      </c>
      <c r="AN49" s="225">
        <v>1</v>
      </c>
      <c r="AO49" s="287">
        <v>103.39</v>
      </c>
      <c r="AP49" s="287" t="s">
        <v>54</v>
      </c>
      <c r="AQ49" s="182" t="s">
        <v>320</v>
      </c>
      <c r="AR49" s="241" t="s">
        <v>312</v>
      </c>
      <c r="AS49" s="192">
        <v>0</v>
      </c>
      <c r="AT49" s="206" t="s">
        <v>330</v>
      </c>
      <c r="AU49" s="293">
        <v>2.9</v>
      </c>
      <c r="AV49" s="294">
        <v>14</v>
      </c>
      <c r="AW49" s="294" t="s">
        <v>316</v>
      </c>
      <c r="AX49" s="294">
        <v>12.2</v>
      </c>
      <c r="AY49" s="294">
        <v>33.6</v>
      </c>
      <c r="AZ49" s="294">
        <v>0.307</v>
      </c>
      <c r="BA49" s="294">
        <v>-7.7</v>
      </c>
      <c r="BB49" s="294">
        <v>3.3</v>
      </c>
      <c r="BC49" s="294" t="s">
        <v>316</v>
      </c>
      <c r="BD49" s="295">
        <v>1</v>
      </c>
      <c r="BE49" s="295">
        <v>0.307</v>
      </c>
      <c r="BF49" s="295" t="s">
        <v>765</v>
      </c>
      <c r="BG49" s="295" t="s">
        <v>766</v>
      </c>
      <c r="BH49" s="296"/>
      <c r="BI49" s="297">
        <v>4</v>
      </c>
      <c r="BJ49" s="189" t="s">
        <v>309</v>
      </c>
      <c r="BK49" s="298" t="s">
        <v>309</v>
      </c>
      <c r="BL49" s="13">
        <v>22</v>
      </c>
      <c r="BM49" s="13" t="s">
        <v>309</v>
      </c>
      <c r="BN49" s="13" t="s">
        <v>309</v>
      </c>
      <c r="BO49" s="13" t="s">
        <v>309</v>
      </c>
      <c r="BP49" s="13">
        <v>18</v>
      </c>
      <c r="BQ49" s="13">
        <v>1.8</v>
      </c>
      <c r="BR49" s="13">
        <v>4.7</v>
      </c>
      <c r="BS49" s="13" t="s">
        <v>309</v>
      </c>
      <c r="BT49" s="13" t="s">
        <v>309</v>
      </c>
      <c r="BU49" s="13">
        <v>4.54</v>
      </c>
      <c r="BV49" s="13" t="s">
        <v>286</v>
      </c>
      <c r="BW49" s="13" t="s">
        <v>309</v>
      </c>
      <c r="BX49" s="13" t="s">
        <v>309</v>
      </c>
      <c r="BY49" s="13" t="s">
        <v>309</v>
      </c>
      <c r="BZ49" s="13">
        <v>13.4</v>
      </c>
      <c r="CA49" s="13" t="s">
        <v>309</v>
      </c>
      <c r="CB49" s="13">
        <v>3.1</v>
      </c>
      <c r="CC49" s="13">
        <v>37</v>
      </c>
      <c r="CD49" s="13" t="s">
        <v>309</v>
      </c>
      <c r="CE49" s="13" t="s">
        <v>309</v>
      </c>
      <c r="CF49" s="13" t="s">
        <v>309</v>
      </c>
      <c r="CG49" s="13" t="s">
        <v>309</v>
      </c>
      <c r="CH49" s="13" t="s">
        <v>309</v>
      </c>
      <c r="CI49" s="13" t="s">
        <v>309</v>
      </c>
      <c r="CJ49" s="13" t="s">
        <v>286</v>
      </c>
      <c r="CK49" s="13" t="s">
        <v>309</v>
      </c>
      <c r="CL49" s="13"/>
      <c r="CM49" s="13"/>
      <c r="CN49" s="13"/>
      <c r="CO49" s="13"/>
      <c r="CP49" s="13"/>
      <c r="CQ49" s="13"/>
      <c r="CR49" s="13"/>
      <c r="CS49" s="13"/>
      <c r="CT49" s="13"/>
      <c r="CU49" s="13"/>
      <c r="CV49" s="13"/>
      <c r="CW49" s="13"/>
      <c r="CX49" s="13"/>
      <c r="CY49" s="13"/>
      <c r="CZ49" s="13"/>
      <c r="DA49" s="13"/>
      <c r="DB49" s="8"/>
    </row>
    <row r="50" spans="1:106" ht="14">
      <c r="A50" s="562"/>
      <c r="B50" s="188" t="s">
        <v>191</v>
      </c>
      <c r="C50" s="281" t="s">
        <v>43</v>
      </c>
      <c r="D50" s="282" t="s">
        <v>407</v>
      </c>
      <c r="E50" s="225" t="s">
        <v>553</v>
      </c>
      <c r="F50" s="226" t="s">
        <v>566</v>
      </c>
      <c r="G50" s="182" t="s">
        <v>136</v>
      </c>
      <c r="H50" s="182" t="s">
        <v>136</v>
      </c>
      <c r="I50" s="496" t="s">
        <v>973</v>
      </c>
      <c r="J50" s="497" t="s">
        <v>1053</v>
      </c>
      <c r="K50" s="210" t="s">
        <v>136</v>
      </c>
      <c r="L50" s="25" t="s">
        <v>1044</v>
      </c>
      <c r="M50" s="210" t="s">
        <v>314</v>
      </c>
      <c r="N50" s="283">
        <v>388.29</v>
      </c>
      <c r="O50" s="284">
        <v>-8.2799999999999994</v>
      </c>
      <c r="P50" s="284">
        <v>0.41</v>
      </c>
      <c r="Q50" s="284">
        <v>932.2</v>
      </c>
      <c r="R50" s="284">
        <v>240.5</v>
      </c>
      <c r="S50" s="284">
        <v>-28.47</v>
      </c>
      <c r="T50" s="285">
        <v>4</v>
      </c>
      <c r="U50" s="286" t="s">
        <v>303</v>
      </c>
      <c r="V50" s="225">
        <v>1</v>
      </c>
      <c r="W50" s="287">
        <v>52.3</v>
      </c>
      <c r="X50" s="287">
        <v>1.3</v>
      </c>
      <c r="Y50" s="288" t="s">
        <v>48</v>
      </c>
      <c r="Z50" s="193" t="s">
        <v>793</v>
      </c>
      <c r="AA50" s="226">
        <v>45.427999999999997</v>
      </c>
      <c r="AB50" s="288">
        <v>41.947000000000003</v>
      </c>
      <c r="AC50" s="288">
        <v>1</v>
      </c>
      <c r="AD50" s="288">
        <v>2.89</v>
      </c>
      <c r="AE50" s="288">
        <v>90.38</v>
      </c>
      <c r="AF50" s="182" t="s">
        <v>325</v>
      </c>
      <c r="AG50" s="289">
        <v>1</v>
      </c>
      <c r="AH50" s="290">
        <v>42.3</v>
      </c>
      <c r="AI50" s="290">
        <v>39.299999999999997</v>
      </c>
      <c r="AJ50" s="291">
        <v>1</v>
      </c>
      <c r="AK50" s="292">
        <v>1</v>
      </c>
      <c r="AL50" s="291">
        <v>40.1</v>
      </c>
      <c r="AM50" s="191" t="s">
        <v>323</v>
      </c>
      <c r="AN50" s="225">
        <v>1</v>
      </c>
      <c r="AO50" s="287">
        <v>11.43</v>
      </c>
      <c r="AP50" s="287">
        <v>28.46</v>
      </c>
      <c r="AQ50" s="182" t="s">
        <v>320</v>
      </c>
      <c r="AR50" s="241" t="s">
        <v>312</v>
      </c>
      <c r="AS50" s="192">
        <v>0</v>
      </c>
      <c r="AT50" s="206" t="s">
        <v>793</v>
      </c>
      <c r="AU50" s="293">
        <v>-25.1</v>
      </c>
      <c r="AV50" s="294">
        <v>10</v>
      </c>
      <c r="AW50" s="294" t="s">
        <v>316</v>
      </c>
      <c r="AX50" s="294">
        <v>8.9</v>
      </c>
      <c r="AY50" s="294">
        <v>27.8</v>
      </c>
      <c r="AZ50" s="294">
        <v>3.4260000000000002</v>
      </c>
      <c r="BA50" s="294">
        <v>-14</v>
      </c>
      <c r="BB50" s="294">
        <v>52.5</v>
      </c>
      <c r="BC50" s="294">
        <v>3.5569999999999999</v>
      </c>
      <c r="BD50" s="295">
        <v>1</v>
      </c>
      <c r="BE50" s="295">
        <v>3.4260000000000002</v>
      </c>
      <c r="BF50" s="295" t="s">
        <v>765</v>
      </c>
      <c r="BG50" s="295" t="s">
        <v>766</v>
      </c>
      <c r="BH50" s="296"/>
      <c r="BI50" s="297">
        <v>3</v>
      </c>
      <c r="BJ50" s="189">
        <v>24</v>
      </c>
      <c r="BK50" s="298">
        <v>24</v>
      </c>
      <c r="BL50" s="13">
        <v>23.9</v>
      </c>
      <c r="BM50" s="13">
        <v>27.808</v>
      </c>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8"/>
    </row>
    <row r="51" spans="1:106" ht="16" customHeight="1">
      <c r="A51" s="562"/>
      <c r="B51" s="188" t="s">
        <v>171</v>
      </c>
      <c r="C51" s="281" t="s">
        <v>32</v>
      </c>
      <c r="D51" s="299" t="s">
        <v>355</v>
      </c>
      <c r="E51" s="300" t="s">
        <v>558</v>
      </c>
      <c r="F51" s="226" t="s">
        <v>566</v>
      </c>
      <c r="G51" s="182" t="s">
        <v>594</v>
      </c>
      <c r="H51" s="182" t="s">
        <v>581</v>
      </c>
      <c r="I51" s="496" t="s">
        <v>973</v>
      </c>
      <c r="J51" s="497" t="s">
        <v>1055</v>
      </c>
      <c r="K51" s="210" t="s">
        <v>974</v>
      </c>
      <c r="L51" s="25" t="s">
        <v>1044</v>
      </c>
      <c r="M51" s="210" t="s">
        <v>314</v>
      </c>
      <c r="N51" s="283">
        <v>154.25</v>
      </c>
      <c r="O51" s="284">
        <v>3.56</v>
      </c>
      <c r="P51" s="284">
        <v>-3.19</v>
      </c>
      <c r="Q51" s="284">
        <v>230</v>
      </c>
      <c r="R51" s="284">
        <v>-15</v>
      </c>
      <c r="S51" s="284">
        <v>-1.52</v>
      </c>
      <c r="T51" s="285">
        <v>2</v>
      </c>
      <c r="U51" s="286" t="s">
        <v>300</v>
      </c>
      <c r="V51" s="225">
        <v>0</v>
      </c>
      <c r="W51" s="287">
        <v>0</v>
      </c>
      <c r="X51" s="287">
        <v>10</v>
      </c>
      <c r="Y51" s="288" t="s">
        <v>139</v>
      </c>
      <c r="Z51" s="185" t="s">
        <v>321</v>
      </c>
      <c r="AA51" s="182">
        <v>110</v>
      </c>
      <c r="AB51" s="288" t="s">
        <v>209</v>
      </c>
      <c r="AC51" s="288">
        <v>1</v>
      </c>
      <c r="AD51" s="288">
        <v>2.0499999999999998</v>
      </c>
      <c r="AE51" s="288">
        <v>875</v>
      </c>
      <c r="AF51" s="182" t="s">
        <v>325</v>
      </c>
      <c r="AG51" s="289">
        <v>1</v>
      </c>
      <c r="AH51" s="290">
        <v>123.03</v>
      </c>
      <c r="AI51" s="290" t="s">
        <v>134</v>
      </c>
      <c r="AJ51" s="291">
        <v>1</v>
      </c>
      <c r="AK51" s="292">
        <v>0</v>
      </c>
      <c r="AL51" s="291">
        <v>139.19999999999999</v>
      </c>
      <c r="AM51" s="191" t="s">
        <v>323</v>
      </c>
      <c r="AN51" s="225">
        <v>1</v>
      </c>
      <c r="AO51" s="287">
        <v>53.62</v>
      </c>
      <c r="AP51" s="287">
        <v>133.85</v>
      </c>
      <c r="AQ51" s="182" t="s">
        <v>320</v>
      </c>
      <c r="AR51" s="241" t="s">
        <v>48</v>
      </c>
      <c r="AS51" s="192">
        <v>1</v>
      </c>
      <c r="AT51" s="206" t="s">
        <v>330</v>
      </c>
      <c r="AU51" s="293">
        <v>-11.1</v>
      </c>
      <c r="AV51" s="294">
        <v>0.3</v>
      </c>
      <c r="AW51" s="294" t="s">
        <v>316</v>
      </c>
      <c r="AX51" s="294">
        <v>10</v>
      </c>
      <c r="AY51" s="294">
        <v>20.100000000000001</v>
      </c>
      <c r="AZ51" s="294" t="s">
        <v>316</v>
      </c>
      <c r="BA51" s="294">
        <v>-7.5</v>
      </c>
      <c r="BB51" s="294">
        <v>5.9</v>
      </c>
      <c r="BC51" s="294" t="s">
        <v>316</v>
      </c>
      <c r="BD51" s="295">
        <v>0</v>
      </c>
      <c r="BE51" s="295"/>
      <c r="BF51" s="295"/>
      <c r="BG51" s="295" t="s">
        <v>768</v>
      </c>
      <c r="BH51" s="296"/>
      <c r="BI51" s="297">
        <v>4</v>
      </c>
      <c r="BJ51" s="189">
        <v>23.2</v>
      </c>
      <c r="BK51" s="298">
        <v>11.8</v>
      </c>
      <c r="BL51" s="13">
        <v>20.399999999999999</v>
      </c>
      <c r="BM51" s="13">
        <v>11.4</v>
      </c>
      <c r="BN51" s="13">
        <v>57</v>
      </c>
      <c r="BO51" s="13">
        <v>5.6</v>
      </c>
      <c r="BP51" s="13">
        <v>26</v>
      </c>
      <c r="BQ51" s="13" t="s">
        <v>309</v>
      </c>
      <c r="BR51" s="13">
        <v>26</v>
      </c>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8"/>
    </row>
    <row r="52" spans="1:106" ht="14">
      <c r="A52" s="562"/>
      <c r="B52" s="188" t="s">
        <v>192</v>
      </c>
      <c r="C52" s="281" t="s">
        <v>71</v>
      </c>
      <c r="D52" s="282" t="s">
        <v>461</v>
      </c>
      <c r="E52" s="225" t="s">
        <v>554</v>
      </c>
      <c r="F52" s="226" t="s">
        <v>566</v>
      </c>
      <c r="G52" s="182" t="s">
        <v>136</v>
      </c>
      <c r="H52" s="182" t="s">
        <v>136</v>
      </c>
      <c r="I52" s="496" t="s">
        <v>973</v>
      </c>
      <c r="J52" s="497" t="s">
        <v>1053</v>
      </c>
      <c r="K52" s="210" t="s">
        <v>136</v>
      </c>
      <c r="L52" s="25" t="s">
        <v>315</v>
      </c>
      <c r="M52" s="210" t="s">
        <v>1044</v>
      </c>
      <c r="N52" s="283">
        <v>198.22</v>
      </c>
      <c r="O52" s="284">
        <v>2.21</v>
      </c>
      <c r="P52" s="284">
        <v>-2.5299999999999998</v>
      </c>
      <c r="Q52" s="284">
        <v>80.7</v>
      </c>
      <c r="R52" s="284">
        <v>-75</v>
      </c>
      <c r="S52" s="284">
        <v>-0.73</v>
      </c>
      <c r="T52" s="285">
        <v>2</v>
      </c>
      <c r="U52" s="286" t="s">
        <v>301</v>
      </c>
      <c r="V52" s="225">
        <v>1</v>
      </c>
      <c r="W52" s="287">
        <v>87.276478679504805</v>
      </c>
      <c r="X52" s="287">
        <v>12.377210216110001</v>
      </c>
      <c r="Y52" s="288" t="s">
        <v>138</v>
      </c>
      <c r="Z52" s="185" t="s">
        <v>321</v>
      </c>
      <c r="AA52" s="226">
        <v>57.41</v>
      </c>
      <c r="AB52" s="288">
        <v>253.369</v>
      </c>
      <c r="AC52" s="288">
        <v>1</v>
      </c>
      <c r="AD52" s="288">
        <v>188.39</v>
      </c>
      <c r="AE52" s="288">
        <v>1655.76</v>
      </c>
      <c r="AF52" s="182" t="s">
        <v>325</v>
      </c>
      <c r="AG52" s="289">
        <v>1</v>
      </c>
      <c r="AH52" s="290" t="s">
        <v>134</v>
      </c>
      <c r="AI52" s="290">
        <v>535.42999999999995</v>
      </c>
      <c r="AJ52" s="291">
        <v>0</v>
      </c>
      <c r="AK52" s="292">
        <v>1</v>
      </c>
      <c r="AL52" s="291">
        <v>563.6</v>
      </c>
      <c r="AM52" s="191" t="s">
        <v>323</v>
      </c>
      <c r="AN52" s="225">
        <v>1</v>
      </c>
      <c r="AO52" s="287">
        <v>80.86</v>
      </c>
      <c r="AP52" s="287" t="s">
        <v>54</v>
      </c>
      <c r="AQ52" s="182" t="s">
        <v>320</v>
      </c>
      <c r="AR52" s="241" t="s">
        <v>48</v>
      </c>
      <c r="AS52" s="192">
        <v>1</v>
      </c>
      <c r="AT52" s="206" t="s">
        <v>793</v>
      </c>
      <c r="AU52" s="293">
        <v>0.7</v>
      </c>
      <c r="AV52" s="294">
        <v>69.400000000000006</v>
      </c>
      <c r="AW52" s="294">
        <v>1.1910000000000001</v>
      </c>
      <c r="AX52" s="294">
        <v>13.5</v>
      </c>
      <c r="AY52" s="294">
        <v>26.5</v>
      </c>
      <c r="AZ52" s="294">
        <v>3.3370000000000002</v>
      </c>
      <c r="BA52" s="294">
        <v>-5.2</v>
      </c>
      <c r="BB52" s="294">
        <v>8.6</v>
      </c>
      <c r="BC52" s="294" t="s">
        <v>316</v>
      </c>
      <c r="BD52" s="295">
        <v>1</v>
      </c>
      <c r="BE52" s="295">
        <v>1.1910000000000001</v>
      </c>
      <c r="BF52" s="295" t="s">
        <v>763</v>
      </c>
      <c r="BG52" s="295" t="s">
        <v>766</v>
      </c>
      <c r="BH52" s="296"/>
      <c r="BI52" s="297">
        <v>4</v>
      </c>
      <c r="BJ52" s="189">
        <v>35</v>
      </c>
      <c r="BK52" s="298">
        <v>35</v>
      </c>
      <c r="BL52" s="13">
        <v>28</v>
      </c>
      <c r="BM52" s="13">
        <v>36.5</v>
      </c>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8"/>
    </row>
    <row r="53" spans="1:106" ht="14">
      <c r="A53" s="562"/>
      <c r="B53" s="188" t="s">
        <v>187</v>
      </c>
      <c r="C53" s="281" t="s">
        <v>0</v>
      </c>
      <c r="D53" s="282" t="s">
        <v>439</v>
      </c>
      <c r="E53" s="225" t="s">
        <v>556</v>
      </c>
      <c r="F53" s="226" t="s">
        <v>566</v>
      </c>
      <c r="G53" s="182" t="s">
        <v>584</v>
      </c>
      <c r="H53" s="182" t="s">
        <v>581</v>
      </c>
      <c r="I53" s="496" t="s">
        <v>973</v>
      </c>
      <c r="J53" s="497" t="s">
        <v>1056</v>
      </c>
      <c r="K53" s="210" t="s">
        <v>136</v>
      </c>
      <c r="L53" s="25" t="s">
        <v>1044</v>
      </c>
      <c r="M53" s="210" t="s">
        <v>315</v>
      </c>
      <c r="N53" s="283">
        <v>154.25</v>
      </c>
      <c r="O53" s="284">
        <v>2.97</v>
      </c>
      <c r="P53" s="284">
        <v>-1.99</v>
      </c>
      <c r="Q53" s="284">
        <v>197</v>
      </c>
      <c r="R53" s="284">
        <v>7.38</v>
      </c>
      <c r="S53" s="284">
        <v>-0.8</v>
      </c>
      <c r="T53" s="285">
        <v>2</v>
      </c>
      <c r="U53" s="286" t="s">
        <v>300</v>
      </c>
      <c r="V53" s="225">
        <v>0</v>
      </c>
      <c r="W53" s="287">
        <v>0</v>
      </c>
      <c r="X53" s="287">
        <v>7.9</v>
      </c>
      <c r="Y53" s="288" t="s">
        <v>139</v>
      </c>
      <c r="Z53" s="185" t="s">
        <v>321</v>
      </c>
      <c r="AA53" s="226" t="s">
        <v>209</v>
      </c>
      <c r="AB53" s="288" t="s">
        <v>209</v>
      </c>
      <c r="AC53" s="288">
        <v>0</v>
      </c>
      <c r="AD53" s="288">
        <v>1.22</v>
      </c>
      <c r="AE53" s="288" t="s">
        <v>209</v>
      </c>
      <c r="AF53" s="182" t="s">
        <v>325</v>
      </c>
      <c r="AG53" s="289">
        <v>1</v>
      </c>
      <c r="AH53" s="290" t="s">
        <v>134</v>
      </c>
      <c r="AI53" s="290">
        <v>68.3</v>
      </c>
      <c r="AJ53" s="291">
        <v>0</v>
      </c>
      <c r="AK53" s="292">
        <v>1</v>
      </c>
      <c r="AL53" s="291">
        <v>290</v>
      </c>
      <c r="AM53" s="191" t="s">
        <v>323</v>
      </c>
      <c r="AN53" s="225">
        <v>1</v>
      </c>
      <c r="AO53" s="287">
        <v>41.39</v>
      </c>
      <c r="AP53" s="287" t="s">
        <v>54</v>
      </c>
      <c r="AQ53" s="182" t="s">
        <v>320</v>
      </c>
      <c r="AR53" s="241" t="s">
        <v>315</v>
      </c>
      <c r="AS53" s="192">
        <v>1</v>
      </c>
      <c r="AT53" s="206" t="s">
        <v>330</v>
      </c>
      <c r="AU53" s="293">
        <v>-12.6</v>
      </c>
      <c r="AV53" s="294">
        <v>19.5</v>
      </c>
      <c r="AW53" s="294" t="s">
        <v>316</v>
      </c>
      <c r="AX53" s="294">
        <v>10.4</v>
      </c>
      <c r="AY53" s="294">
        <v>22.1</v>
      </c>
      <c r="AZ53" s="294" t="s">
        <v>779</v>
      </c>
      <c r="BA53" s="294">
        <v>-9.3000000000000007</v>
      </c>
      <c r="BB53" s="294">
        <v>3.2</v>
      </c>
      <c r="BC53" s="294" t="s">
        <v>316</v>
      </c>
      <c r="BD53" s="295">
        <v>1</v>
      </c>
      <c r="BE53" s="295" t="s">
        <v>779</v>
      </c>
      <c r="BF53" s="295" t="s">
        <v>765</v>
      </c>
      <c r="BG53" s="295" t="s">
        <v>766</v>
      </c>
      <c r="BH53" s="296"/>
      <c r="BI53" s="297">
        <v>4</v>
      </c>
      <c r="BJ53" s="189">
        <v>30.4</v>
      </c>
      <c r="BK53" s="298">
        <v>30</v>
      </c>
      <c r="BL53" s="13">
        <v>55</v>
      </c>
      <c r="BM53" s="13">
        <v>30.4</v>
      </c>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8"/>
    </row>
    <row r="54" spans="1:106" ht="16" customHeight="1">
      <c r="A54" s="562"/>
      <c r="B54" s="188" t="s">
        <v>193</v>
      </c>
      <c r="C54" s="281" t="s">
        <v>1</v>
      </c>
      <c r="D54" s="282" t="s">
        <v>424</v>
      </c>
      <c r="E54" s="225" t="s">
        <v>553</v>
      </c>
      <c r="F54" s="226" t="s">
        <v>566</v>
      </c>
      <c r="G54" s="182" t="s">
        <v>136</v>
      </c>
      <c r="H54" s="182" t="s">
        <v>136</v>
      </c>
      <c r="I54" s="496" t="s">
        <v>973</v>
      </c>
      <c r="J54" s="497" t="s">
        <v>1055</v>
      </c>
      <c r="K54" s="210" t="s">
        <v>136</v>
      </c>
      <c r="L54" s="25" t="s">
        <v>315</v>
      </c>
      <c r="M54" s="210" t="s">
        <v>1044</v>
      </c>
      <c r="N54" s="283">
        <v>334.39</v>
      </c>
      <c r="O54" s="284">
        <v>1.83</v>
      </c>
      <c r="P54" s="284">
        <v>-3.22</v>
      </c>
      <c r="Q54" s="284">
        <v>565.29999999999995</v>
      </c>
      <c r="R54" s="284">
        <v>110</v>
      </c>
      <c r="S54" s="284">
        <v>-11.59</v>
      </c>
      <c r="T54" s="285">
        <v>4</v>
      </c>
      <c r="U54" s="286" t="s">
        <v>307</v>
      </c>
      <c r="V54" s="225">
        <v>1</v>
      </c>
      <c r="W54" s="287">
        <v>14.3</v>
      </c>
      <c r="X54" s="287">
        <v>0</v>
      </c>
      <c r="Y54" s="288" t="s">
        <v>140</v>
      </c>
      <c r="Z54" s="185" t="s">
        <v>321</v>
      </c>
      <c r="AA54" s="226">
        <v>1308.6479999999999</v>
      </c>
      <c r="AB54" s="288" t="s">
        <v>209</v>
      </c>
      <c r="AC54" s="288">
        <v>0</v>
      </c>
      <c r="AD54" s="288">
        <v>10.73</v>
      </c>
      <c r="AE54" s="288" t="s">
        <v>209</v>
      </c>
      <c r="AF54" s="182" t="s">
        <v>325</v>
      </c>
      <c r="AG54" s="289">
        <v>1</v>
      </c>
      <c r="AH54" s="290" t="s">
        <v>134</v>
      </c>
      <c r="AI54" s="290">
        <v>3754.3</v>
      </c>
      <c r="AJ54" s="291">
        <v>0</v>
      </c>
      <c r="AK54" s="292">
        <v>1</v>
      </c>
      <c r="AL54" s="291" t="s">
        <v>282</v>
      </c>
      <c r="AM54" s="191" t="s">
        <v>323</v>
      </c>
      <c r="AN54" s="225">
        <v>0</v>
      </c>
      <c r="AO54" s="287" t="s">
        <v>54</v>
      </c>
      <c r="AP54" s="287" t="s">
        <v>54</v>
      </c>
      <c r="AQ54" s="193" t="s">
        <v>793</v>
      </c>
      <c r="AR54" s="241" t="s">
        <v>312</v>
      </c>
      <c r="AS54" s="192">
        <v>0</v>
      </c>
      <c r="AT54" s="206" t="s">
        <v>793</v>
      </c>
      <c r="AU54" s="293">
        <v>-6</v>
      </c>
      <c r="AV54" s="294">
        <v>12</v>
      </c>
      <c r="AW54" s="294" t="s">
        <v>316</v>
      </c>
      <c r="AX54" s="294">
        <v>-9</v>
      </c>
      <c r="AY54" s="294">
        <v>15.4</v>
      </c>
      <c r="AZ54" s="294" t="s">
        <v>316</v>
      </c>
      <c r="BA54" s="294">
        <v>-6.1</v>
      </c>
      <c r="BB54" s="294">
        <v>16.899999999999999</v>
      </c>
      <c r="BC54" s="294" t="s">
        <v>316</v>
      </c>
      <c r="BD54" s="295">
        <v>0</v>
      </c>
      <c r="BE54" s="295"/>
      <c r="BF54" s="295"/>
      <c r="BG54" s="295" t="s">
        <v>768</v>
      </c>
      <c r="BH54" s="296"/>
      <c r="BI54" s="297">
        <v>3</v>
      </c>
      <c r="BJ54" s="189">
        <v>30</v>
      </c>
      <c r="BK54" s="298">
        <v>17.899999999999999</v>
      </c>
      <c r="BL54" s="13">
        <v>45.2</v>
      </c>
      <c r="BM54" s="13">
        <v>45.2</v>
      </c>
      <c r="BN54" s="13">
        <v>41.2</v>
      </c>
      <c r="BO54" s="13">
        <v>30</v>
      </c>
      <c r="BP54" s="13">
        <v>16.7</v>
      </c>
      <c r="BQ54" s="13">
        <v>17.899999999999999</v>
      </c>
      <c r="BR54" s="13">
        <v>19.8</v>
      </c>
      <c r="BS54" s="13">
        <v>46.4</v>
      </c>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8"/>
    </row>
    <row r="55" spans="1:106" ht="14">
      <c r="A55" s="562"/>
      <c r="B55" s="207" t="s">
        <v>159</v>
      </c>
      <c r="C55" s="358" t="s">
        <v>2</v>
      </c>
      <c r="D55" s="282" t="s">
        <v>402</v>
      </c>
      <c r="E55" s="225" t="s">
        <v>562</v>
      </c>
      <c r="F55" s="226" t="s">
        <v>566</v>
      </c>
      <c r="G55" s="182" t="s">
        <v>136</v>
      </c>
      <c r="H55" s="182" t="s">
        <v>136</v>
      </c>
      <c r="I55" s="496" t="s">
        <v>973</v>
      </c>
      <c r="J55" s="497" t="s">
        <v>1055</v>
      </c>
      <c r="K55" s="210" t="s">
        <v>974</v>
      </c>
      <c r="L55" s="25" t="s">
        <v>314</v>
      </c>
      <c r="M55" s="210" t="s">
        <v>1044</v>
      </c>
      <c r="N55" s="283">
        <v>130.19</v>
      </c>
      <c r="O55" s="284">
        <v>0.63</v>
      </c>
      <c r="P55" s="284">
        <v>-0.81</v>
      </c>
      <c r="Q55" s="284">
        <v>165</v>
      </c>
      <c r="R55" s="284">
        <v>-31</v>
      </c>
      <c r="S55" s="284">
        <v>0.51</v>
      </c>
      <c r="T55" s="285">
        <v>2</v>
      </c>
      <c r="U55" s="359" t="s">
        <v>304</v>
      </c>
      <c r="V55" s="225">
        <v>1</v>
      </c>
      <c r="W55" s="287">
        <v>67.3</v>
      </c>
      <c r="X55" s="287">
        <v>11.5</v>
      </c>
      <c r="Y55" s="288" t="s">
        <v>48</v>
      </c>
      <c r="Z55" s="185" t="s">
        <v>321</v>
      </c>
      <c r="AA55" s="226">
        <v>59.4</v>
      </c>
      <c r="AB55" s="288">
        <v>173</v>
      </c>
      <c r="AC55" s="288">
        <v>1</v>
      </c>
      <c r="AD55" s="288">
        <v>107.1</v>
      </c>
      <c r="AE55" s="288">
        <v>729.2</v>
      </c>
      <c r="AF55" s="182" t="s">
        <v>325</v>
      </c>
      <c r="AG55" s="289">
        <v>0</v>
      </c>
      <c r="AH55" s="290" t="s">
        <v>134</v>
      </c>
      <c r="AI55" s="290" t="s">
        <v>134</v>
      </c>
      <c r="AJ55" s="291">
        <v>0</v>
      </c>
      <c r="AK55" s="292">
        <v>0</v>
      </c>
      <c r="AL55" s="291">
        <v>185.3</v>
      </c>
      <c r="AM55" s="191" t="s">
        <v>323</v>
      </c>
      <c r="AN55" s="225">
        <v>1</v>
      </c>
      <c r="AO55" s="287">
        <v>148.85</v>
      </c>
      <c r="AP55" s="287" t="s">
        <v>54</v>
      </c>
      <c r="AQ55" s="182" t="s">
        <v>320</v>
      </c>
      <c r="AR55" s="241" t="s">
        <v>314</v>
      </c>
      <c r="AS55" s="192">
        <v>1</v>
      </c>
      <c r="AT55" s="206" t="s">
        <v>329</v>
      </c>
      <c r="AU55" s="293">
        <v>-3.8</v>
      </c>
      <c r="AV55" s="294">
        <v>40.1</v>
      </c>
      <c r="AW55" s="294">
        <v>2.7650000000000001</v>
      </c>
      <c r="AX55" s="294">
        <v>11.2</v>
      </c>
      <c r="AY55" s="294">
        <v>16.2</v>
      </c>
      <c r="AZ55" s="294" t="s">
        <v>316</v>
      </c>
      <c r="BA55" s="294">
        <v>-6.4</v>
      </c>
      <c r="BB55" s="294">
        <v>2.6</v>
      </c>
      <c r="BC55" s="294" t="s">
        <v>316</v>
      </c>
      <c r="BD55" s="295">
        <v>1</v>
      </c>
      <c r="BE55" s="295">
        <v>3</v>
      </c>
      <c r="BF55" s="295" t="s">
        <v>763</v>
      </c>
      <c r="BG55" s="295" t="s">
        <v>766</v>
      </c>
      <c r="BH55" s="296"/>
      <c r="BI55" s="297">
        <v>3</v>
      </c>
      <c r="BJ55" s="189">
        <v>30.9</v>
      </c>
      <c r="BK55" s="298">
        <v>30.9</v>
      </c>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8"/>
    </row>
    <row r="56" spans="1:106" ht="14">
      <c r="A56" s="562"/>
      <c r="B56" s="207" t="s">
        <v>175</v>
      </c>
      <c r="C56" s="281" t="s">
        <v>3</v>
      </c>
      <c r="D56" s="299" t="s">
        <v>359</v>
      </c>
      <c r="E56" s="300" t="s">
        <v>558</v>
      </c>
      <c r="F56" s="226" t="s">
        <v>566</v>
      </c>
      <c r="G56" s="182" t="s">
        <v>136</v>
      </c>
      <c r="H56" s="182" t="s">
        <v>136</v>
      </c>
      <c r="I56" s="496" t="s">
        <v>973</v>
      </c>
      <c r="J56" s="497" t="s">
        <v>1053</v>
      </c>
      <c r="K56" s="210" t="s">
        <v>136</v>
      </c>
      <c r="L56" s="25" t="s">
        <v>315</v>
      </c>
      <c r="M56" s="210" t="s">
        <v>1044</v>
      </c>
      <c r="N56" s="283">
        <v>172.26</v>
      </c>
      <c r="O56" s="284">
        <v>2.11</v>
      </c>
      <c r="P56" s="284">
        <v>-1.75</v>
      </c>
      <c r="Q56" s="284">
        <v>241</v>
      </c>
      <c r="R56" s="284">
        <v>23</v>
      </c>
      <c r="S56" s="284">
        <v>-2.2400000000000002</v>
      </c>
      <c r="T56" s="285">
        <v>2</v>
      </c>
      <c r="U56" s="286" t="s">
        <v>300</v>
      </c>
      <c r="V56" s="225">
        <v>1</v>
      </c>
      <c r="W56" s="287">
        <v>17.537826685006873</v>
      </c>
      <c r="X56" s="287">
        <v>6.5487884741322899</v>
      </c>
      <c r="Y56" s="288" t="s">
        <v>140</v>
      </c>
      <c r="Z56" s="185" t="s">
        <v>321</v>
      </c>
      <c r="AA56" s="226">
        <v>79.397999999999996</v>
      </c>
      <c r="AB56" s="288">
        <v>142.91</v>
      </c>
      <c r="AC56" s="288">
        <v>1</v>
      </c>
      <c r="AD56" s="288">
        <v>137.13</v>
      </c>
      <c r="AE56" s="288" t="s">
        <v>209</v>
      </c>
      <c r="AF56" s="182" t="s">
        <v>325</v>
      </c>
      <c r="AG56" s="289">
        <v>1</v>
      </c>
      <c r="AH56" s="290">
        <v>35.4</v>
      </c>
      <c r="AI56" s="290">
        <v>26.8</v>
      </c>
      <c r="AJ56" s="291">
        <v>1</v>
      </c>
      <c r="AK56" s="292">
        <v>1</v>
      </c>
      <c r="AL56" s="291">
        <v>700</v>
      </c>
      <c r="AM56" s="191" t="s">
        <v>323</v>
      </c>
      <c r="AN56" s="225">
        <v>1</v>
      </c>
      <c r="AO56" s="287">
        <v>6.37</v>
      </c>
      <c r="AP56" s="287">
        <v>8.52</v>
      </c>
      <c r="AQ56" s="182" t="s">
        <v>320</v>
      </c>
      <c r="AR56" s="241" t="s">
        <v>315</v>
      </c>
      <c r="AS56" s="192">
        <v>1</v>
      </c>
      <c r="AT56" s="206" t="s">
        <v>329</v>
      </c>
      <c r="AU56" s="293">
        <v>-3.9</v>
      </c>
      <c r="AV56" s="294">
        <v>99.5</v>
      </c>
      <c r="AW56" s="294">
        <v>0.36099999999999999</v>
      </c>
      <c r="AX56" s="294">
        <v>0.3</v>
      </c>
      <c r="AY56" s="294">
        <v>15.7</v>
      </c>
      <c r="AZ56" s="294" t="s">
        <v>316</v>
      </c>
      <c r="BA56" s="294">
        <v>-7.2</v>
      </c>
      <c r="BB56" s="294">
        <v>78.5</v>
      </c>
      <c r="BC56" s="294">
        <v>4.12</v>
      </c>
      <c r="BD56" s="295">
        <v>1</v>
      </c>
      <c r="BE56" s="295">
        <v>0.36099999999999999</v>
      </c>
      <c r="BF56" s="295" t="s">
        <v>763</v>
      </c>
      <c r="BG56" s="295" t="s">
        <v>766</v>
      </c>
      <c r="BH56" s="296" t="s">
        <v>1039</v>
      </c>
      <c r="BI56" s="297">
        <v>4</v>
      </c>
      <c r="BJ56" s="189">
        <v>22.2</v>
      </c>
      <c r="BK56" s="298">
        <v>33</v>
      </c>
      <c r="BL56" s="13">
        <v>18</v>
      </c>
      <c r="BM56" s="13">
        <v>33</v>
      </c>
      <c r="BN56" s="13">
        <v>20</v>
      </c>
      <c r="BO56" s="13">
        <v>24.22</v>
      </c>
      <c r="BP56" s="13">
        <v>25.25</v>
      </c>
      <c r="BQ56" s="13">
        <v>21</v>
      </c>
      <c r="BR56" s="13">
        <v>27.5</v>
      </c>
      <c r="BS56" s="13">
        <v>23</v>
      </c>
      <c r="BT56" s="13">
        <v>18.8</v>
      </c>
      <c r="BU56" s="13">
        <v>19.3</v>
      </c>
      <c r="BV56" s="13">
        <v>19.7</v>
      </c>
      <c r="BW56" s="13">
        <v>22.2</v>
      </c>
      <c r="BX56" s="13">
        <v>26.4</v>
      </c>
      <c r="BY56" s="13">
        <v>20</v>
      </c>
      <c r="BZ56" s="13" t="s">
        <v>288</v>
      </c>
      <c r="CA56" s="13" t="s">
        <v>288</v>
      </c>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8"/>
    </row>
    <row r="57" spans="1:106" ht="14">
      <c r="A57" s="562"/>
      <c r="B57" s="188" t="s">
        <v>144</v>
      </c>
      <c r="C57" s="343" t="s">
        <v>4</v>
      </c>
      <c r="D57" s="357" t="s">
        <v>365</v>
      </c>
      <c r="E57" s="300" t="s">
        <v>556</v>
      </c>
      <c r="F57" s="226" t="s">
        <v>566</v>
      </c>
      <c r="G57" s="182" t="s">
        <v>136</v>
      </c>
      <c r="H57" s="182" t="s">
        <v>136</v>
      </c>
      <c r="I57" s="496" t="s">
        <v>975</v>
      </c>
      <c r="J57" s="497" t="s">
        <v>1054</v>
      </c>
      <c r="K57" s="210" t="s">
        <v>136</v>
      </c>
      <c r="L57" s="25" t="s">
        <v>1044</v>
      </c>
      <c r="M57" s="210" t="s">
        <v>1044</v>
      </c>
      <c r="N57" s="344">
        <v>79.11</v>
      </c>
      <c r="O57" s="345">
        <v>0.65</v>
      </c>
      <c r="P57" s="345">
        <v>1.1000000000000001</v>
      </c>
      <c r="Q57" s="345">
        <v>115.2</v>
      </c>
      <c r="R57" s="345">
        <v>-41.6</v>
      </c>
      <c r="S57" s="345">
        <v>1.32</v>
      </c>
      <c r="T57" s="285">
        <v>2</v>
      </c>
      <c r="U57" s="346" t="s">
        <v>304</v>
      </c>
      <c r="V57" s="225">
        <v>0</v>
      </c>
      <c r="W57" s="287">
        <v>1.5</v>
      </c>
      <c r="X57" s="287">
        <v>0</v>
      </c>
      <c r="Y57" s="288" t="s">
        <v>139</v>
      </c>
      <c r="Z57" s="193" t="s">
        <v>793</v>
      </c>
      <c r="AA57" s="226">
        <v>1300</v>
      </c>
      <c r="AB57" s="288" t="s">
        <v>209</v>
      </c>
      <c r="AC57" s="288">
        <v>0</v>
      </c>
      <c r="AD57" s="288">
        <v>1.56</v>
      </c>
      <c r="AE57" s="288" t="s">
        <v>209</v>
      </c>
      <c r="AF57" s="182" t="s">
        <v>318</v>
      </c>
      <c r="AG57" s="289">
        <v>1</v>
      </c>
      <c r="AH57" s="290">
        <v>2370</v>
      </c>
      <c r="AI57" s="290" t="s">
        <v>134</v>
      </c>
      <c r="AJ57" s="291">
        <v>1</v>
      </c>
      <c r="AK57" s="292">
        <v>0</v>
      </c>
      <c r="AL57" s="291">
        <v>4166.7</v>
      </c>
      <c r="AM57" s="191" t="s">
        <v>323</v>
      </c>
      <c r="AN57" s="225">
        <v>0</v>
      </c>
      <c r="AO57" s="287" t="s">
        <v>54</v>
      </c>
      <c r="AP57" s="287" t="s">
        <v>54</v>
      </c>
      <c r="AQ57" s="182" t="s">
        <v>320</v>
      </c>
      <c r="AR57" s="241" t="s">
        <v>315</v>
      </c>
      <c r="AS57" s="192">
        <v>1</v>
      </c>
      <c r="AT57" s="206" t="s">
        <v>330</v>
      </c>
      <c r="AU57" s="293">
        <v>4.2</v>
      </c>
      <c r="AV57" s="294">
        <v>33.299999999999997</v>
      </c>
      <c r="AW57" s="294">
        <v>1.575</v>
      </c>
      <c r="AX57" s="294">
        <v>0.3</v>
      </c>
      <c r="AY57" s="294">
        <v>21</v>
      </c>
      <c r="AZ57" s="294" t="s">
        <v>316</v>
      </c>
      <c r="BA57" s="294">
        <v>-7.3</v>
      </c>
      <c r="BB57" s="294">
        <v>6.1</v>
      </c>
      <c r="BC57" s="294" t="s">
        <v>316</v>
      </c>
      <c r="BD57" s="295">
        <v>1</v>
      </c>
      <c r="BE57" s="295">
        <v>1.575</v>
      </c>
      <c r="BF57" s="295" t="s">
        <v>763</v>
      </c>
      <c r="BG57" s="295" t="s">
        <v>766</v>
      </c>
      <c r="BH57" s="296"/>
      <c r="BI57" s="297">
        <v>5</v>
      </c>
      <c r="BJ57" s="189">
        <v>72</v>
      </c>
      <c r="BK57" s="298">
        <v>72</v>
      </c>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8"/>
    </row>
    <row r="58" spans="1:106" ht="16" customHeight="1">
      <c r="A58" s="562"/>
      <c r="B58" s="205" t="s">
        <v>129</v>
      </c>
      <c r="C58" s="285" t="s">
        <v>130</v>
      </c>
      <c r="D58" s="347" t="s">
        <v>345</v>
      </c>
      <c r="E58" s="243" t="s">
        <v>574</v>
      </c>
      <c r="F58" s="226" t="s">
        <v>579</v>
      </c>
      <c r="G58" s="182" t="s">
        <v>136</v>
      </c>
      <c r="H58" s="182" t="s">
        <v>136</v>
      </c>
      <c r="I58" s="496" t="s">
        <v>973</v>
      </c>
      <c r="J58" s="497" t="s">
        <v>1053</v>
      </c>
      <c r="K58" s="210" t="s">
        <v>136</v>
      </c>
      <c r="L58" s="25" t="s">
        <v>1044</v>
      </c>
      <c r="M58" s="210" t="s">
        <v>315</v>
      </c>
      <c r="N58" s="344">
        <v>204.31</v>
      </c>
      <c r="O58" s="345">
        <v>4.42</v>
      </c>
      <c r="P58" s="345">
        <v>-3.14</v>
      </c>
      <c r="Q58" s="345">
        <v>257.39999999999998</v>
      </c>
      <c r="R58" s="345">
        <v>7.14</v>
      </c>
      <c r="S58" s="345">
        <v>-1.47</v>
      </c>
      <c r="T58" s="285">
        <v>1</v>
      </c>
      <c r="U58" s="350" t="s">
        <v>300</v>
      </c>
      <c r="V58" s="225">
        <v>0</v>
      </c>
      <c r="W58" s="287">
        <v>5</v>
      </c>
      <c r="X58" s="287">
        <v>0</v>
      </c>
      <c r="Y58" s="288" t="s">
        <v>139</v>
      </c>
      <c r="Z58" s="193" t="s">
        <v>793</v>
      </c>
      <c r="AA58" s="226" t="s">
        <v>209</v>
      </c>
      <c r="AB58" s="288" t="s">
        <v>209</v>
      </c>
      <c r="AC58" s="288">
        <v>0</v>
      </c>
      <c r="AD58" s="288">
        <v>0.98</v>
      </c>
      <c r="AE58" s="288">
        <v>44.1</v>
      </c>
      <c r="AF58" s="193" t="s">
        <v>793</v>
      </c>
      <c r="AG58" s="289">
        <v>1</v>
      </c>
      <c r="AH58" s="290" t="s">
        <v>134</v>
      </c>
      <c r="AI58" s="290">
        <v>17.7</v>
      </c>
      <c r="AJ58" s="291">
        <v>0</v>
      </c>
      <c r="AK58" s="292">
        <v>1</v>
      </c>
      <c r="AL58" s="291">
        <v>46.1</v>
      </c>
      <c r="AM58" s="193" t="s">
        <v>793</v>
      </c>
      <c r="AN58" s="225">
        <v>1</v>
      </c>
      <c r="AO58" s="287">
        <v>14.78</v>
      </c>
      <c r="AP58" s="287">
        <v>40.26</v>
      </c>
      <c r="AQ58" s="182" t="s">
        <v>320</v>
      </c>
      <c r="AR58" s="241" t="s">
        <v>48</v>
      </c>
      <c r="AS58" s="192">
        <v>1</v>
      </c>
      <c r="AT58" s="206" t="s">
        <v>793</v>
      </c>
      <c r="AU58" s="293">
        <v>-8.4</v>
      </c>
      <c r="AV58" s="294">
        <v>7.6</v>
      </c>
      <c r="AW58" s="294" t="s">
        <v>316</v>
      </c>
      <c r="AX58" s="294">
        <v>-3.6</v>
      </c>
      <c r="AY58" s="294">
        <v>4.3</v>
      </c>
      <c r="AZ58" s="294" t="s">
        <v>316</v>
      </c>
      <c r="BA58" s="294">
        <v>-8.9</v>
      </c>
      <c r="BB58" s="294">
        <v>11.9</v>
      </c>
      <c r="BC58" s="294" t="s">
        <v>316</v>
      </c>
      <c r="BD58" s="295">
        <v>0</v>
      </c>
      <c r="BE58" s="295"/>
      <c r="BF58" s="295"/>
      <c r="BG58" s="295" t="s">
        <v>768</v>
      </c>
      <c r="BH58" s="296"/>
      <c r="BI58" s="297">
        <v>4</v>
      </c>
      <c r="BJ58" s="189" t="s">
        <v>309</v>
      </c>
      <c r="BK58" s="298" t="s">
        <v>309</v>
      </c>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8"/>
    </row>
    <row r="59" spans="1:106" ht="14">
      <c r="A59" s="562"/>
      <c r="B59" s="188" t="s">
        <v>194</v>
      </c>
      <c r="C59" s="281" t="s">
        <v>5</v>
      </c>
      <c r="D59" s="282" t="s">
        <v>427</v>
      </c>
      <c r="E59" s="225" t="s">
        <v>556</v>
      </c>
      <c r="F59" s="226" t="s">
        <v>566</v>
      </c>
      <c r="G59" s="182" t="s">
        <v>591</v>
      </c>
      <c r="H59" s="182" t="s">
        <v>581</v>
      </c>
      <c r="I59" s="496" t="s">
        <v>973</v>
      </c>
      <c r="J59" s="497" t="s">
        <v>1053</v>
      </c>
      <c r="K59" s="210" t="s">
        <v>136</v>
      </c>
      <c r="L59" s="25" t="s">
        <v>1044</v>
      </c>
      <c r="M59" s="210" t="s">
        <v>1044</v>
      </c>
      <c r="N59" s="283">
        <v>93.13</v>
      </c>
      <c r="O59" s="284">
        <v>0.9</v>
      </c>
      <c r="P59" s="284">
        <v>-0.41</v>
      </c>
      <c r="Q59" s="284">
        <v>184.1</v>
      </c>
      <c r="R59" s="284">
        <v>-6</v>
      </c>
      <c r="S59" s="284">
        <v>-0.31</v>
      </c>
      <c r="T59" s="285">
        <v>2</v>
      </c>
      <c r="U59" s="286" t="s">
        <v>306</v>
      </c>
      <c r="V59" s="225">
        <v>0</v>
      </c>
      <c r="W59" s="287">
        <v>0</v>
      </c>
      <c r="X59" s="287">
        <v>9.6999999999999993</v>
      </c>
      <c r="Y59" s="288" t="s">
        <v>139</v>
      </c>
      <c r="Z59" s="185" t="s">
        <v>321</v>
      </c>
      <c r="AA59" s="226" t="s">
        <v>209</v>
      </c>
      <c r="AB59" s="288" t="s">
        <v>209</v>
      </c>
      <c r="AC59" s="288">
        <v>0</v>
      </c>
      <c r="AD59" s="288">
        <v>1.38</v>
      </c>
      <c r="AE59" s="288" t="s">
        <v>209</v>
      </c>
      <c r="AF59" s="182" t="s">
        <v>325</v>
      </c>
      <c r="AG59" s="289">
        <v>1</v>
      </c>
      <c r="AH59" s="290">
        <v>927.9</v>
      </c>
      <c r="AI59" s="290">
        <v>550.79999999999995</v>
      </c>
      <c r="AJ59" s="291">
        <v>1</v>
      </c>
      <c r="AK59" s="292">
        <v>1</v>
      </c>
      <c r="AL59" s="291">
        <v>930</v>
      </c>
      <c r="AM59" s="191" t="s">
        <v>327</v>
      </c>
      <c r="AN59" s="225">
        <v>1</v>
      </c>
      <c r="AO59" s="287">
        <v>62.5</v>
      </c>
      <c r="AP59" s="287" t="s">
        <v>54</v>
      </c>
      <c r="AQ59" s="182" t="s">
        <v>320</v>
      </c>
      <c r="AR59" s="241" t="s">
        <v>315</v>
      </c>
      <c r="AS59" s="192">
        <v>1</v>
      </c>
      <c r="AT59" s="206" t="s">
        <v>793</v>
      </c>
      <c r="AU59" s="293">
        <v>-3.9</v>
      </c>
      <c r="AV59" s="294">
        <v>10.199999999999999</v>
      </c>
      <c r="AW59" s="294" t="s">
        <v>316</v>
      </c>
      <c r="AX59" s="294">
        <v>40.4</v>
      </c>
      <c r="AY59" s="294">
        <v>62.6</v>
      </c>
      <c r="AZ59" s="294" t="s">
        <v>767</v>
      </c>
      <c r="BA59" s="294">
        <v>-7.5</v>
      </c>
      <c r="BB59" s="294">
        <v>4.3</v>
      </c>
      <c r="BC59" s="294" t="s">
        <v>316</v>
      </c>
      <c r="BD59" s="295">
        <v>1</v>
      </c>
      <c r="BE59" s="295" t="s">
        <v>767</v>
      </c>
      <c r="BF59" s="295" t="s">
        <v>765</v>
      </c>
      <c r="BG59" s="295" t="s">
        <v>764</v>
      </c>
      <c r="BH59" s="296" t="s">
        <v>1039</v>
      </c>
      <c r="BI59" s="297">
        <v>4</v>
      </c>
      <c r="BJ59" s="189">
        <v>89</v>
      </c>
      <c r="BK59" s="298">
        <v>37</v>
      </c>
      <c r="BL59" s="13" t="s">
        <v>289</v>
      </c>
      <c r="BM59" s="13" t="s">
        <v>309</v>
      </c>
      <c r="BN59" s="13" t="s">
        <v>309</v>
      </c>
      <c r="BO59" s="13" t="s">
        <v>309</v>
      </c>
      <c r="BP59" s="13" t="s">
        <v>309</v>
      </c>
      <c r="BQ59" s="13">
        <v>16.600000000000001</v>
      </c>
      <c r="BR59" s="13">
        <v>50</v>
      </c>
      <c r="BS59" s="13">
        <v>13.25</v>
      </c>
      <c r="BT59" s="13">
        <v>89</v>
      </c>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8"/>
    </row>
    <row r="60" spans="1:106" ht="14">
      <c r="A60" s="562"/>
      <c r="B60" s="188" t="s">
        <v>92</v>
      </c>
      <c r="C60" s="360" t="s">
        <v>198</v>
      </c>
      <c r="D60" s="282" t="s">
        <v>429</v>
      </c>
      <c r="E60" s="225" t="s">
        <v>572</v>
      </c>
      <c r="F60" s="226" t="s">
        <v>318</v>
      </c>
      <c r="G60" s="182" t="s">
        <v>136</v>
      </c>
      <c r="H60" s="182" t="s">
        <v>136</v>
      </c>
      <c r="I60" s="496" t="s">
        <v>973</v>
      </c>
      <c r="J60" s="497" t="s">
        <v>1055</v>
      </c>
      <c r="K60" s="210" t="s">
        <v>974</v>
      </c>
      <c r="L60" s="25" t="s">
        <v>314</v>
      </c>
      <c r="M60" s="210" t="s">
        <v>1045</v>
      </c>
      <c r="N60" s="361">
        <v>150.22</v>
      </c>
      <c r="O60" s="362">
        <v>2.71</v>
      </c>
      <c r="P60" s="362">
        <v>-1.23</v>
      </c>
      <c r="Q60" s="362">
        <v>231</v>
      </c>
      <c r="R60" s="362">
        <v>7.76</v>
      </c>
      <c r="S60" s="362">
        <v>-0.99</v>
      </c>
      <c r="T60" s="363">
        <v>2</v>
      </c>
      <c r="U60" s="342" t="s">
        <v>300</v>
      </c>
      <c r="V60" s="225">
        <v>1</v>
      </c>
      <c r="W60" s="287">
        <v>25.1</v>
      </c>
      <c r="X60" s="287">
        <v>0.6</v>
      </c>
      <c r="Y60" s="288" t="s">
        <v>140</v>
      </c>
      <c r="Z60" s="193" t="s">
        <v>793</v>
      </c>
      <c r="AA60" s="226">
        <v>96.001000000000005</v>
      </c>
      <c r="AB60" s="288">
        <v>258.709</v>
      </c>
      <c r="AC60" s="288">
        <v>1</v>
      </c>
      <c r="AD60" s="288">
        <v>54</v>
      </c>
      <c r="AE60" s="288">
        <v>1282.3510000000001</v>
      </c>
      <c r="AF60" s="182" t="s">
        <v>325</v>
      </c>
      <c r="AG60" s="289">
        <v>1</v>
      </c>
      <c r="AH60" s="290">
        <v>95</v>
      </c>
      <c r="AI60" s="290">
        <v>114</v>
      </c>
      <c r="AJ60" s="291">
        <v>1</v>
      </c>
      <c r="AK60" s="292">
        <v>1</v>
      </c>
      <c r="AL60" s="291">
        <v>245</v>
      </c>
      <c r="AM60" s="191" t="s">
        <v>323</v>
      </c>
      <c r="AN60" s="225">
        <v>1</v>
      </c>
      <c r="AO60" s="287">
        <v>19.36</v>
      </c>
      <c r="AP60" s="287">
        <v>149.56</v>
      </c>
      <c r="AQ60" s="193" t="s">
        <v>793</v>
      </c>
      <c r="AR60" s="241" t="s">
        <v>48</v>
      </c>
      <c r="AS60" s="192">
        <v>1</v>
      </c>
      <c r="AT60" s="206" t="s">
        <v>793</v>
      </c>
      <c r="AU60" s="293">
        <v>-14.9</v>
      </c>
      <c r="AV60" s="294">
        <v>41</v>
      </c>
      <c r="AW60" s="294">
        <v>3.1419999999999999</v>
      </c>
      <c r="AX60" s="294">
        <v>11.7</v>
      </c>
      <c r="AY60" s="294">
        <v>25.6</v>
      </c>
      <c r="AZ60" s="294">
        <v>4.391</v>
      </c>
      <c r="BA60" s="294">
        <v>-1.9</v>
      </c>
      <c r="BB60" s="294">
        <v>7</v>
      </c>
      <c r="BC60" s="294" t="s">
        <v>316</v>
      </c>
      <c r="BD60" s="295">
        <v>1</v>
      </c>
      <c r="BE60" s="295">
        <v>3.1419999999999999</v>
      </c>
      <c r="BF60" s="295" t="s">
        <v>763</v>
      </c>
      <c r="BG60" s="295" t="s">
        <v>766</v>
      </c>
      <c r="BH60" s="296"/>
      <c r="BI60" s="297">
        <v>4</v>
      </c>
      <c r="BJ60" s="189">
        <v>12.9</v>
      </c>
      <c r="BK60" s="298">
        <v>12.9</v>
      </c>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8"/>
    </row>
    <row r="61" spans="1:106" ht="13" customHeight="1">
      <c r="A61" s="562"/>
      <c r="B61" s="188" t="s">
        <v>93</v>
      </c>
      <c r="C61" s="360" t="s">
        <v>269</v>
      </c>
      <c r="D61" s="282" t="s">
        <v>390</v>
      </c>
      <c r="E61" s="225" t="s">
        <v>554</v>
      </c>
      <c r="F61" s="226" t="s">
        <v>566</v>
      </c>
      <c r="G61" s="182" t="s">
        <v>136</v>
      </c>
      <c r="H61" s="182" t="s">
        <v>136</v>
      </c>
      <c r="I61" s="496" t="s">
        <v>973</v>
      </c>
      <c r="J61" s="497" t="s">
        <v>1053</v>
      </c>
      <c r="K61" s="210" t="s">
        <v>136</v>
      </c>
      <c r="L61" s="25" t="s">
        <v>315</v>
      </c>
      <c r="M61" s="210" t="s">
        <v>1044</v>
      </c>
      <c r="N61" s="361">
        <v>100.12</v>
      </c>
      <c r="O61" s="362">
        <v>1.32</v>
      </c>
      <c r="P61" s="362">
        <v>-0.82</v>
      </c>
      <c r="Q61" s="362">
        <v>99.4</v>
      </c>
      <c r="R61" s="362">
        <v>-71.2</v>
      </c>
      <c r="S61" s="362">
        <v>1.59</v>
      </c>
      <c r="T61" s="363">
        <v>2</v>
      </c>
      <c r="U61" s="342" t="s">
        <v>301</v>
      </c>
      <c r="V61" s="225">
        <v>1</v>
      </c>
      <c r="W61" s="287">
        <v>96.4</v>
      </c>
      <c r="X61" s="287">
        <v>93.7</v>
      </c>
      <c r="Y61" s="288" t="s">
        <v>138</v>
      </c>
      <c r="Z61" s="185" t="s">
        <v>321</v>
      </c>
      <c r="AA61" s="226">
        <v>45.484999999999999</v>
      </c>
      <c r="AB61" s="288">
        <v>231.19</v>
      </c>
      <c r="AC61" s="288">
        <v>1</v>
      </c>
      <c r="AD61" s="364">
        <v>1.1499999999999999</v>
      </c>
      <c r="AE61" s="364">
        <v>645.98</v>
      </c>
      <c r="AF61" s="193" t="s">
        <v>793</v>
      </c>
      <c r="AG61" s="289">
        <v>0</v>
      </c>
      <c r="AH61" s="290" t="s">
        <v>134</v>
      </c>
      <c r="AI61" s="290" t="s">
        <v>134</v>
      </c>
      <c r="AJ61" s="291">
        <v>0</v>
      </c>
      <c r="AK61" s="292">
        <v>0</v>
      </c>
      <c r="AL61" s="291">
        <v>1000</v>
      </c>
      <c r="AM61" s="193" t="s">
        <v>793</v>
      </c>
      <c r="AN61" s="225">
        <v>1</v>
      </c>
      <c r="AO61" s="288">
        <v>5.5</v>
      </c>
      <c r="AP61" s="288">
        <v>19.399999999999999</v>
      </c>
      <c r="AQ61" s="193" t="s">
        <v>793</v>
      </c>
      <c r="AR61" s="241" t="s">
        <v>313</v>
      </c>
      <c r="AS61" s="192">
        <v>1</v>
      </c>
      <c r="AT61" s="206" t="s">
        <v>793</v>
      </c>
      <c r="AU61" s="293">
        <v>14.8</v>
      </c>
      <c r="AV61" s="294">
        <v>99.6</v>
      </c>
      <c r="AW61" s="294">
        <v>7.1999999999999995E-2</v>
      </c>
      <c r="AX61" s="294">
        <v>7</v>
      </c>
      <c r="AY61" s="294">
        <v>76.900000000000006</v>
      </c>
      <c r="AZ61" s="294">
        <v>0.224</v>
      </c>
      <c r="BA61" s="294">
        <v>-46.9</v>
      </c>
      <c r="BB61" s="294" t="s">
        <v>1040</v>
      </c>
      <c r="BC61" s="294" t="s">
        <v>316</v>
      </c>
      <c r="BD61" s="295">
        <v>1</v>
      </c>
      <c r="BE61" s="295">
        <v>7.1999999999999995E-2</v>
      </c>
      <c r="BF61" s="295" t="s">
        <v>763</v>
      </c>
      <c r="BG61" s="295" t="s">
        <v>764</v>
      </c>
      <c r="BH61" s="296" t="s">
        <v>1039</v>
      </c>
      <c r="BI61" s="297">
        <v>4</v>
      </c>
      <c r="BJ61" s="365">
        <v>32.75</v>
      </c>
      <c r="BK61" s="298">
        <v>36.799999999999997</v>
      </c>
      <c r="BL61" s="13">
        <v>28.7</v>
      </c>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8"/>
    </row>
    <row r="62" spans="1:106" ht="14">
      <c r="A62" s="562"/>
      <c r="B62" s="188" t="s">
        <v>94</v>
      </c>
      <c r="C62" s="351" t="s">
        <v>95</v>
      </c>
      <c r="D62" s="282" t="s">
        <v>428</v>
      </c>
      <c r="E62" s="225" t="s">
        <v>556</v>
      </c>
      <c r="F62" s="226" t="s">
        <v>318</v>
      </c>
      <c r="G62" s="182" t="s">
        <v>136</v>
      </c>
      <c r="H62" s="182" t="s">
        <v>136</v>
      </c>
      <c r="I62" s="496" t="s">
        <v>975</v>
      </c>
      <c r="J62" s="502" t="s">
        <v>1057</v>
      </c>
      <c r="K62" s="210" t="s">
        <v>136</v>
      </c>
      <c r="L62" s="25" t="s">
        <v>1044</v>
      </c>
      <c r="M62" s="210" t="s">
        <v>1044</v>
      </c>
      <c r="N62" s="283">
        <v>222.28</v>
      </c>
      <c r="O62" s="284">
        <v>4.4000000000000004</v>
      </c>
      <c r="P62" s="284">
        <v>-3.97</v>
      </c>
      <c r="Q62" s="284">
        <v>298.25</v>
      </c>
      <c r="R62" s="284">
        <v>67.3</v>
      </c>
      <c r="S62" s="284">
        <v>-4.78</v>
      </c>
      <c r="T62" s="285">
        <v>1</v>
      </c>
      <c r="U62" s="342" t="s">
        <v>300</v>
      </c>
      <c r="V62" s="225">
        <v>0</v>
      </c>
      <c r="W62" s="287">
        <v>3.9</v>
      </c>
      <c r="X62" s="287">
        <v>1.4</v>
      </c>
      <c r="Y62" s="288" t="s">
        <v>139</v>
      </c>
      <c r="Z62" s="193" t="s">
        <v>793</v>
      </c>
      <c r="AA62" s="226" t="s">
        <v>209</v>
      </c>
      <c r="AB62" s="288" t="s">
        <v>209</v>
      </c>
      <c r="AC62" s="288">
        <v>0</v>
      </c>
      <c r="AD62" s="288">
        <v>1.5</v>
      </c>
      <c r="AE62" s="288">
        <v>67.400000000000006</v>
      </c>
      <c r="AF62" s="193" t="s">
        <v>793</v>
      </c>
      <c r="AG62" s="289">
        <v>1</v>
      </c>
      <c r="AH62" s="290" t="s">
        <v>134</v>
      </c>
      <c r="AI62" s="290">
        <v>52.73</v>
      </c>
      <c r="AJ62" s="291">
        <v>0</v>
      </c>
      <c r="AK62" s="292">
        <v>1</v>
      </c>
      <c r="AL62" s="291">
        <v>147.69999999999999</v>
      </c>
      <c r="AM62" s="191" t="s">
        <v>323</v>
      </c>
      <c r="AN62" s="225">
        <v>1</v>
      </c>
      <c r="AO62" s="287">
        <v>27.29</v>
      </c>
      <c r="AP62" s="287">
        <v>27.29</v>
      </c>
      <c r="AQ62" s="182" t="s">
        <v>320</v>
      </c>
      <c r="AR62" s="241" t="s">
        <v>312</v>
      </c>
      <c r="AS62" s="192">
        <v>0</v>
      </c>
      <c r="AT62" s="206" t="s">
        <v>329</v>
      </c>
      <c r="AU62" s="293">
        <v>5.3</v>
      </c>
      <c r="AV62" s="294">
        <v>36.299999999999997</v>
      </c>
      <c r="AW62" s="294">
        <v>1.946</v>
      </c>
      <c r="AX62" s="294">
        <v>3.2</v>
      </c>
      <c r="AY62" s="294">
        <v>21.3</v>
      </c>
      <c r="AZ62" s="294" t="s">
        <v>316</v>
      </c>
      <c r="BA62" s="294">
        <v>-4.8</v>
      </c>
      <c r="BB62" s="294">
        <v>3.9</v>
      </c>
      <c r="BC62" s="294" t="s">
        <v>316</v>
      </c>
      <c r="BD62" s="295">
        <v>1</v>
      </c>
      <c r="BE62" s="295">
        <v>1.946</v>
      </c>
      <c r="BF62" s="295" t="s">
        <v>763</v>
      </c>
      <c r="BG62" s="295" t="s">
        <v>766</v>
      </c>
      <c r="BH62" s="296"/>
      <c r="BI62" s="297">
        <v>4</v>
      </c>
      <c r="BJ62" s="189">
        <v>0.18</v>
      </c>
      <c r="BK62" s="298">
        <v>0.18</v>
      </c>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8"/>
    </row>
    <row r="63" spans="1:106" ht="14">
      <c r="A63" s="562"/>
      <c r="B63" s="205" t="s">
        <v>201</v>
      </c>
      <c r="C63" s="358" t="s">
        <v>202</v>
      </c>
      <c r="D63" s="282" t="s">
        <v>443</v>
      </c>
      <c r="E63" s="225" t="s">
        <v>556</v>
      </c>
      <c r="F63" s="226" t="s">
        <v>566</v>
      </c>
      <c r="G63" s="182" t="s">
        <v>136</v>
      </c>
      <c r="H63" s="182" t="s">
        <v>136</v>
      </c>
      <c r="I63" s="496" t="s">
        <v>973</v>
      </c>
      <c r="J63" s="497" t="s">
        <v>1053</v>
      </c>
      <c r="K63" s="210" t="s">
        <v>136</v>
      </c>
      <c r="L63" s="25" t="s">
        <v>1044</v>
      </c>
      <c r="M63" s="210" t="s">
        <v>1044</v>
      </c>
      <c r="N63" s="283">
        <v>451.47</v>
      </c>
      <c r="O63" s="284">
        <v>-3.41</v>
      </c>
      <c r="P63" s="284">
        <v>-1.47</v>
      </c>
      <c r="Q63" s="284">
        <v>349.22</v>
      </c>
      <c r="R63" s="284">
        <v>194.36</v>
      </c>
      <c r="S63" s="284">
        <v>-10.54</v>
      </c>
      <c r="T63" s="285">
        <v>4</v>
      </c>
      <c r="U63" s="359" t="s">
        <v>307</v>
      </c>
      <c r="V63" s="225">
        <v>1</v>
      </c>
      <c r="W63" s="287">
        <v>5.4</v>
      </c>
      <c r="X63" s="287">
        <v>8.1</v>
      </c>
      <c r="Y63" s="288" t="s">
        <v>140</v>
      </c>
      <c r="Z63" s="193" t="s">
        <v>793</v>
      </c>
      <c r="AA63" s="226" t="s">
        <v>209</v>
      </c>
      <c r="AB63" s="288" t="s">
        <v>209</v>
      </c>
      <c r="AC63" s="288">
        <v>0</v>
      </c>
      <c r="AD63" s="288">
        <v>1.0900000000000001</v>
      </c>
      <c r="AE63" s="288" t="s">
        <v>209</v>
      </c>
      <c r="AF63" s="193" t="s">
        <v>793</v>
      </c>
      <c r="AG63" s="289">
        <v>0</v>
      </c>
      <c r="AH63" s="290" t="s">
        <v>134</v>
      </c>
      <c r="AI63" s="290" t="s">
        <v>134</v>
      </c>
      <c r="AJ63" s="291">
        <v>0</v>
      </c>
      <c r="AK63" s="292">
        <v>0</v>
      </c>
      <c r="AL63" s="291" t="s">
        <v>274</v>
      </c>
      <c r="AM63" s="191" t="s">
        <v>323</v>
      </c>
      <c r="AN63" s="225">
        <v>0</v>
      </c>
      <c r="AO63" s="287" t="s">
        <v>54</v>
      </c>
      <c r="AP63" s="287" t="s">
        <v>54</v>
      </c>
      <c r="AQ63" s="182" t="s">
        <v>320</v>
      </c>
      <c r="AR63" s="241" t="s">
        <v>312</v>
      </c>
      <c r="AS63" s="192">
        <v>0</v>
      </c>
      <c r="AT63" s="206" t="s">
        <v>793</v>
      </c>
      <c r="AU63" s="293">
        <v>-3.8</v>
      </c>
      <c r="AV63" s="294">
        <v>6.5</v>
      </c>
      <c r="AW63" s="294" t="s">
        <v>316</v>
      </c>
      <c r="AX63" s="294">
        <v>1.6</v>
      </c>
      <c r="AY63" s="294">
        <v>8.3000000000000007</v>
      </c>
      <c r="AZ63" s="294" t="s">
        <v>316</v>
      </c>
      <c r="BA63" s="294">
        <v>-16.3</v>
      </c>
      <c r="BB63" s="294">
        <v>2.7</v>
      </c>
      <c r="BC63" s="294" t="s">
        <v>316</v>
      </c>
      <c r="BD63" s="295">
        <v>0</v>
      </c>
      <c r="BE63" s="295"/>
      <c r="BF63" s="295"/>
      <c r="BG63" s="295" t="s">
        <v>768</v>
      </c>
      <c r="BH63" s="296"/>
      <c r="BI63" s="297">
        <v>4</v>
      </c>
      <c r="BJ63" s="189" t="s">
        <v>309</v>
      </c>
      <c r="BK63" s="298" t="s">
        <v>309</v>
      </c>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8"/>
    </row>
    <row r="64" spans="1:106" ht="14" customHeight="1">
      <c r="A64" s="562"/>
      <c r="B64" s="188" t="s">
        <v>96</v>
      </c>
      <c r="C64" s="360" t="s">
        <v>97</v>
      </c>
      <c r="D64" s="282" t="s">
        <v>442</v>
      </c>
      <c r="E64" s="225" t="s">
        <v>572</v>
      </c>
      <c r="F64" s="226" t="s">
        <v>318</v>
      </c>
      <c r="G64" s="182" t="s">
        <v>136</v>
      </c>
      <c r="H64" s="182" t="s">
        <v>136</v>
      </c>
      <c r="I64" s="496" t="s">
        <v>973</v>
      </c>
      <c r="J64" s="497" t="s">
        <v>1053</v>
      </c>
      <c r="K64" s="210" t="s">
        <v>136</v>
      </c>
      <c r="L64" s="25" t="s">
        <v>1044</v>
      </c>
      <c r="M64" s="210" t="s">
        <v>1044</v>
      </c>
      <c r="N64" s="361">
        <v>100.12</v>
      </c>
      <c r="O64" s="362">
        <v>1.38</v>
      </c>
      <c r="P64" s="362">
        <v>-0.82</v>
      </c>
      <c r="Q64" s="362">
        <v>100.5</v>
      </c>
      <c r="R64" s="362">
        <v>-48</v>
      </c>
      <c r="S64" s="362">
        <v>1.59</v>
      </c>
      <c r="T64" s="363">
        <v>2</v>
      </c>
      <c r="U64" s="342" t="s">
        <v>301</v>
      </c>
      <c r="V64" s="225">
        <v>1</v>
      </c>
      <c r="W64" s="287">
        <v>36.700000000000003</v>
      </c>
      <c r="X64" s="287">
        <v>10</v>
      </c>
      <c r="Y64" s="288" t="s">
        <v>48</v>
      </c>
      <c r="Z64" s="193" t="s">
        <v>793</v>
      </c>
      <c r="AA64" s="226">
        <v>424.36</v>
      </c>
      <c r="AB64" s="288" t="s">
        <v>209</v>
      </c>
      <c r="AC64" s="288">
        <v>1</v>
      </c>
      <c r="AD64" s="288">
        <v>1.74</v>
      </c>
      <c r="AE64" s="288" t="s">
        <v>209</v>
      </c>
      <c r="AF64" s="182" t="s">
        <v>318</v>
      </c>
      <c r="AG64" s="289">
        <v>1</v>
      </c>
      <c r="AH64" s="290" t="s">
        <v>134</v>
      </c>
      <c r="AI64" s="290">
        <v>479.72</v>
      </c>
      <c r="AJ64" s="291">
        <v>0</v>
      </c>
      <c r="AK64" s="292">
        <v>1</v>
      </c>
      <c r="AL64" s="291" t="s">
        <v>274</v>
      </c>
      <c r="AM64" s="191" t="s">
        <v>323</v>
      </c>
      <c r="AN64" s="225">
        <v>1</v>
      </c>
      <c r="AO64" s="287">
        <v>156.78</v>
      </c>
      <c r="AP64" s="287" t="s">
        <v>54</v>
      </c>
      <c r="AQ64" s="182" t="s">
        <v>320</v>
      </c>
      <c r="AR64" s="241" t="s">
        <v>48</v>
      </c>
      <c r="AS64" s="192">
        <v>1</v>
      </c>
      <c r="AT64" s="206" t="s">
        <v>793</v>
      </c>
      <c r="AU64" s="293">
        <v>7.3</v>
      </c>
      <c r="AV64" s="294">
        <v>30.9</v>
      </c>
      <c r="AW64" s="294">
        <v>0.97</v>
      </c>
      <c r="AX64" s="294">
        <v>2.6</v>
      </c>
      <c r="AY64" s="294">
        <v>10.9</v>
      </c>
      <c r="AZ64" s="294" t="s">
        <v>316</v>
      </c>
      <c r="BA64" s="294">
        <v>-12.8</v>
      </c>
      <c r="BB64" s="294">
        <v>5.2</v>
      </c>
      <c r="BC64" s="294" t="s">
        <v>316</v>
      </c>
      <c r="BD64" s="295">
        <v>1</v>
      </c>
      <c r="BE64" s="295">
        <v>0.97</v>
      </c>
      <c r="BF64" s="295" t="s">
        <v>763</v>
      </c>
      <c r="BG64" s="295" t="s">
        <v>766</v>
      </c>
      <c r="BH64" s="296"/>
      <c r="BI64" s="297">
        <v>4</v>
      </c>
      <c r="BJ64" s="189">
        <v>75</v>
      </c>
      <c r="BK64" s="298">
        <v>90</v>
      </c>
      <c r="BL64" s="13">
        <v>60</v>
      </c>
      <c r="BM64" s="13" t="s">
        <v>288</v>
      </c>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8"/>
    </row>
    <row r="65" spans="1:106" ht="14">
      <c r="A65" s="562"/>
      <c r="B65" s="188" t="s">
        <v>98</v>
      </c>
      <c r="C65" s="360" t="s">
        <v>199</v>
      </c>
      <c r="D65" s="282" t="s">
        <v>389</v>
      </c>
      <c r="E65" s="225" t="s">
        <v>575</v>
      </c>
      <c r="F65" s="226" t="s">
        <v>579</v>
      </c>
      <c r="G65" s="182" t="s">
        <v>136</v>
      </c>
      <c r="H65" s="182" t="s">
        <v>136</v>
      </c>
      <c r="I65" s="496" t="s">
        <v>973</v>
      </c>
      <c r="J65" s="497" t="s">
        <v>1053</v>
      </c>
      <c r="K65" s="210" t="s">
        <v>136</v>
      </c>
      <c r="L65" s="25" t="s">
        <v>1044</v>
      </c>
      <c r="M65" s="210" t="s">
        <v>314</v>
      </c>
      <c r="N65" s="361">
        <v>305.35000000000002</v>
      </c>
      <c r="O65" s="362">
        <v>-3.22</v>
      </c>
      <c r="P65" s="362">
        <v>-0.17</v>
      </c>
      <c r="Q65" s="362">
        <v>310.45999999999998</v>
      </c>
      <c r="R65" s="362">
        <v>186.51</v>
      </c>
      <c r="S65" s="362">
        <v>-7.48</v>
      </c>
      <c r="T65" s="363">
        <v>4</v>
      </c>
      <c r="U65" s="342" t="s">
        <v>307</v>
      </c>
      <c r="V65" s="225" t="s">
        <v>725</v>
      </c>
      <c r="W65" s="288" t="s">
        <v>726</v>
      </c>
      <c r="X65" s="287">
        <v>3.1</v>
      </c>
      <c r="Y65" s="226" t="s">
        <v>725</v>
      </c>
      <c r="Z65" s="193" t="s">
        <v>793</v>
      </c>
      <c r="AA65" s="226" t="s">
        <v>209</v>
      </c>
      <c r="AB65" s="288" t="s">
        <v>209</v>
      </c>
      <c r="AC65" s="288">
        <v>0</v>
      </c>
      <c r="AD65" s="288">
        <v>1.1000000000000001</v>
      </c>
      <c r="AE65" s="288" t="s">
        <v>209</v>
      </c>
      <c r="AF65" s="193" t="s">
        <v>793</v>
      </c>
      <c r="AG65" s="289">
        <v>1</v>
      </c>
      <c r="AH65" s="290" t="s">
        <v>134</v>
      </c>
      <c r="AI65" s="290">
        <v>429.1</v>
      </c>
      <c r="AJ65" s="291">
        <v>0</v>
      </c>
      <c r="AK65" s="292">
        <v>1</v>
      </c>
      <c r="AL65" s="291" t="s">
        <v>282</v>
      </c>
      <c r="AM65" s="193" t="s">
        <v>793</v>
      </c>
      <c r="AN65" s="225">
        <v>0</v>
      </c>
      <c r="AO65" s="287" t="s">
        <v>54</v>
      </c>
      <c r="AP65" s="287" t="s">
        <v>54</v>
      </c>
      <c r="AQ65" s="193" t="s">
        <v>793</v>
      </c>
      <c r="AR65" s="241" t="s">
        <v>315</v>
      </c>
      <c r="AS65" s="192">
        <v>1</v>
      </c>
      <c r="AT65" s="206" t="s">
        <v>793</v>
      </c>
      <c r="AU65" s="293">
        <v>-1.8</v>
      </c>
      <c r="AV65" s="294">
        <v>5.9</v>
      </c>
      <c r="AW65" s="294" t="s">
        <v>316</v>
      </c>
      <c r="AX65" s="294">
        <v>1.3</v>
      </c>
      <c r="AY65" s="294">
        <v>9.9</v>
      </c>
      <c r="AZ65" s="294" t="s">
        <v>316</v>
      </c>
      <c r="BA65" s="294">
        <v>-12.5</v>
      </c>
      <c r="BB65" s="294">
        <v>1.4</v>
      </c>
      <c r="BC65" s="294" t="s">
        <v>316</v>
      </c>
      <c r="BD65" s="295">
        <v>0</v>
      </c>
      <c r="BE65" s="295"/>
      <c r="BF65" s="295"/>
      <c r="BG65" s="295" t="s">
        <v>768</v>
      </c>
      <c r="BH65" s="296"/>
      <c r="BI65" s="297">
        <v>4</v>
      </c>
      <c r="BJ65" s="189" t="s">
        <v>309</v>
      </c>
      <c r="BK65" s="298" t="s">
        <v>309</v>
      </c>
      <c r="BL65" s="13" t="s">
        <v>309</v>
      </c>
      <c r="BM65" s="13" t="s">
        <v>288</v>
      </c>
      <c r="BN65" s="13" t="s">
        <v>288</v>
      </c>
      <c r="BO65" s="13" t="s">
        <v>288</v>
      </c>
      <c r="BP65" s="13" t="s">
        <v>288</v>
      </c>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8"/>
    </row>
    <row r="66" spans="1:106" ht="14">
      <c r="A66" s="562"/>
      <c r="B66" s="188" t="s">
        <v>145</v>
      </c>
      <c r="C66" s="281" t="s">
        <v>6</v>
      </c>
      <c r="D66" s="282" t="s">
        <v>440</v>
      </c>
      <c r="E66" s="225" t="s">
        <v>556</v>
      </c>
      <c r="F66" s="226" t="s">
        <v>318</v>
      </c>
      <c r="G66" s="182" t="s">
        <v>136</v>
      </c>
      <c r="H66" s="182" t="s">
        <v>136</v>
      </c>
      <c r="I66" s="496" t="s">
        <v>973</v>
      </c>
      <c r="J66" s="497" t="s">
        <v>1056</v>
      </c>
      <c r="K66" s="210" t="s">
        <v>136</v>
      </c>
      <c r="L66" s="25" t="s">
        <v>314</v>
      </c>
      <c r="M66" s="210" t="s">
        <v>314</v>
      </c>
      <c r="N66" s="283">
        <v>424.15</v>
      </c>
      <c r="O66" s="284">
        <v>1.68</v>
      </c>
      <c r="P66" s="284">
        <v>-5.94</v>
      </c>
      <c r="Q66" s="284">
        <v>384.54</v>
      </c>
      <c r="R66" s="284">
        <v>241</v>
      </c>
      <c r="S66" s="284">
        <v>-11.45</v>
      </c>
      <c r="T66" s="285">
        <v>4</v>
      </c>
      <c r="U66" s="286" t="s">
        <v>303</v>
      </c>
      <c r="V66" s="225">
        <v>0</v>
      </c>
      <c r="W66" s="287">
        <v>2.8</v>
      </c>
      <c r="X66" s="287">
        <v>0</v>
      </c>
      <c r="Y66" s="288" t="s">
        <v>139</v>
      </c>
      <c r="Z66" s="185" t="s">
        <v>321</v>
      </c>
      <c r="AA66" s="226" t="s">
        <v>209</v>
      </c>
      <c r="AB66" s="288" t="s">
        <v>209</v>
      </c>
      <c r="AC66" s="288">
        <v>0</v>
      </c>
      <c r="AD66" s="288">
        <v>1.45</v>
      </c>
      <c r="AE66" s="288">
        <v>4.03</v>
      </c>
      <c r="AF66" s="182" t="s">
        <v>325</v>
      </c>
      <c r="AG66" s="289">
        <v>0</v>
      </c>
      <c r="AH66" s="290" t="s">
        <v>134</v>
      </c>
      <c r="AI66" s="290" t="s">
        <v>134</v>
      </c>
      <c r="AJ66" s="291">
        <v>0</v>
      </c>
      <c r="AK66" s="292">
        <v>0</v>
      </c>
      <c r="AL66" s="291">
        <v>3</v>
      </c>
      <c r="AM66" s="191" t="s">
        <v>323</v>
      </c>
      <c r="AN66" s="225">
        <v>1</v>
      </c>
      <c r="AO66" s="287" t="s">
        <v>550</v>
      </c>
      <c r="AP66" s="287">
        <v>1.01</v>
      </c>
      <c r="AQ66" s="182" t="s">
        <v>320</v>
      </c>
      <c r="AR66" s="241" t="s">
        <v>312</v>
      </c>
      <c r="AS66" s="192">
        <v>0</v>
      </c>
      <c r="AT66" s="206" t="s">
        <v>329</v>
      </c>
      <c r="AU66" s="293">
        <v>-19.5</v>
      </c>
      <c r="AV66" s="294">
        <v>8.6</v>
      </c>
      <c r="AW66" s="294" t="s">
        <v>316</v>
      </c>
      <c r="AX66" s="294">
        <v>-16.100000000000001</v>
      </c>
      <c r="AY66" s="294">
        <v>15.6</v>
      </c>
      <c r="AZ66" s="294" t="s">
        <v>316</v>
      </c>
      <c r="BA66" s="294">
        <v>-48.1</v>
      </c>
      <c r="BB66" s="294">
        <v>0</v>
      </c>
      <c r="BC66" s="294" t="s">
        <v>316</v>
      </c>
      <c r="BD66" s="295">
        <v>0</v>
      </c>
      <c r="BE66" s="295"/>
      <c r="BF66" s="295"/>
      <c r="BG66" s="295" t="s">
        <v>768</v>
      </c>
      <c r="BH66" s="296"/>
      <c r="BI66" s="297">
        <v>5</v>
      </c>
      <c r="BJ66" s="189">
        <v>0.1</v>
      </c>
      <c r="BK66" s="298">
        <v>0.1</v>
      </c>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8"/>
    </row>
    <row r="67" spans="1:106" ht="12" customHeight="1">
      <c r="A67" s="562"/>
      <c r="B67" s="188" t="s">
        <v>153</v>
      </c>
      <c r="C67" s="281" t="s">
        <v>7</v>
      </c>
      <c r="D67" s="282" t="s">
        <v>437</v>
      </c>
      <c r="E67" s="225" t="s">
        <v>556</v>
      </c>
      <c r="F67" s="226" t="s">
        <v>566</v>
      </c>
      <c r="G67" s="182" t="s">
        <v>136</v>
      </c>
      <c r="H67" s="182" t="s">
        <v>136</v>
      </c>
      <c r="I67" s="496" t="s">
        <v>975</v>
      </c>
      <c r="J67" s="497" t="s">
        <v>1054</v>
      </c>
      <c r="K67" s="210" t="s">
        <v>136</v>
      </c>
      <c r="L67" s="25" t="s">
        <v>1044</v>
      </c>
      <c r="M67" s="210" t="s">
        <v>1044</v>
      </c>
      <c r="N67" s="283">
        <v>74.12</v>
      </c>
      <c r="O67" s="284">
        <v>0.88</v>
      </c>
      <c r="P67" s="284">
        <v>-7.0000000000000007E-2</v>
      </c>
      <c r="Q67" s="284">
        <v>117.7</v>
      </c>
      <c r="R67" s="284">
        <v>-89.8</v>
      </c>
      <c r="S67" s="284">
        <v>0.83</v>
      </c>
      <c r="T67" s="285">
        <v>2</v>
      </c>
      <c r="U67" s="286" t="s">
        <v>301</v>
      </c>
      <c r="V67" s="225">
        <v>0</v>
      </c>
      <c r="W67" s="287">
        <v>0</v>
      </c>
      <c r="X67" s="287">
        <v>1.22018857459789</v>
      </c>
      <c r="Y67" s="288" t="s">
        <v>139</v>
      </c>
      <c r="Z67" s="185" t="s">
        <v>321</v>
      </c>
      <c r="AA67" s="226" t="s">
        <v>209</v>
      </c>
      <c r="AB67" s="288" t="s">
        <v>209</v>
      </c>
      <c r="AC67" s="288">
        <v>0</v>
      </c>
      <c r="AD67" s="288">
        <v>1.1499999999999999</v>
      </c>
      <c r="AE67" s="288" t="s">
        <v>209</v>
      </c>
      <c r="AF67" s="182" t="s">
        <v>325</v>
      </c>
      <c r="AG67" s="289">
        <v>0</v>
      </c>
      <c r="AH67" s="290" t="s">
        <v>134</v>
      </c>
      <c r="AI67" s="290" t="s">
        <v>134</v>
      </c>
      <c r="AJ67" s="291">
        <v>0</v>
      </c>
      <c r="AK67" s="292">
        <v>0</v>
      </c>
      <c r="AL67" s="291" t="s">
        <v>274</v>
      </c>
      <c r="AM67" s="191" t="s">
        <v>323</v>
      </c>
      <c r="AN67" s="225">
        <v>0</v>
      </c>
      <c r="AO67" s="287" t="s">
        <v>54</v>
      </c>
      <c r="AP67" s="287" t="s">
        <v>54</v>
      </c>
      <c r="AQ67" s="182" t="s">
        <v>320</v>
      </c>
      <c r="AR67" s="241" t="s">
        <v>312</v>
      </c>
      <c r="AS67" s="192">
        <v>0</v>
      </c>
      <c r="AT67" s="206" t="s">
        <v>329</v>
      </c>
      <c r="AU67" s="293">
        <v>5.3</v>
      </c>
      <c r="AV67" s="294">
        <v>14.7</v>
      </c>
      <c r="AW67" s="294" t="s">
        <v>316</v>
      </c>
      <c r="AX67" s="294">
        <v>-4.9000000000000004</v>
      </c>
      <c r="AY67" s="294">
        <v>17.399999999999999</v>
      </c>
      <c r="AZ67" s="294" t="s">
        <v>316</v>
      </c>
      <c r="BA67" s="294">
        <v>-11.8</v>
      </c>
      <c r="BB67" s="294">
        <v>2.9</v>
      </c>
      <c r="BC67" s="294" t="s">
        <v>316</v>
      </c>
      <c r="BD67" s="295">
        <v>0</v>
      </c>
      <c r="BE67" s="295"/>
      <c r="BF67" s="295"/>
      <c r="BG67" s="295" t="s">
        <v>768</v>
      </c>
      <c r="BH67" s="296" t="s">
        <v>1039</v>
      </c>
      <c r="BI67" s="297">
        <v>6</v>
      </c>
      <c r="BJ67" s="189" t="s">
        <v>309</v>
      </c>
      <c r="BK67" s="298" t="s">
        <v>309</v>
      </c>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8"/>
    </row>
    <row r="68" spans="1:106" ht="14">
      <c r="A68" s="562"/>
      <c r="B68" s="188" t="s">
        <v>154</v>
      </c>
      <c r="C68" s="356" t="s">
        <v>142</v>
      </c>
      <c r="D68" s="282" t="s">
        <v>448</v>
      </c>
      <c r="E68" s="225" t="s">
        <v>556</v>
      </c>
      <c r="F68" s="226" t="s">
        <v>318</v>
      </c>
      <c r="G68" s="182" t="s">
        <v>136</v>
      </c>
      <c r="H68" s="182" t="s">
        <v>136</v>
      </c>
      <c r="I68" s="496" t="s">
        <v>973</v>
      </c>
      <c r="J68" s="497" t="s">
        <v>1053</v>
      </c>
      <c r="K68" s="210" t="s">
        <v>136</v>
      </c>
      <c r="L68" s="25" t="s">
        <v>136</v>
      </c>
      <c r="M68" s="210" t="s">
        <v>136</v>
      </c>
      <c r="N68" s="348">
        <v>504.44</v>
      </c>
      <c r="O68" s="349">
        <v>-7.2</v>
      </c>
      <c r="P68" s="349">
        <v>-0.85</v>
      </c>
      <c r="Q68" s="349">
        <v>856.6</v>
      </c>
      <c r="R68" s="349">
        <v>205</v>
      </c>
      <c r="S68" s="349">
        <v>-33.450000000000003</v>
      </c>
      <c r="T68" s="340">
        <v>4</v>
      </c>
      <c r="U68" s="357" t="s">
        <v>304</v>
      </c>
      <c r="V68" s="182" t="s">
        <v>571</v>
      </c>
      <c r="W68" s="182"/>
      <c r="X68" s="182"/>
      <c r="Y68" s="226"/>
      <c r="Z68" s="193" t="s">
        <v>793</v>
      </c>
      <c r="AA68" s="226" t="s">
        <v>209</v>
      </c>
      <c r="AB68" s="288" t="s">
        <v>209</v>
      </c>
      <c r="AC68" s="288">
        <v>0</v>
      </c>
      <c r="AD68" s="288">
        <v>1.47</v>
      </c>
      <c r="AE68" s="288" t="s">
        <v>209</v>
      </c>
      <c r="AF68" s="182" t="s">
        <v>322</v>
      </c>
      <c r="AG68" s="289">
        <v>0</v>
      </c>
      <c r="AH68" s="290" t="s">
        <v>134</v>
      </c>
      <c r="AI68" s="290" t="s">
        <v>134</v>
      </c>
      <c r="AJ68" s="291">
        <v>0</v>
      </c>
      <c r="AK68" s="292">
        <v>0</v>
      </c>
      <c r="AL68" s="291" t="s">
        <v>282</v>
      </c>
      <c r="AM68" s="191" t="s">
        <v>323</v>
      </c>
      <c r="AN68" s="225">
        <v>0</v>
      </c>
      <c r="AO68" s="287" t="s">
        <v>54</v>
      </c>
      <c r="AP68" s="287" t="s">
        <v>54</v>
      </c>
      <c r="AQ68" s="182" t="s">
        <v>320</v>
      </c>
      <c r="AR68" s="241" t="s">
        <v>313</v>
      </c>
      <c r="AS68" s="192">
        <v>1</v>
      </c>
      <c r="AT68" s="206" t="s">
        <v>793</v>
      </c>
      <c r="AU68" s="293">
        <v>-3.6</v>
      </c>
      <c r="AV68" s="302">
        <v>16.600000000000001</v>
      </c>
      <c r="AW68" s="302" t="s">
        <v>316</v>
      </c>
      <c r="AX68" s="302">
        <v>2.6</v>
      </c>
      <c r="AY68" s="302">
        <v>8.5</v>
      </c>
      <c r="AZ68" s="302" t="s">
        <v>316</v>
      </c>
      <c r="BA68" s="302">
        <v>-5.3</v>
      </c>
      <c r="BB68" s="302">
        <v>2.4</v>
      </c>
      <c r="BC68" s="294" t="s">
        <v>316</v>
      </c>
      <c r="BD68" s="295">
        <v>0</v>
      </c>
      <c r="BE68" s="295"/>
      <c r="BF68" s="295"/>
      <c r="BG68" s="295" t="s">
        <v>768</v>
      </c>
      <c r="BH68" s="296"/>
      <c r="BI68" s="297">
        <v>6</v>
      </c>
      <c r="BJ68" s="189" t="s">
        <v>309</v>
      </c>
      <c r="BK68" s="298" t="s">
        <v>309</v>
      </c>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8"/>
    </row>
    <row r="69" spans="1:106" ht="14">
      <c r="A69" s="562"/>
      <c r="B69" s="188" t="s">
        <v>155</v>
      </c>
      <c r="C69" s="366" t="s">
        <v>67</v>
      </c>
      <c r="D69" s="282" t="s">
        <v>445</v>
      </c>
      <c r="E69" s="225" t="s">
        <v>556</v>
      </c>
      <c r="F69" s="226" t="s">
        <v>566</v>
      </c>
      <c r="G69" s="182" t="s">
        <v>136</v>
      </c>
      <c r="H69" s="182" t="s">
        <v>136</v>
      </c>
      <c r="I69" s="496" t="s">
        <v>975</v>
      </c>
      <c r="J69" s="497" t="s">
        <v>1054</v>
      </c>
      <c r="K69" s="210" t="s">
        <v>136</v>
      </c>
      <c r="L69" s="25" t="s">
        <v>1044</v>
      </c>
      <c r="M69" s="210" t="s">
        <v>1044</v>
      </c>
      <c r="N69" s="361">
        <v>222.24</v>
      </c>
      <c r="O69" s="362">
        <v>2.42</v>
      </c>
      <c r="P69" s="362">
        <v>-2.31</v>
      </c>
      <c r="Q69" s="362">
        <v>295</v>
      </c>
      <c r="R69" s="362">
        <v>-40.5</v>
      </c>
      <c r="S69" s="362">
        <v>-2.68</v>
      </c>
      <c r="T69" s="363">
        <v>2</v>
      </c>
      <c r="U69" s="286" t="s">
        <v>300</v>
      </c>
      <c r="V69" s="225">
        <v>0</v>
      </c>
      <c r="W69" s="287">
        <v>0.7565337001375485</v>
      </c>
      <c r="X69" s="287">
        <v>0</v>
      </c>
      <c r="Y69" s="288" t="s">
        <v>139</v>
      </c>
      <c r="Z69" s="185" t="s">
        <v>321</v>
      </c>
      <c r="AA69" s="226" t="s">
        <v>209</v>
      </c>
      <c r="AB69" s="288" t="s">
        <v>209</v>
      </c>
      <c r="AC69" s="288">
        <v>0</v>
      </c>
      <c r="AD69" s="288">
        <v>1.07</v>
      </c>
      <c r="AE69" s="288" t="s">
        <v>209</v>
      </c>
      <c r="AF69" s="182" t="s">
        <v>325</v>
      </c>
      <c r="AG69" s="289">
        <v>1</v>
      </c>
      <c r="AH69" s="290" t="s">
        <v>134</v>
      </c>
      <c r="AI69" s="290">
        <v>296.60000000000002</v>
      </c>
      <c r="AJ69" s="291">
        <v>0</v>
      </c>
      <c r="AK69" s="292">
        <v>1</v>
      </c>
      <c r="AL69" s="291">
        <v>600</v>
      </c>
      <c r="AM69" s="191" t="s">
        <v>323</v>
      </c>
      <c r="AN69" s="225">
        <v>1</v>
      </c>
      <c r="AO69" s="287">
        <v>121.04</v>
      </c>
      <c r="AP69" s="287" t="s">
        <v>54</v>
      </c>
      <c r="AQ69" s="182" t="s">
        <v>320</v>
      </c>
      <c r="AR69" s="241" t="s">
        <v>315</v>
      </c>
      <c r="AS69" s="192">
        <v>1</v>
      </c>
      <c r="AT69" s="206" t="s">
        <v>793</v>
      </c>
      <c r="AU69" s="293">
        <v>-21.1</v>
      </c>
      <c r="AV69" s="302">
        <v>1.1000000000000001</v>
      </c>
      <c r="AW69" s="302" t="s">
        <v>316</v>
      </c>
      <c r="AX69" s="302">
        <v>-18.3</v>
      </c>
      <c r="AY69" s="302">
        <v>0</v>
      </c>
      <c r="AZ69" s="302" t="s">
        <v>316</v>
      </c>
      <c r="BA69" s="302">
        <v>-8.1999999999999993</v>
      </c>
      <c r="BB69" s="302">
        <v>2.7</v>
      </c>
      <c r="BC69" s="294" t="s">
        <v>316</v>
      </c>
      <c r="BD69" s="295">
        <v>0</v>
      </c>
      <c r="BE69" s="295"/>
      <c r="BF69" s="295"/>
      <c r="BG69" s="295" t="s">
        <v>768</v>
      </c>
      <c r="BH69" s="296" t="s">
        <v>1039</v>
      </c>
      <c r="BI69" s="297">
        <v>6</v>
      </c>
      <c r="BJ69" s="189" t="s">
        <v>309</v>
      </c>
      <c r="BK69" s="298" t="s">
        <v>309</v>
      </c>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8"/>
    </row>
    <row r="70" spans="1:106" ht="14">
      <c r="A70" s="562"/>
      <c r="B70" s="188" t="s">
        <v>156</v>
      </c>
      <c r="C70" s="281" t="s">
        <v>14</v>
      </c>
      <c r="D70" s="282" t="s">
        <v>420</v>
      </c>
      <c r="E70" s="225" t="s">
        <v>556</v>
      </c>
      <c r="F70" s="226" t="s">
        <v>566</v>
      </c>
      <c r="G70" s="182" t="s">
        <v>136</v>
      </c>
      <c r="H70" s="182" t="s">
        <v>136</v>
      </c>
      <c r="I70" s="496" t="s">
        <v>975</v>
      </c>
      <c r="J70" s="497" t="s">
        <v>1054</v>
      </c>
      <c r="K70" s="210" t="s">
        <v>136</v>
      </c>
      <c r="L70" s="25" t="s">
        <v>1044</v>
      </c>
      <c r="M70" s="210" t="s">
        <v>1044</v>
      </c>
      <c r="N70" s="283">
        <v>92.09</v>
      </c>
      <c r="O70" s="284">
        <v>-1.76</v>
      </c>
      <c r="P70" s="284">
        <v>1.04</v>
      </c>
      <c r="Q70" s="284">
        <v>290</v>
      </c>
      <c r="R70" s="284">
        <v>18.2</v>
      </c>
      <c r="S70" s="284">
        <v>-3.78</v>
      </c>
      <c r="T70" s="285">
        <v>3</v>
      </c>
      <c r="U70" s="286" t="s">
        <v>302</v>
      </c>
      <c r="V70" s="225">
        <v>0</v>
      </c>
      <c r="W70" s="287">
        <v>0</v>
      </c>
      <c r="X70" s="287">
        <v>2.0956123117223302</v>
      </c>
      <c r="Y70" s="288" t="s">
        <v>139</v>
      </c>
      <c r="Z70" s="185" t="s">
        <v>321</v>
      </c>
      <c r="AA70" s="226" t="s">
        <v>209</v>
      </c>
      <c r="AB70" s="288" t="s">
        <v>209</v>
      </c>
      <c r="AC70" s="288">
        <v>0</v>
      </c>
      <c r="AD70" s="288">
        <v>1.17</v>
      </c>
      <c r="AE70" s="288" t="s">
        <v>209</v>
      </c>
      <c r="AF70" s="182" t="s">
        <v>325</v>
      </c>
      <c r="AG70" s="289">
        <v>0</v>
      </c>
      <c r="AH70" s="290" t="s">
        <v>134</v>
      </c>
      <c r="AI70" s="290" t="s">
        <v>134</v>
      </c>
      <c r="AJ70" s="291">
        <v>0</v>
      </c>
      <c r="AK70" s="292">
        <v>0</v>
      </c>
      <c r="AL70" s="291" t="s">
        <v>282</v>
      </c>
      <c r="AM70" s="191" t="s">
        <v>323</v>
      </c>
      <c r="AN70" s="225">
        <v>0</v>
      </c>
      <c r="AO70" s="287" t="s">
        <v>54</v>
      </c>
      <c r="AP70" s="287" t="s">
        <v>54</v>
      </c>
      <c r="AQ70" s="182" t="s">
        <v>320</v>
      </c>
      <c r="AR70" s="241" t="s">
        <v>312</v>
      </c>
      <c r="AS70" s="192">
        <v>0</v>
      </c>
      <c r="AT70" s="206" t="s">
        <v>329</v>
      </c>
      <c r="AU70" s="293">
        <v>-5.9</v>
      </c>
      <c r="AV70" s="302">
        <v>11.7</v>
      </c>
      <c r="AW70" s="302" t="s">
        <v>316</v>
      </c>
      <c r="AX70" s="302">
        <v>34.700000000000003</v>
      </c>
      <c r="AY70" s="302">
        <v>84.4</v>
      </c>
      <c r="AZ70" s="302" t="s">
        <v>761</v>
      </c>
      <c r="BA70" s="302">
        <v>-10.3</v>
      </c>
      <c r="BB70" s="302">
        <v>4.7</v>
      </c>
      <c r="BC70" s="294" t="s">
        <v>316</v>
      </c>
      <c r="BD70" s="295">
        <v>1</v>
      </c>
      <c r="BE70" s="295" t="s">
        <v>761</v>
      </c>
      <c r="BF70" s="295" t="s">
        <v>765</v>
      </c>
      <c r="BG70" s="295" t="s">
        <v>764</v>
      </c>
      <c r="BH70" s="296"/>
      <c r="BI70" s="297">
        <v>6</v>
      </c>
      <c r="BJ70" s="189" t="s">
        <v>309</v>
      </c>
      <c r="BK70" s="298" t="s">
        <v>309</v>
      </c>
      <c r="BL70" s="13" t="s">
        <v>309</v>
      </c>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8"/>
    </row>
    <row r="71" spans="1:106" ht="16" customHeight="1">
      <c r="A71" s="562"/>
      <c r="B71" s="188" t="s">
        <v>146</v>
      </c>
      <c r="C71" s="281" t="s">
        <v>50</v>
      </c>
      <c r="D71" s="282" t="s">
        <v>432</v>
      </c>
      <c r="E71" s="225" t="s">
        <v>556</v>
      </c>
      <c r="F71" s="226" t="s">
        <v>566</v>
      </c>
      <c r="G71" s="182" t="s">
        <v>136</v>
      </c>
      <c r="H71" s="182" t="s">
        <v>136</v>
      </c>
      <c r="I71" s="496" t="s">
        <v>975</v>
      </c>
      <c r="J71" s="497" t="s">
        <v>1054</v>
      </c>
      <c r="K71" s="210" t="s">
        <v>136</v>
      </c>
      <c r="L71" s="25" t="s">
        <v>1044</v>
      </c>
      <c r="M71" s="210" t="s">
        <v>1044</v>
      </c>
      <c r="N71" s="283">
        <v>60.09</v>
      </c>
      <c r="O71" s="284">
        <v>0.05</v>
      </c>
      <c r="P71" s="284">
        <v>1.22</v>
      </c>
      <c r="Q71" s="284">
        <v>82.3</v>
      </c>
      <c r="R71" s="284">
        <v>-89.5</v>
      </c>
      <c r="S71" s="284">
        <v>1.66</v>
      </c>
      <c r="T71" s="285">
        <v>2</v>
      </c>
      <c r="U71" s="286" t="s">
        <v>305</v>
      </c>
      <c r="V71" s="225">
        <v>0</v>
      </c>
      <c r="W71" s="287">
        <v>0</v>
      </c>
      <c r="X71" s="287">
        <v>0.5</v>
      </c>
      <c r="Y71" s="288" t="s">
        <v>139</v>
      </c>
      <c r="Z71" s="185" t="s">
        <v>321</v>
      </c>
      <c r="AA71" s="226" t="s">
        <v>209</v>
      </c>
      <c r="AB71" s="288" t="s">
        <v>209</v>
      </c>
      <c r="AC71" s="288">
        <v>0</v>
      </c>
      <c r="AD71" s="288">
        <v>1.17</v>
      </c>
      <c r="AE71" s="288" t="s">
        <v>209</v>
      </c>
      <c r="AF71" s="182" t="s">
        <v>325</v>
      </c>
      <c r="AG71" s="289">
        <v>0</v>
      </c>
      <c r="AH71" s="290" t="s">
        <v>134</v>
      </c>
      <c r="AI71" s="290" t="s">
        <v>134</v>
      </c>
      <c r="AJ71" s="291">
        <v>0</v>
      </c>
      <c r="AK71" s="292">
        <v>0</v>
      </c>
      <c r="AL71" s="291" t="s">
        <v>282</v>
      </c>
      <c r="AM71" s="191" t="s">
        <v>323</v>
      </c>
      <c r="AN71" s="225">
        <v>0</v>
      </c>
      <c r="AO71" s="287" t="s">
        <v>54</v>
      </c>
      <c r="AP71" s="287" t="s">
        <v>54</v>
      </c>
      <c r="AQ71" s="182" t="s">
        <v>320</v>
      </c>
      <c r="AR71" s="241" t="s">
        <v>315</v>
      </c>
      <c r="AS71" s="192">
        <v>1</v>
      </c>
      <c r="AT71" s="206" t="s">
        <v>330</v>
      </c>
      <c r="AU71" s="293">
        <v>-6.3</v>
      </c>
      <c r="AV71" s="302">
        <v>2</v>
      </c>
      <c r="AW71" s="302" t="s">
        <v>316</v>
      </c>
      <c r="AX71" s="302">
        <v>4.3</v>
      </c>
      <c r="AY71" s="302">
        <v>9.1999999999999993</v>
      </c>
      <c r="AZ71" s="302" t="s">
        <v>316</v>
      </c>
      <c r="BA71" s="302">
        <v>-11.1</v>
      </c>
      <c r="BB71" s="302">
        <v>1.6</v>
      </c>
      <c r="BC71" s="294" t="s">
        <v>316</v>
      </c>
      <c r="BD71" s="295">
        <v>0</v>
      </c>
      <c r="BE71" s="295"/>
      <c r="BF71" s="295"/>
      <c r="BG71" s="295" t="s">
        <v>768</v>
      </c>
      <c r="BH71" s="296" t="s">
        <v>1039</v>
      </c>
      <c r="BI71" s="297">
        <v>5</v>
      </c>
      <c r="BJ71" s="189" t="s">
        <v>309</v>
      </c>
      <c r="BK71" s="298" t="s">
        <v>309</v>
      </c>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8"/>
    </row>
    <row r="72" spans="1:106" ht="14">
      <c r="A72" s="562"/>
      <c r="B72" s="188" t="s">
        <v>147</v>
      </c>
      <c r="C72" s="281" t="s">
        <v>61</v>
      </c>
      <c r="D72" s="299" t="s">
        <v>373</v>
      </c>
      <c r="E72" s="300" t="s">
        <v>556</v>
      </c>
      <c r="F72" s="226" t="s">
        <v>566</v>
      </c>
      <c r="G72" s="182" t="s">
        <v>136</v>
      </c>
      <c r="H72" s="182" t="s">
        <v>136</v>
      </c>
      <c r="I72" s="496" t="s">
        <v>975</v>
      </c>
      <c r="J72" s="497" t="s">
        <v>1054</v>
      </c>
      <c r="K72" s="210" t="s">
        <v>136</v>
      </c>
      <c r="L72" s="25" t="s">
        <v>1044</v>
      </c>
      <c r="M72" s="210" t="s">
        <v>1044</v>
      </c>
      <c r="N72" s="283">
        <v>152.15</v>
      </c>
      <c r="O72" s="284">
        <v>2.5499999999999998</v>
      </c>
      <c r="P72" s="284">
        <v>-1.31</v>
      </c>
      <c r="Q72" s="284">
        <v>222.9</v>
      </c>
      <c r="R72" s="284">
        <v>-8</v>
      </c>
      <c r="S72" s="284">
        <v>-1.47</v>
      </c>
      <c r="T72" s="285">
        <v>2</v>
      </c>
      <c r="U72" s="286" t="s">
        <v>303</v>
      </c>
      <c r="V72" s="225">
        <v>0</v>
      </c>
      <c r="W72" s="287">
        <v>0.33534540576794097</v>
      </c>
      <c r="X72" s="287">
        <v>1.6084303937881299</v>
      </c>
      <c r="Y72" s="288" t="s">
        <v>139</v>
      </c>
      <c r="Z72" s="185" t="s">
        <v>321</v>
      </c>
      <c r="AA72" s="226" t="s">
        <v>209</v>
      </c>
      <c r="AB72" s="288" t="s">
        <v>209</v>
      </c>
      <c r="AC72" s="288">
        <v>0</v>
      </c>
      <c r="AD72" s="288">
        <v>1.22</v>
      </c>
      <c r="AE72" s="288" t="s">
        <v>209</v>
      </c>
      <c r="AF72" s="182" t="s">
        <v>325</v>
      </c>
      <c r="AG72" s="289">
        <v>0</v>
      </c>
      <c r="AH72" s="290" t="s">
        <v>134</v>
      </c>
      <c r="AI72" s="290" t="s">
        <v>134</v>
      </c>
      <c r="AJ72" s="291">
        <v>0</v>
      </c>
      <c r="AK72" s="292">
        <v>0</v>
      </c>
      <c r="AL72" s="291">
        <v>542.4</v>
      </c>
      <c r="AM72" s="191" t="s">
        <v>323</v>
      </c>
      <c r="AN72" s="225">
        <v>0</v>
      </c>
      <c r="AO72" s="287" t="s">
        <v>54</v>
      </c>
      <c r="AP72" s="287" t="s">
        <v>54</v>
      </c>
      <c r="AQ72" s="182" t="s">
        <v>320</v>
      </c>
      <c r="AR72" s="241" t="s">
        <v>315</v>
      </c>
      <c r="AS72" s="192">
        <v>1</v>
      </c>
      <c r="AT72" s="206" t="s">
        <v>330</v>
      </c>
      <c r="AU72" s="293">
        <v>-30.4</v>
      </c>
      <c r="AV72" s="302">
        <v>0</v>
      </c>
      <c r="AW72" s="302" t="s">
        <v>316</v>
      </c>
      <c r="AX72" s="302">
        <v>-0.1</v>
      </c>
      <c r="AY72" s="302">
        <v>31.7</v>
      </c>
      <c r="AZ72" s="302">
        <v>2.8620000000000001</v>
      </c>
      <c r="BA72" s="302">
        <v>-2.8</v>
      </c>
      <c r="BB72" s="302">
        <v>6.7</v>
      </c>
      <c r="BC72" s="294" t="s">
        <v>316</v>
      </c>
      <c r="BD72" s="295">
        <v>1</v>
      </c>
      <c r="BE72" s="295">
        <v>2.8620000000000001</v>
      </c>
      <c r="BF72" s="295" t="s">
        <v>765</v>
      </c>
      <c r="BG72" s="295" t="s">
        <v>766</v>
      </c>
      <c r="BH72" s="296" t="s">
        <v>1039</v>
      </c>
      <c r="BI72" s="297">
        <v>5</v>
      </c>
      <c r="BJ72" s="189" t="s">
        <v>309</v>
      </c>
      <c r="BK72" s="298" t="s">
        <v>309</v>
      </c>
      <c r="BL72" s="13" t="s">
        <v>309</v>
      </c>
      <c r="BM72" s="13" t="s">
        <v>309</v>
      </c>
      <c r="BN72" s="13" t="s">
        <v>309</v>
      </c>
      <c r="BO72" s="13" t="s">
        <v>309</v>
      </c>
      <c r="BP72" s="13" t="s">
        <v>309</v>
      </c>
      <c r="BQ72" s="13" t="s">
        <v>309</v>
      </c>
      <c r="BR72" s="13" t="s">
        <v>309</v>
      </c>
      <c r="BS72" s="13" t="s">
        <v>309</v>
      </c>
      <c r="BT72" s="13" t="s">
        <v>309</v>
      </c>
      <c r="BU72" s="13" t="s">
        <v>309</v>
      </c>
      <c r="BV72" s="13" t="s">
        <v>309</v>
      </c>
      <c r="BW72" s="13" t="s">
        <v>309</v>
      </c>
      <c r="BX72" s="13" t="s">
        <v>309</v>
      </c>
      <c r="BY72" s="13" t="s">
        <v>309</v>
      </c>
      <c r="BZ72" s="13" t="s">
        <v>309</v>
      </c>
      <c r="CA72" s="13" t="s">
        <v>309</v>
      </c>
      <c r="CB72" s="13">
        <v>25</v>
      </c>
      <c r="CC72" s="13">
        <v>11.5</v>
      </c>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8"/>
    </row>
    <row r="73" spans="1:106" ht="14">
      <c r="A73" s="562"/>
      <c r="B73" s="188" t="s">
        <v>157</v>
      </c>
      <c r="C73" s="281" t="s">
        <v>9</v>
      </c>
      <c r="D73" s="282" t="s">
        <v>381</v>
      </c>
      <c r="E73" s="225" t="s">
        <v>556</v>
      </c>
      <c r="F73" s="226" t="s">
        <v>566</v>
      </c>
      <c r="G73" s="182" t="s">
        <v>136</v>
      </c>
      <c r="H73" s="182" t="s">
        <v>136</v>
      </c>
      <c r="I73" s="496" t="s">
        <v>975</v>
      </c>
      <c r="J73" s="497" t="s">
        <v>1054</v>
      </c>
      <c r="K73" s="210" t="s">
        <v>136</v>
      </c>
      <c r="L73" s="25" t="s">
        <v>1044</v>
      </c>
      <c r="M73" s="210" t="s">
        <v>1044</v>
      </c>
      <c r="N73" s="283">
        <v>144.21</v>
      </c>
      <c r="O73" s="284">
        <v>3.05</v>
      </c>
      <c r="P73" s="284">
        <v>-2.2599999999999998</v>
      </c>
      <c r="Q73" s="284">
        <v>239</v>
      </c>
      <c r="R73" s="284">
        <v>16.3</v>
      </c>
      <c r="S73" s="284">
        <v>-2.4300000000000002</v>
      </c>
      <c r="T73" s="285">
        <v>2</v>
      </c>
      <c r="U73" s="286" t="s">
        <v>305</v>
      </c>
      <c r="V73" s="225">
        <v>0</v>
      </c>
      <c r="W73" s="287">
        <v>0</v>
      </c>
      <c r="X73" s="287">
        <v>0.91683038637852099</v>
      </c>
      <c r="Y73" s="288" t="s">
        <v>139</v>
      </c>
      <c r="Z73" s="185" t="s">
        <v>321</v>
      </c>
      <c r="AA73" s="226" t="s">
        <v>209</v>
      </c>
      <c r="AB73" s="288" t="s">
        <v>209</v>
      </c>
      <c r="AC73" s="288">
        <v>0</v>
      </c>
      <c r="AD73" s="288">
        <v>1.1000000000000001</v>
      </c>
      <c r="AE73" s="288" t="s">
        <v>209</v>
      </c>
      <c r="AF73" s="182" t="s">
        <v>325</v>
      </c>
      <c r="AG73" s="289">
        <v>1</v>
      </c>
      <c r="AH73" s="290" t="s">
        <v>134</v>
      </c>
      <c r="AI73" s="290">
        <v>158.69999999999999</v>
      </c>
      <c r="AJ73" s="291">
        <v>0</v>
      </c>
      <c r="AK73" s="292">
        <v>1</v>
      </c>
      <c r="AL73" s="291">
        <v>359</v>
      </c>
      <c r="AM73" s="191" t="s">
        <v>323</v>
      </c>
      <c r="AN73" s="225">
        <v>1</v>
      </c>
      <c r="AO73" s="287">
        <v>70.489999999999995</v>
      </c>
      <c r="AP73" s="287" t="s">
        <v>54</v>
      </c>
      <c r="AQ73" s="182" t="s">
        <v>320</v>
      </c>
      <c r="AR73" s="241" t="s">
        <v>312</v>
      </c>
      <c r="AS73" s="192">
        <v>0</v>
      </c>
      <c r="AT73" s="206" t="s">
        <v>329</v>
      </c>
      <c r="AU73" s="293">
        <v>-19.7</v>
      </c>
      <c r="AV73" s="302">
        <v>0</v>
      </c>
      <c r="AW73" s="302" t="s">
        <v>316</v>
      </c>
      <c r="AX73" s="302">
        <v>7</v>
      </c>
      <c r="AY73" s="302">
        <v>18.600000000000001</v>
      </c>
      <c r="AZ73" s="302" t="s">
        <v>316</v>
      </c>
      <c r="BA73" s="302">
        <v>-12.1</v>
      </c>
      <c r="BB73" s="302">
        <v>0</v>
      </c>
      <c r="BC73" s="294" t="s">
        <v>316</v>
      </c>
      <c r="BD73" s="295">
        <v>0</v>
      </c>
      <c r="BE73" s="295"/>
      <c r="BF73" s="295"/>
      <c r="BG73" s="295" t="s">
        <v>768</v>
      </c>
      <c r="BH73" s="296" t="s">
        <v>1039</v>
      </c>
      <c r="BI73" s="297">
        <v>6</v>
      </c>
      <c r="BJ73" s="189" t="s">
        <v>309</v>
      </c>
      <c r="BK73" s="298" t="s">
        <v>309</v>
      </c>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8"/>
    </row>
    <row r="74" spans="1:106" ht="16" customHeight="1">
      <c r="A74" s="562"/>
      <c r="B74" s="188" t="s">
        <v>148</v>
      </c>
      <c r="C74" s="281" t="s">
        <v>15</v>
      </c>
      <c r="D74" s="282" t="s">
        <v>421</v>
      </c>
      <c r="E74" s="225" t="s">
        <v>556</v>
      </c>
      <c r="F74" s="226" t="s">
        <v>566</v>
      </c>
      <c r="G74" s="182" t="s">
        <v>136</v>
      </c>
      <c r="H74" s="182" t="s">
        <v>136</v>
      </c>
      <c r="I74" s="496" t="s">
        <v>975</v>
      </c>
      <c r="J74" s="497" t="s">
        <v>1054</v>
      </c>
      <c r="K74" s="210" t="s">
        <v>136</v>
      </c>
      <c r="L74" s="25" t="s">
        <v>1044</v>
      </c>
      <c r="M74" s="210" t="s">
        <v>1044</v>
      </c>
      <c r="N74" s="283">
        <v>76.09</v>
      </c>
      <c r="O74" s="284">
        <v>-0.92</v>
      </c>
      <c r="P74" s="284">
        <v>1.1200000000000001</v>
      </c>
      <c r="Q74" s="284">
        <v>187.6</v>
      </c>
      <c r="R74" s="284">
        <v>-60</v>
      </c>
      <c r="S74" s="284">
        <v>-0.89</v>
      </c>
      <c r="T74" s="285">
        <v>2</v>
      </c>
      <c r="U74" s="286" t="s">
        <v>305</v>
      </c>
      <c r="V74" s="225">
        <v>0</v>
      </c>
      <c r="W74" s="287">
        <v>0</v>
      </c>
      <c r="X74" s="287">
        <v>0.6</v>
      </c>
      <c r="Y74" s="288" t="s">
        <v>139</v>
      </c>
      <c r="Z74" s="185" t="s">
        <v>321</v>
      </c>
      <c r="AA74" s="226" t="s">
        <v>209</v>
      </c>
      <c r="AB74" s="288" t="s">
        <v>209</v>
      </c>
      <c r="AC74" s="288">
        <v>0</v>
      </c>
      <c r="AD74" s="288">
        <v>1.24</v>
      </c>
      <c r="AE74" s="288" t="s">
        <v>209</v>
      </c>
      <c r="AF74" s="182" t="s">
        <v>325</v>
      </c>
      <c r="AG74" s="289">
        <v>0</v>
      </c>
      <c r="AH74" s="290" t="s">
        <v>134</v>
      </c>
      <c r="AI74" s="290" t="s">
        <v>134</v>
      </c>
      <c r="AJ74" s="291">
        <v>0</v>
      </c>
      <c r="AK74" s="292">
        <v>0</v>
      </c>
      <c r="AL74" s="291">
        <v>5000</v>
      </c>
      <c r="AM74" s="191" t="s">
        <v>323</v>
      </c>
      <c r="AN74" s="225">
        <v>0</v>
      </c>
      <c r="AO74" s="287" t="s">
        <v>54</v>
      </c>
      <c r="AP74" s="287" t="s">
        <v>54</v>
      </c>
      <c r="AQ74" s="182" t="s">
        <v>320</v>
      </c>
      <c r="AR74" s="241" t="s">
        <v>312</v>
      </c>
      <c r="AS74" s="192">
        <v>0</v>
      </c>
      <c r="AT74" s="206" t="s">
        <v>329</v>
      </c>
      <c r="AU74" s="293">
        <v>-11.3</v>
      </c>
      <c r="AV74" s="302">
        <v>0</v>
      </c>
      <c r="AW74" s="302" t="s">
        <v>316</v>
      </c>
      <c r="AX74" s="302">
        <v>8.5</v>
      </c>
      <c r="AY74" s="302">
        <v>15.2</v>
      </c>
      <c r="AZ74" s="302" t="s">
        <v>316</v>
      </c>
      <c r="BA74" s="302">
        <v>-12</v>
      </c>
      <c r="BB74" s="302">
        <v>8.1999999999999993</v>
      </c>
      <c r="BC74" s="294" t="s">
        <v>316</v>
      </c>
      <c r="BD74" s="295">
        <v>0</v>
      </c>
      <c r="BE74" s="295"/>
      <c r="BF74" s="295"/>
      <c r="BG74" s="295" t="s">
        <v>768</v>
      </c>
      <c r="BH74" s="296" t="s">
        <v>1039</v>
      </c>
      <c r="BI74" s="297">
        <v>5</v>
      </c>
      <c r="BJ74" s="189" t="s">
        <v>309</v>
      </c>
      <c r="BK74" s="298" t="s">
        <v>309</v>
      </c>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8"/>
    </row>
    <row r="75" spans="1:106" ht="14">
      <c r="A75" s="562"/>
      <c r="B75" s="188" t="s">
        <v>149</v>
      </c>
      <c r="C75" s="281" t="s">
        <v>33</v>
      </c>
      <c r="D75" s="282" t="s">
        <v>454</v>
      </c>
      <c r="E75" s="225" t="s">
        <v>556</v>
      </c>
      <c r="F75" s="226" t="s">
        <v>566</v>
      </c>
      <c r="G75" s="182" t="s">
        <v>136</v>
      </c>
      <c r="H75" s="182" t="s">
        <v>136</v>
      </c>
      <c r="I75" s="496" t="s">
        <v>975</v>
      </c>
      <c r="J75" s="497" t="s">
        <v>1054</v>
      </c>
      <c r="K75" s="210" t="s">
        <v>136</v>
      </c>
      <c r="L75" s="25" t="s">
        <v>1044</v>
      </c>
      <c r="M75" s="210" t="s">
        <v>1044</v>
      </c>
      <c r="N75" s="283">
        <v>180.21</v>
      </c>
      <c r="O75" s="284">
        <v>3.04</v>
      </c>
      <c r="P75" s="284">
        <v>-2.56</v>
      </c>
      <c r="Q75" s="284">
        <v>301</v>
      </c>
      <c r="R75" s="284">
        <v>97</v>
      </c>
      <c r="S75" s="284">
        <v>-3.26</v>
      </c>
      <c r="T75" s="285">
        <v>3</v>
      </c>
      <c r="U75" s="286" t="s">
        <v>303</v>
      </c>
      <c r="V75" s="225">
        <v>0</v>
      </c>
      <c r="W75" s="287">
        <v>8.1999999999999993</v>
      </c>
      <c r="X75" s="287">
        <v>0</v>
      </c>
      <c r="Y75" s="288" t="s">
        <v>139</v>
      </c>
      <c r="Z75" s="185" t="s">
        <v>321</v>
      </c>
      <c r="AA75" s="226">
        <v>14.532</v>
      </c>
      <c r="AB75" s="288" t="s">
        <v>209</v>
      </c>
      <c r="AC75" s="288">
        <v>1</v>
      </c>
      <c r="AD75" s="288">
        <v>9.6999999999999993</v>
      </c>
      <c r="AE75" s="288">
        <v>813.17</v>
      </c>
      <c r="AF75" s="182" t="s">
        <v>325</v>
      </c>
      <c r="AG75" s="289">
        <v>1</v>
      </c>
      <c r="AH75" s="290">
        <v>61.4</v>
      </c>
      <c r="AI75" s="290">
        <v>70.8</v>
      </c>
      <c r="AJ75" s="291">
        <v>1</v>
      </c>
      <c r="AK75" s="292">
        <v>1</v>
      </c>
      <c r="AL75" s="291">
        <v>106.7</v>
      </c>
      <c r="AM75" s="191" t="s">
        <v>323</v>
      </c>
      <c r="AN75" s="225">
        <v>1</v>
      </c>
      <c r="AO75" s="287">
        <v>23.91</v>
      </c>
      <c r="AP75" s="287">
        <v>121.71</v>
      </c>
      <c r="AQ75" s="182" t="s">
        <v>320</v>
      </c>
      <c r="AR75" s="241" t="s">
        <v>315</v>
      </c>
      <c r="AS75" s="192">
        <v>1</v>
      </c>
      <c r="AT75" s="206" t="s">
        <v>333</v>
      </c>
      <c r="AU75" s="293">
        <v>0</v>
      </c>
      <c r="AV75" s="302">
        <v>9</v>
      </c>
      <c r="AW75" s="302" t="s">
        <v>316</v>
      </c>
      <c r="AX75" s="302">
        <v>35.6</v>
      </c>
      <c r="AY75" s="302">
        <v>47.2</v>
      </c>
      <c r="AZ75" s="302" t="s">
        <v>761</v>
      </c>
      <c r="BA75" s="302">
        <v>-7</v>
      </c>
      <c r="BB75" s="302">
        <v>6.2</v>
      </c>
      <c r="BC75" s="294" t="s">
        <v>316</v>
      </c>
      <c r="BD75" s="295">
        <v>1</v>
      </c>
      <c r="BE75" s="295" t="s">
        <v>761</v>
      </c>
      <c r="BF75" s="295" t="s">
        <v>765</v>
      </c>
      <c r="BG75" s="295" t="s">
        <v>764</v>
      </c>
      <c r="BH75" s="296" t="s">
        <v>1039</v>
      </c>
      <c r="BI75" s="297">
        <v>5</v>
      </c>
      <c r="BJ75" s="189" t="s">
        <v>309</v>
      </c>
      <c r="BK75" s="298" t="s">
        <v>309</v>
      </c>
      <c r="BL75" s="13" t="s">
        <v>309</v>
      </c>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8"/>
    </row>
    <row r="76" spans="1:106" ht="14">
      <c r="A76" s="562"/>
      <c r="B76" s="188" t="s">
        <v>158</v>
      </c>
      <c r="C76" s="281" t="s">
        <v>34</v>
      </c>
      <c r="D76" s="282" t="s">
        <v>449</v>
      </c>
      <c r="E76" s="225" t="s">
        <v>556</v>
      </c>
      <c r="F76" s="226" t="s">
        <v>318</v>
      </c>
      <c r="G76" s="182" t="s">
        <v>136</v>
      </c>
      <c r="H76" s="182" t="s">
        <v>136</v>
      </c>
      <c r="I76" s="496" t="s">
        <v>973</v>
      </c>
      <c r="J76" s="497" t="s">
        <v>1053</v>
      </c>
      <c r="K76" s="210" t="s">
        <v>136</v>
      </c>
      <c r="L76" s="25" t="s">
        <v>136</v>
      </c>
      <c r="M76" s="210" t="s">
        <v>136</v>
      </c>
      <c r="N76" s="283">
        <v>604.82000000000005</v>
      </c>
      <c r="O76" s="284">
        <v>6.15</v>
      </c>
      <c r="P76" s="284">
        <v>-5.17</v>
      </c>
      <c r="Q76" s="284">
        <v>432</v>
      </c>
      <c r="R76" s="284">
        <v>61.76</v>
      </c>
      <c r="S76" s="284">
        <v>-11.24</v>
      </c>
      <c r="T76" s="285">
        <v>1</v>
      </c>
      <c r="U76" s="286" t="s">
        <v>305</v>
      </c>
      <c r="V76" s="225">
        <v>1</v>
      </c>
      <c r="W76" s="287">
        <v>49.1</v>
      </c>
      <c r="X76" s="287">
        <v>12.9</v>
      </c>
      <c r="Y76" s="288" t="s">
        <v>48</v>
      </c>
      <c r="Z76" s="193" t="s">
        <v>793</v>
      </c>
      <c r="AA76" s="226">
        <v>115.5</v>
      </c>
      <c r="AB76" s="288">
        <v>677.4</v>
      </c>
      <c r="AC76" s="288">
        <v>1</v>
      </c>
      <c r="AD76" s="288">
        <v>3.08</v>
      </c>
      <c r="AE76" s="288">
        <v>813.1</v>
      </c>
      <c r="AF76" s="192" t="s">
        <v>318</v>
      </c>
      <c r="AG76" s="289">
        <v>0</v>
      </c>
      <c r="AH76" s="290" t="s">
        <v>134</v>
      </c>
      <c r="AI76" s="290" t="s">
        <v>134</v>
      </c>
      <c r="AJ76" s="291">
        <v>0</v>
      </c>
      <c r="AK76" s="292">
        <v>0</v>
      </c>
      <c r="AL76" s="291">
        <v>5000</v>
      </c>
      <c r="AM76" s="191" t="s">
        <v>323</v>
      </c>
      <c r="AN76" s="225">
        <v>1</v>
      </c>
      <c r="AO76" s="287">
        <v>8.73</v>
      </c>
      <c r="AP76" s="287" t="s">
        <v>54</v>
      </c>
      <c r="AQ76" s="182" t="s">
        <v>320</v>
      </c>
      <c r="AR76" s="241" t="s">
        <v>312</v>
      </c>
      <c r="AS76" s="192">
        <v>0</v>
      </c>
      <c r="AT76" s="206" t="s">
        <v>793</v>
      </c>
      <c r="AU76" s="293">
        <v>-11.2</v>
      </c>
      <c r="AV76" s="302">
        <v>53</v>
      </c>
      <c r="AW76" s="302">
        <v>2.7759999999999998</v>
      </c>
      <c r="AX76" s="302">
        <v>1.6</v>
      </c>
      <c r="AY76" s="302">
        <v>8.3000000000000007</v>
      </c>
      <c r="AZ76" s="302" t="s">
        <v>316</v>
      </c>
      <c r="BA76" s="302">
        <v>-44.6</v>
      </c>
      <c r="BB76" s="302">
        <v>7.9</v>
      </c>
      <c r="BC76" s="294" t="s">
        <v>316</v>
      </c>
      <c r="BD76" s="295">
        <v>1</v>
      </c>
      <c r="BE76" s="295">
        <v>2.7759999999999998</v>
      </c>
      <c r="BF76" s="295" t="s">
        <v>763</v>
      </c>
      <c r="BG76" s="295" t="s">
        <v>766</v>
      </c>
      <c r="BH76" s="296"/>
      <c r="BI76" s="297">
        <v>6</v>
      </c>
      <c r="BJ76" s="189" t="s">
        <v>309</v>
      </c>
      <c r="BK76" s="298" t="s">
        <v>309</v>
      </c>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8"/>
    </row>
    <row r="77" spans="1:106" ht="14">
      <c r="A77" s="562"/>
      <c r="B77" s="188" t="s">
        <v>150</v>
      </c>
      <c r="C77" s="281" t="s">
        <v>62</v>
      </c>
      <c r="D77" s="282" t="s">
        <v>376</v>
      </c>
      <c r="E77" s="225" t="s">
        <v>556</v>
      </c>
      <c r="F77" s="226" t="s">
        <v>566</v>
      </c>
      <c r="G77" s="182" t="s">
        <v>136</v>
      </c>
      <c r="H77" s="182" t="s">
        <v>136</v>
      </c>
      <c r="I77" s="496" t="s">
        <v>973</v>
      </c>
      <c r="J77" s="497" t="s">
        <v>1056</v>
      </c>
      <c r="K77" s="210" t="s">
        <v>136</v>
      </c>
      <c r="L77" s="25" t="s">
        <v>315</v>
      </c>
      <c r="M77" s="210" t="s">
        <v>315</v>
      </c>
      <c r="N77" s="283">
        <v>152.15</v>
      </c>
      <c r="O77" s="284">
        <v>1.21</v>
      </c>
      <c r="P77" s="284">
        <v>-1.1399999999999999</v>
      </c>
      <c r="Q77" s="284">
        <v>285</v>
      </c>
      <c r="R77" s="284">
        <v>81.5</v>
      </c>
      <c r="S77" s="284">
        <v>-3.93</v>
      </c>
      <c r="T77" s="285">
        <v>3</v>
      </c>
      <c r="U77" s="286" t="s">
        <v>300</v>
      </c>
      <c r="V77" s="225">
        <v>0</v>
      </c>
      <c r="W77" s="287">
        <v>3.2</v>
      </c>
      <c r="X77" s="287">
        <v>0</v>
      </c>
      <c r="Y77" s="288" t="s">
        <v>139</v>
      </c>
      <c r="Z77" s="185" t="s">
        <v>321</v>
      </c>
      <c r="AA77" s="226" t="s">
        <v>209</v>
      </c>
      <c r="AB77" s="288" t="s">
        <v>209</v>
      </c>
      <c r="AC77" s="288">
        <v>0</v>
      </c>
      <c r="AD77" s="288">
        <v>1.4</v>
      </c>
      <c r="AE77" s="288" t="s">
        <v>209</v>
      </c>
      <c r="AF77" s="182" t="s">
        <v>325</v>
      </c>
      <c r="AG77" s="289">
        <v>0</v>
      </c>
      <c r="AH77" s="290" t="s">
        <v>134</v>
      </c>
      <c r="AI77" s="290" t="s">
        <v>134</v>
      </c>
      <c r="AJ77" s="291">
        <v>0</v>
      </c>
      <c r="AK77" s="292">
        <v>0</v>
      </c>
      <c r="AL77" s="291">
        <v>650</v>
      </c>
      <c r="AM77" s="191" t="s">
        <v>323</v>
      </c>
      <c r="AN77" s="225">
        <v>1</v>
      </c>
      <c r="AO77" s="287">
        <v>49.9</v>
      </c>
      <c r="AP77" s="287" t="s">
        <v>54</v>
      </c>
      <c r="AQ77" s="182" t="s">
        <v>320</v>
      </c>
      <c r="AR77" s="241" t="s">
        <v>312</v>
      </c>
      <c r="AS77" s="192">
        <v>0</v>
      </c>
      <c r="AT77" s="206" t="s">
        <v>330</v>
      </c>
      <c r="AU77" s="293">
        <v>-5.2</v>
      </c>
      <c r="AV77" s="302">
        <v>67.7</v>
      </c>
      <c r="AW77" s="302">
        <v>0.35099999999999998</v>
      </c>
      <c r="AX77" s="302">
        <v>68</v>
      </c>
      <c r="AY77" s="302">
        <v>84.2</v>
      </c>
      <c r="AZ77" s="302" t="s">
        <v>761</v>
      </c>
      <c r="BA77" s="302">
        <v>-4.0999999999999996</v>
      </c>
      <c r="BB77" s="302">
        <v>3.2</v>
      </c>
      <c r="BC77" s="294" t="s">
        <v>316</v>
      </c>
      <c r="BD77" s="295">
        <v>1</v>
      </c>
      <c r="BE77" s="295" t="s">
        <v>761</v>
      </c>
      <c r="BF77" s="295" t="s">
        <v>765</v>
      </c>
      <c r="BG77" s="295" t="s">
        <v>764</v>
      </c>
      <c r="BH77" s="296"/>
      <c r="BI77" s="297">
        <v>5</v>
      </c>
      <c r="BJ77" s="189" t="s">
        <v>309</v>
      </c>
      <c r="BK77" s="298" t="s">
        <v>309</v>
      </c>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8"/>
    </row>
    <row r="78" spans="1:106" ht="14">
      <c r="A78" s="562"/>
      <c r="B78" s="188" t="s">
        <v>99</v>
      </c>
      <c r="C78" s="351" t="s">
        <v>100</v>
      </c>
      <c r="D78" s="367" t="s">
        <v>351</v>
      </c>
      <c r="E78" s="289" t="s">
        <v>559</v>
      </c>
      <c r="F78" s="226" t="s">
        <v>566</v>
      </c>
      <c r="G78" s="182" t="s">
        <v>136</v>
      </c>
      <c r="H78" s="182" t="s">
        <v>136</v>
      </c>
      <c r="I78" s="496" t="s">
        <v>973</v>
      </c>
      <c r="J78" s="497" t="s">
        <v>1053</v>
      </c>
      <c r="K78" s="210" t="s">
        <v>974</v>
      </c>
      <c r="L78" s="25" t="s">
        <v>1044</v>
      </c>
      <c r="M78" s="210" t="s">
        <v>315</v>
      </c>
      <c r="N78" s="283">
        <v>148.21</v>
      </c>
      <c r="O78" s="284">
        <v>3.17</v>
      </c>
      <c r="P78" s="284">
        <v>-3.13</v>
      </c>
      <c r="Q78" s="284">
        <v>234.5</v>
      </c>
      <c r="R78" s="284">
        <v>21.33</v>
      </c>
      <c r="S78" s="284">
        <v>-1.1499999999999999</v>
      </c>
      <c r="T78" s="285">
        <v>2</v>
      </c>
      <c r="U78" s="342" t="s">
        <v>300</v>
      </c>
      <c r="V78" s="225">
        <v>0</v>
      </c>
      <c r="W78" s="287">
        <v>0</v>
      </c>
      <c r="X78" s="287">
        <v>9.6</v>
      </c>
      <c r="Y78" s="288" t="s">
        <v>139</v>
      </c>
      <c r="Z78" s="193" t="s">
        <v>793</v>
      </c>
      <c r="AA78" s="226" t="s">
        <v>209</v>
      </c>
      <c r="AB78" s="288" t="s">
        <v>209</v>
      </c>
      <c r="AC78" s="288">
        <v>0</v>
      </c>
      <c r="AD78" s="288">
        <v>1.1000000000000001</v>
      </c>
      <c r="AE78" s="288">
        <v>340.3</v>
      </c>
      <c r="AF78" s="193" t="s">
        <v>793</v>
      </c>
      <c r="AG78" s="289">
        <v>1</v>
      </c>
      <c r="AH78" s="290" t="s">
        <v>134</v>
      </c>
      <c r="AI78" s="290">
        <v>96.39</v>
      </c>
      <c r="AJ78" s="291">
        <v>0</v>
      </c>
      <c r="AK78" s="292">
        <v>1</v>
      </c>
      <c r="AL78" s="291">
        <v>143.4</v>
      </c>
      <c r="AM78" s="193" t="s">
        <v>793</v>
      </c>
      <c r="AN78" s="225">
        <v>1</v>
      </c>
      <c r="AO78" s="287" t="s">
        <v>54</v>
      </c>
      <c r="AP78" s="287" t="s">
        <v>54</v>
      </c>
      <c r="AQ78" s="182" t="s">
        <v>320</v>
      </c>
      <c r="AR78" s="241" t="s">
        <v>48</v>
      </c>
      <c r="AS78" s="192">
        <v>1</v>
      </c>
      <c r="AT78" s="206" t="s">
        <v>793</v>
      </c>
      <c r="AU78" s="293">
        <v>-10.4</v>
      </c>
      <c r="AV78" s="302">
        <v>74.400000000000006</v>
      </c>
      <c r="AW78" s="302">
        <v>0.89</v>
      </c>
      <c r="AX78" s="302">
        <v>7.2</v>
      </c>
      <c r="AY78" s="302">
        <v>46.5</v>
      </c>
      <c r="AZ78" s="302">
        <v>0.48399999999999999</v>
      </c>
      <c r="BA78" s="302">
        <v>-5</v>
      </c>
      <c r="BB78" s="302">
        <v>4.5</v>
      </c>
      <c r="BC78" s="294" t="s">
        <v>316</v>
      </c>
      <c r="BD78" s="295">
        <v>1</v>
      </c>
      <c r="BE78" s="295">
        <v>0.48399999999999999</v>
      </c>
      <c r="BF78" s="295" t="s">
        <v>765</v>
      </c>
      <c r="BG78" s="295" t="s">
        <v>766</v>
      </c>
      <c r="BH78" s="296"/>
      <c r="BI78" s="297">
        <v>5</v>
      </c>
      <c r="BJ78" s="189">
        <v>2.2999999999999998</v>
      </c>
      <c r="BK78" s="298">
        <v>2.2999999999999998</v>
      </c>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8"/>
    </row>
    <row r="79" spans="1:106" ht="14">
      <c r="A79" s="562"/>
      <c r="B79" s="188" t="s">
        <v>101</v>
      </c>
      <c r="C79" s="351" t="s">
        <v>102</v>
      </c>
      <c r="D79" s="282" t="s">
        <v>393</v>
      </c>
      <c r="E79" s="225" t="s">
        <v>556</v>
      </c>
      <c r="F79" s="226" t="s">
        <v>318</v>
      </c>
      <c r="G79" s="182" t="s">
        <v>136</v>
      </c>
      <c r="H79" s="182" t="s">
        <v>136</v>
      </c>
      <c r="I79" s="496" t="s">
        <v>973</v>
      </c>
      <c r="J79" s="497" t="s">
        <v>1053</v>
      </c>
      <c r="K79" s="210" t="s">
        <v>136</v>
      </c>
      <c r="L79" s="25" t="s">
        <v>1044</v>
      </c>
      <c r="M79" s="210" t="s">
        <v>1044</v>
      </c>
      <c r="N79" s="283">
        <v>137.13999999999999</v>
      </c>
      <c r="O79" s="284">
        <v>0.83</v>
      </c>
      <c r="P79" s="284">
        <v>-1.35</v>
      </c>
      <c r="Q79" s="284">
        <v>307.7</v>
      </c>
      <c r="R79" s="284">
        <v>188.5</v>
      </c>
      <c r="S79" s="284">
        <v>-3.56</v>
      </c>
      <c r="T79" s="285">
        <v>3</v>
      </c>
      <c r="U79" s="342" t="s">
        <v>308</v>
      </c>
      <c r="V79" s="225">
        <v>0</v>
      </c>
      <c r="W79" s="287">
        <v>10.7</v>
      </c>
      <c r="X79" s="287">
        <v>0.4</v>
      </c>
      <c r="Y79" s="288" t="s">
        <v>139</v>
      </c>
      <c r="Z79" s="193" t="s">
        <v>793</v>
      </c>
      <c r="AA79" s="226" t="s">
        <v>209</v>
      </c>
      <c r="AB79" s="288" t="s">
        <v>209</v>
      </c>
      <c r="AC79" s="288">
        <v>0</v>
      </c>
      <c r="AD79" s="288">
        <v>1.21</v>
      </c>
      <c r="AE79" s="288" t="s">
        <v>209</v>
      </c>
      <c r="AF79" s="192" t="s">
        <v>318</v>
      </c>
      <c r="AG79" s="289">
        <v>0</v>
      </c>
      <c r="AH79" s="290" t="s">
        <v>134</v>
      </c>
      <c r="AI79" s="290" t="s">
        <v>134</v>
      </c>
      <c r="AJ79" s="291">
        <v>0</v>
      </c>
      <c r="AK79" s="292">
        <v>0</v>
      </c>
      <c r="AL79" s="291" t="s">
        <v>274</v>
      </c>
      <c r="AM79" s="193" t="s">
        <v>793</v>
      </c>
      <c r="AN79" s="225">
        <v>0</v>
      </c>
      <c r="AO79" s="287" t="s">
        <v>54</v>
      </c>
      <c r="AP79" s="287" t="s">
        <v>54</v>
      </c>
      <c r="AQ79" s="182" t="s">
        <v>320</v>
      </c>
      <c r="AR79" s="241" t="s">
        <v>315</v>
      </c>
      <c r="AS79" s="192">
        <v>1</v>
      </c>
      <c r="AT79" s="206" t="s">
        <v>793</v>
      </c>
      <c r="AU79" s="293">
        <v>-1.3</v>
      </c>
      <c r="AV79" s="302">
        <v>6.1</v>
      </c>
      <c r="AW79" s="302" t="s">
        <v>316</v>
      </c>
      <c r="AX79" s="302">
        <v>12.9</v>
      </c>
      <c r="AY79" s="302">
        <v>34.799999999999997</v>
      </c>
      <c r="AZ79" s="302">
        <v>0.27500000000000002</v>
      </c>
      <c r="BA79" s="302">
        <v>-22.9</v>
      </c>
      <c r="BB79" s="302">
        <v>10.199999999999999</v>
      </c>
      <c r="BC79" s="294" t="s">
        <v>316</v>
      </c>
      <c r="BD79" s="295">
        <v>1</v>
      </c>
      <c r="BE79" s="295">
        <v>0.27500000000000002</v>
      </c>
      <c r="BF79" s="295" t="s">
        <v>765</v>
      </c>
      <c r="BG79" s="295" t="s">
        <v>766</v>
      </c>
      <c r="BH79" s="296"/>
      <c r="BI79" s="297">
        <v>5</v>
      </c>
      <c r="BJ79" s="189" t="s">
        <v>309</v>
      </c>
      <c r="BK79" s="298" t="s">
        <v>309</v>
      </c>
      <c r="BL79" s="13" t="s">
        <v>309</v>
      </c>
      <c r="BM79" s="13" t="s">
        <v>309</v>
      </c>
      <c r="BN79" s="13" t="s">
        <v>309</v>
      </c>
      <c r="BO79" s="13" t="s">
        <v>309</v>
      </c>
      <c r="BP79" s="13" t="s">
        <v>288</v>
      </c>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8"/>
    </row>
    <row r="80" spans="1:106" ht="14">
      <c r="A80" s="562"/>
      <c r="B80" s="188" t="s">
        <v>103</v>
      </c>
      <c r="C80" s="351" t="s">
        <v>104</v>
      </c>
      <c r="D80" s="282" t="s">
        <v>384</v>
      </c>
      <c r="E80" s="225" t="s">
        <v>556</v>
      </c>
      <c r="F80" s="226" t="s">
        <v>579</v>
      </c>
      <c r="G80" s="182" t="s">
        <v>136</v>
      </c>
      <c r="H80" s="182" t="s">
        <v>136</v>
      </c>
      <c r="I80" s="496" t="s">
        <v>975</v>
      </c>
      <c r="J80" s="497" t="s">
        <v>1054</v>
      </c>
      <c r="K80" s="210" t="s">
        <v>136</v>
      </c>
      <c r="L80" s="25" t="s">
        <v>1044</v>
      </c>
      <c r="M80" s="210" t="s">
        <v>315</v>
      </c>
      <c r="N80" s="283">
        <v>138.16999999999999</v>
      </c>
      <c r="O80" s="284">
        <v>1.1000000000000001</v>
      </c>
      <c r="P80" s="284">
        <v>-1.03</v>
      </c>
      <c r="Q80" s="284">
        <v>259.10000000000002</v>
      </c>
      <c r="R80" s="284">
        <v>25</v>
      </c>
      <c r="S80" s="284">
        <v>-1.6</v>
      </c>
      <c r="T80" s="285">
        <v>2</v>
      </c>
      <c r="U80" s="342" t="s">
        <v>300</v>
      </c>
      <c r="V80" s="368">
        <v>0</v>
      </c>
      <c r="W80" s="369">
        <v>7.1</v>
      </c>
      <c r="X80" s="370">
        <v>3.2</v>
      </c>
      <c r="Y80" s="371" t="s">
        <v>139</v>
      </c>
      <c r="Z80" s="208" t="s">
        <v>1037</v>
      </c>
      <c r="AA80" s="226" t="s">
        <v>209</v>
      </c>
      <c r="AB80" s="288" t="s">
        <v>209</v>
      </c>
      <c r="AC80" s="288">
        <v>0</v>
      </c>
      <c r="AD80" s="288">
        <v>1.23</v>
      </c>
      <c r="AE80" s="288" t="s">
        <v>209</v>
      </c>
      <c r="AF80" s="193" t="s">
        <v>793</v>
      </c>
      <c r="AG80" s="289">
        <v>1</v>
      </c>
      <c r="AH80" s="290">
        <v>822.2</v>
      </c>
      <c r="AI80" s="290" t="s">
        <v>134</v>
      </c>
      <c r="AJ80" s="291">
        <v>1</v>
      </c>
      <c r="AK80" s="292">
        <v>0</v>
      </c>
      <c r="AL80" s="291" t="s">
        <v>274</v>
      </c>
      <c r="AM80" s="193" t="s">
        <v>793</v>
      </c>
      <c r="AN80" s="225">
        <v>0</v>
      </c>
      <c r="AO80" s="287" t="s">
        <v>54</v>
      </c>
      <c r="AP80" s="287" t="s">
        <v>54</v>
      </c>
      <c r="AQ80" s="182" t="s">
        <v>320</v>
      </c>
      <c r="AR80" s="241" t="s">
        <v>315</v>
      </c>
      <c r="AS80" s="192">
        <v>1</v>
      </c>
      <c r="AT80" s="206" t="s">
        <v>793</v>
      </c>
      <c r="AU80" s="293">
        <v>-10.199999999999999</v>
      </c>
      <c r="AV80" s="302">
        <v>4.8</v>
      </c>
      <c r="AW80" s="302" t="s">
        <v>316</v>
      </c>
      <c r="AX80" s="302">
        <v>9</v>
      </c>
      <c r="AY80" s="302">
        <v>40.6</v>
      </c>
      <c r="AZ80" s="302">
        <v>1.97</v>
      </c>
      <c r="BA80" s="302">
        <v>-2.1</v>
      </c>
      <c r="BB80" s="302">
        <v>3.8</v>
      </c>
      <c r="BC80" s="294" t="s">
        <v>316</v>
      </c>
      <c r="BD80" s="295">
        <v>1</v>
      </c>
      <c r="BE80" s="295">
        <v>1.97</v>
      </c>
      <c r="BF80" s="295" t="s">
        <v>765</v>
      </c>
      <c r="BG80" s="295" t="s">
        <v>766</v>
      </c>
      <c r="BH80" s="296"/>
      <c r="BI80" s="297">
        <v>5</v>
      </c>
      <c r="BJ80" s="189">
        <v>5.91</v>
      </c>
      <c r="BK80" s="298">
        <v>5.91</v>
      </c>
      <c r="BL80" s="13" t="s">
        <v>288</v>
      </c>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8"/>
    </row>
    <row r="81" spans="1:106" ht="14">
      <c r="A81" s="562"/>
      <c r="B81" s="188" t="s">
        <v>105</v>
      </c>
      <c r="C81" s="351" t="s">
        <v>106</v>
      </c>
      <c r="D81" s="367" t="s">
        <v>374</v>
      </c>
      <c r="E81" s="289" t="s">
        <v>562</v>
      </c>
      <c r="F81" s="226" t="s">
        <v>566</v>
      </c>
      <c r="G81" s="182" t="s">
        <v>136</v>
      </c>
      <c r="H81" s="182" t="s">
        <v>136</v>
      </c>
      <c r="I81" s="496" t="s">
        <v>973</v>
      </c>
      <c r="J81" s="497" t="s">
        <v>1053</v>
      </c>
      <c r="K81" s="210" t="s">
        <v>136</v>
      </c>
      <c r="L81" s="25" t="s">
        <v>315</v>
      </c>
      <c r="M81" s="210" t="s">
        <v>1044</v>
      </c>
      <c r="N81" s="283">
        <v>212.25</v>
      </c>
      <c r="O81" s="284">
        <v>3.97</v>
      </c>
      <c r="P81" s="284">
        <v>-4.1399999999999997</v>
      </c>
      <c r="Q81" s="284">
        <v>323.5</v>
      </c>
      <c r="R81" s="284">
        <v>21</v>
      </c>
      <c r="S81" s="284">
        <v>-3.65</v>
      </c>
      <c r="T81" s="285">
        <v>1</v>
      </c>
      <c r="U81" s="342" t="s">
        <v>300</v>
      </c>
      <c r="V81" s="225">
        <v>0</v>
      </c>
      <c r="W81" s="287">
        <v>0.2</v>
      </c>
      <c r="X81" s="287">
        <v>3</v>
      </c>
      <c r="Y81" s="288" t="s">
        <v>139</v>
      </c>
      <c r="Z81" s="185" t="s">
        <v>321</v>
      </c>
      <c r="AA81" s="226">
        <v>72.489000000000004</v>
      </c>
      <c r="AB81" s="288">
        <v>142.46899999999999</v>
      </c>
      <c r="AC81" s="288">
        <v>1</v>
      </c>
      <c r="AD81" s="288">
        <v>5.75</v>
      </c>
      <c r="AE81" s="288">
        <v>767.19</v>
      </c>
      <c r="AF81" s="182" t="s">
        <v>325</v>
      </c>
      <c r="AG81" s="289">
        <v>0</v>
      </c>
      <c r="AH81" s="290" t="s">
        <v>134</v>
      </c>
      <c r="AI81" s="290" t="s">
        <v>134</v>
      </c>
      <c r="AJ81" s="291">
        <v>0</v>
      </c>
      <c r="AK81" s="292">
        <v>0</v>
      </c>
      <c r="AL81" s="291">
        <v>297.2</v>
      </c>
      <c r="AM81" s="191" t="s">
        <v>323</v>
      </c>
      <c r="AN81" s="225">
        <v>1</v>
      </c>
      <c r="AO81" s="287" t="s">
        <v>54</v>
      </c>
      <c r="AP81" s="287" t="s">
        <v>54</v>
      </c>
      <c r="AQ81" s="182" t="s">
        <v>320</v>
      </c>
      <c r="AR81" s="241" t="s">
        <v>315</v>
      </c>
      <c r="AS81" s="192">
        <v>1</v>
      </c>
      <c r="AT81" s="206" t="s">
        <v>329</v>
      </c>
      <c r="AU81" s="293">
        <v>-21.3</v>
      </c>
      <c r="AV81" s="302">
        <v>0</v>
      </c>
      <c r="AW81" s="302" t="s">
        <v>316</v>
      </c>
      <c r="AX81" s="302">
        <v>-0.1</v>
      </c>
      <c r="AY81" s="302">
        <v>15.9</v>
      </c>
      <c r="AZ81" s="302" t="s">
        <v>316</v>
      </c>
      <c r="BA81" s="302">
        <v>-14.5</v>
      </c>
      <c r="BB81" s="302">
        <v>8.8000000000000007</v>
      </c>
      <c r="BC81" s="294" t="s">
        <v>316</v>
      </c>
      <c r="BD81" s="295">
        <v>0</v>
      </c>
      <c r="BE81" s="295"/>
      <c r="BF81" s="295"/>
      <c r="BG81" s="295" t="s">
        <v>768</v>
      </c>
      <c r="BH81" s="296"/>
      <c r="BI81" s="297">
        <v>5</v>
      </c>
      <c r="BJ81" s="189">
        <v>17</v>
      </c>
      <c r="BK81" s="298" t="s">
        <v>309</v>
      </c>
      <c r="BL81" s="13">
        <v>17</v>
      </c>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8"/>
    </row>
    <row r="82" spans="1:106" ht="14">
      <c r="A82" s="562"/>
      <c r="B82" s="188" t="s">
        <v>107</v>
      </c>
      <c r="C82" s="351" t="s">
        <v>108</v>
      </c>
      <c r="D82" s="367" t="s">
        <v>372</v>
      </c>
      <c r="E82" s="225" t="s">
        <v>562</v>
      </c>
      <c r="F82" s="226" t="s">
        <v>318</v>
      </c>
      <c r="G82" s="182" t="s">
        <v>136</v>
      </c>
      <c r="H82" s="182" t="s">
        <v>136</v>
      </c>
      <c r="I82" s="496" t="s">
        <v>973</v>
      </c>
      <c r="J82" s="497" t="s">
        <v>1056</v>
      </c>
      <c r="K82" s="210" t="s">
        <v>136</v>
      </c>
      <c r="L82" s="25" t="s">
        <v>314</v>
      </c>
      <c r="M82" s="210" t="s">
        <v>1044</v>
      </c>
      <c r="N82" s="283">
        <v>228.25</v>
      </c>
      <c r="O82" s="284">
        <v>4.26</v>
      </c>
      <c r="P82" s="284">
        <v>-3.67</v>
      </c>
      <c r="Q82" s="284">
        <v>320</v>
      </c>
      <c r="R82" s="284">
        <v>130.5</v>
      </c>
      <c r="S82" s="284">
        <v>-3.86</v>
      </c>
      <c r="T82" s="285">
        <v>1</v>
      </c>
      <c r="U82" s="342" t="s">
        <v>300</v>
      </c>
      <c r="V82" s="225">
        <v>0</v>
      </c>
      <c r="W82" s="287">
        <v>3.8</v>
      </c>
      <c r="X82" s="287">
        <v>1.5</v>
      </c>
      <c r="Y82" s="288" t="s">
        <v>139</v>
      </c>
      <c r="Z82" s="185" t="s">
        <v>318</v>
      </c>
      <c r="AA82" s="226">
        <v>8.4220000000000006</v>
      </c>
      <c r="AB82" s="288">
        <v>40.881999999999998</v>
      </c>
      <c r="AC82" s="288">
        <v>1</v>
      </c>
      <c r="AD82" s="288">
        <v>5.51</v>
      </c>
      <c r="AE82" s="288">
        <v>110.98</v>
      </c>
      <c r="AF82" s="192" t="s">
        <v>318</v>
      </c>
      <c r="AG82" s="289">
        <v>0</v>
      </c>
      <c r="AH82" s="290" t="s">
        <v>134</v>
      </c>
      <c r="AI82" s="290" t="s">
        <v>134</v>
      </c>
      <c r="AJ82" s="291">
        <v>0</v>
      </c>
      <c r="AK82" s="292">
        <v>0</v>
      </c>
      <c r="AL82" s="291">
        <v>38</v>
      </c>
      <c r="AM82" s="191" t="s">
        <v>323</v>
      </c>
      <c r="AN82" s="225">
        <v>1</v>
      </c>
      <c r="AO82" s="287">
        <v>66.17</v>
      </c>
      <c r="AP82" s="287">
        <v>66.17</v>
      </c>
      <c r="AQ82" s="182" t="s">
        <v>320</v>
      </c>
      <c r="AR82" s="241" t="s">
        <v>315</v>
      </c>
      <c r="AS82" s="192">
        <v>1</v>
      </c>
      <c r="AT82" s="206" t="s">
        <v>330</v>
      </c>
      <c r="AU82" s="293">
        <v>-11.1</v>
      </c>
      <c r="AV82" s="302">
        <v>4</v>
      </c>
      <c r="AW82" s="302" t="s">
        <v>316</v>
      </c>
      <c r="AX82" s="302">
        <v>5.6</v>
      </c>
      <c r="AY82" s="302">
        <v>13.1</v>
      </c>
      <c r="AZ82" s="302" t="s">
        <v>316</v>
      </c>
      <c r="BA82" s="302">
        <v>-16.600000000000001</v>
      </c>
      <c r="BB82" s="302">
        <v>5.9</v>
      </c>
      <c r="BC82" s="294" t="s">
        <v>316</v>
      </c>
      <c r="BD82" s="295">
        <v>0</v>
      </c>
      <c r="BE82" s="295"/>
      <c r="BF82" s="295"/>
      <c r="BG82" s="295" t="s">
        <v>768</v>
      </c>
      <c r="BH82" s="296"/>
      <c r="BI82" s="297">
        <v>5</v>
      </c>
      <c r="BJ82" s="189">
        <v>2.85</v>
      </c>
      <c r="BK82" s="298" t="s">
        <v>288</v>
      </c>
      <c r="BL82" s="13">
        <v>2.8</v>
      </c>
      <c r="BM82" s="13">
        <v>2.9</v>
      </c>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8"/>
    </row>
    <row r="83" spans="1:106" ht="14">
      <c r="A83" s="562"/>
      <c r="B83" s="188" t="s">
        <v>109</v>
      </c>
      <c r="C83" s="351" t="s">
        <v>110</v>
      </c>
      <c r="D83" s="367" t="s">
        <v>354</v>
      </c>
      <c r="E83" s="225" t="s">
        <v>556</v>
      </c>
      <c r="F83" s="226" t="s">
        <v>318</v>
      </c>
      <c r="G83" s="182" t="s">
        <v>136</v>
      </c>
      <c r="H83" s="182" t="s">
        <v>136</v>
      </c>
      <c r="I83" s="496" t="s">
        <v>973</v>
      </c>
      <c r="J83" s="497" t="s">
        <v>1056</v>
      </c>
      <c r="K83" s="210" t="s">
        <v>136</v>
      </c>
      <c r="L83" s="25" t="s">
        <v>1044</v>
      </c>
      <c r="M83" s="210" t="s">
        <v>315</v>
      </c>
      <c r="N83" s="283">
        <v>156.27000000000001</v>
      </c>
      <c r="O83" s="284">
        <v>3.91</v>
      </c>
      <c r="P83" s="284">
        <v>-2.63</v>
      </c>
      <c r="Q83" s="284">
        <v>224.25</v>
      </c>
      <c r="R83" s="284">
        <v>-50.05</v>
      </c>
      <c r="S83" s="284">
        <v>-1.36</v>
      </c>
      <c r="T83" s="285">
        <v>2</v>
      </c>
      <c r="U83" s="342" t="s">
        <v>300</v>
      </c>
      <c r="V83" s="225">
        <v>1</v>
      </c>
      <c r="W83" s="287">
        <v>14.4</v>
      </c>
      <c r="X83" s="287">
        <v>0</v>
      </c>
      <c r="Y83" s="288" t="s">
        <v>140</v>
      </c>
      <c r="Z83" s="193" t="s">
        <v>793</v>
      </c>
      <c r="AA83" s="226" t="s">
        <v>209</v>
      </c>
      <c r="AB83" s="288" t="s">
        <v>209</v>
      </c>
      <c r="AC83" s="288">
        <v>0</v>
      </c>
      <c r="AD83" s="288">
        <v>1.39</v>
      </c>
      <c r="AE83" s="288">
        <v>375</v>
      </c>
      <c r="AF83" s="192" t="s">
        <v>318</v>
      </c>
      <c r="AG83" s="289">
        <v>1</v>
      </c>
      <c r="AH83" s="290">
        <v>50.31</v>
      </c>
      <c r="AI83" s="290" t="s">
        <v>134</v>
      </c>
      <c r="AJ83" s="291">
        <v>1</v>
      </c>
      <c r="AK83" s="292">
        <v>0</v>
      </c>
      <c r="AL83" s="291">
        <v>92.6</v>
      </c>
      <c r="AM83" s="191" t="s">
        <v>323</v>
      </c>
      <c r="AN83" s="225">
        <v>1</v>
      </c>
      <c r="AO83" s="287">
        <v>25.09</v>
      </c>
      <c r="AP83" s="287" t="s">
        <v>54</v>
      </c>
      <c r="AQ83" s="182" t="s">
        <v>320</v>
      </c>
      <c r="AR83" s="241" t="s">
        <v>315</v>
      </c>
      <c r="AS83" s="192">
        <v>1</v>
      </c>
      <c r="AT83" s="206" t="s">
        <v>330</v>
      </c>
      <c r="AU83" s="293">
        <v>-16.5</v>
      </c>
      <c r="AV83" s="302">
        <v>4.8</v>
      </c>
      <c r="AW83" s="302" t="s">
        <v>316</v>
      </c>
      <c r="AX83" s="302">
        <v>9.6999999999999993</v>
      </c>
      <c r="AY83" s="302">
        <v>31.6</v>
      </c>
      <c r="AZ83" s="302">
        <v>0.20799999999999999</v>
      </c>
      <c r="BA83" s="302">
        <v>-11.8</v>
      </c>
      <c r="BB83" s="302">
        <v>0</v>
      </c>
      <c r="BC83" s="294" t="s">
        <v>316</v>
      </c>
      <c r="BD83" s="295">
        <v>1</v>
      </c>
      <c r="BE83" s="295">
        <v>0.20799999999999999</v>
      </c>
      <c r="BF83" s="295" t="s">
        <v>765</v>
      </c>
      <c r="BG83" s="295" t="s">
        <v>766</v>
      </c>
      <c r="BH83" s="296"/>
      <c r="BI83" s="297">
        <v>5</v>
      </c>
      <c r="BJ83" s="189">
        <v>43.5</v>
      </c>
      <c r="BK83" s="298">
        <v>43.5</v>
      </c>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8"/>
    </row>
    <row r="84" spans="1:106" ht="14">
      <c r="A84" s="562"/>
      <c r="B84" s="188" t="s">
        <v>127</v>
      </c>
      <c r="C84" s="351" t="s">
        <v>128</v>
      </c>
      <c r="D84" s="367" t="s">
        <v>368</v>
      </c>
      <c r="E84" s="225" t="s">
        <v>556</v>
      </c>
      <c r="F84" s="226" t="s">
        <v>579</v>
      </c>
      <c r="G84" s="182" t="s">
        <v>136</v>
      </c>
      <c r="H84" s="182" t="s">
        <v>136</v>
      </c>
      <c r="I84" s="496" t="s">
        <v>973</v>
      </c>
      <c r="J84" s="497" t="s">
        <v>1056</v>
      </c>
      <c r="K84" s="210" t="s">
        <v>136</v>
      </c>
      <c r="L84" s="25" t="s">
        <v>1044</v>
      </c>
      <c r="M84" s="210" t="s">
        <v>1044</v>
      </c>
      <c r="N84" s="283">
        <v>105.14</v>
      </c>
      <c r="O84" s="284">
        <v>-1.43</v>
      </c>
      <c r="P84" s="284">
        <v>0.98</v>
      </c>
      <c r="Q84" s="284">
        <v>268.8</v>
      </c>
      <c r="R84" s="284">
        <v>28</v>
      </c>
      <c r="S84" s="284">
        <v>-3.55</v>
      </c>
      <c r="T84" s="285">
        <v>3</v>
      </c>
      <c r="U84" s="342" t="s">
        <v>304</v>
      </c>
      <c r="V84" s="225">
        <v>0</v>
      </c>
      <c r="W84" s="287">
        <v>5.9</v>
      </c>
      <c r="X84" s="287">
        <v>2.2000000000000002</v>
      </c>
      <c r="Y84" s="288" t="s">
        <v>139</v>
      </c>
      <c r="Z84" s="193" t="s">
        <v>793</v>
      </c>
      <c r="AA84" s="226" t="s">
        <v>209</v>
      </c>
      <c r="AB84" s="288" t="s">
        <v>209</v>
      </c>
      <c r="AC84" s="288">
        <v>0</v>
      </c>
      <c r="AD84" s="288">
        <v>1</v>
      </c>
      <c r="AE84" s="288" t="s">
        <v>209</v>
      </c>
      <c r="AF84" s="193" t="s">
        <v>793</v>
      </c>
      <c r="AG84" s="289">
        <v>1</v>
      </c>
      <c r="AH84" s="290">
        <v>1242.5</v>
      </c>
      <c r="AI84" s="290">
        <v>1280.9000000000001</v>
      </c>
      <c r="AJ84" s="291">
        <v>1</v>
      </c>
      <c r="AK84" s="292">
        <v>1</v>
      </c>
      <c r="AL84" s="291">
        <v>2277</v>
      </c>
      <c r="AM84" s="193" t="s">
        <v>793</v>
      </c>
      <c r="AN84" s="225">
        <v>1</v>
      </c>
      <c r="AO84" s="287">
        <v>26.89</v>
      </c>
      <c r="AP84" s="287" t="s">
        <v>54</v>
      </c>
      <c r="AQ84" s="182" t="s">
        <v>320</v>
      </c>
      <c r="AR84" s="241" t="s">
        <v>315</v>
      </c>
      <c r="AS84" s="192">
        <v>1</v>
      </c>
      <c r="AT84" s="206" t="s">
        <v>793</v>
      </c>
      <c r="AU84" s="293">
        <v>-1.4</v>
      </c>
      <c r="AV84" s="302">
        <v>13.6</v>
      </c>
      <c r="AW84" s="302" t="s">
        <v>316</v>
      </c>
      <c r="AX84" s="302">
        <v>3.4</v>
      </c>
      <c r="AY84" s="302">
        <v>13.2</v>
      </c>
      <c r="AZ84" s="302" t="s">
        <v>316</v>
      </c>
      <c r="BA84" s="302">
        <v>-724.5</v>
      </c>
      <c r="BB84" s="302">
        <v>5.7</v>
      </c>
      <c r="BC84" s="294" t="s">
        <v>316</v>
      </c>
      <c r="BD84" s="295">
        <v>0</v>
      </c>
      <c r="BE84" s="295"/>
      <c r="BF84" s="295"/>
      <c r="BG84" s="295" t="s">
        <v>768</v>
      </c>
      <c r="BH84" s="296"/>
      <c r="BI84" s="297">
        <v>5</v>
      </c>
      <c r="BJ84" s="189">
        <v>40</v>
      </c>
      <c r="BK84" s="298">
        <v>40</v>
      </c>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8"/>
    </row>
    <row r="85" spans="1:106" ht="14">
      <c r="A85" s="562"/>
      <c r="B85" s="188" t="s">
        <v>111</v>
      </c>
      <c r="C85" s="351" t="s">
        <v>112</v>
      </c>
      <c r="D85" s="282" t="s">
        <v>411</v>
      </c>
      <c r="E85" s="225" t="s">
        <v>575</v>
      </c>
      <c r="F85" s="226" t="s">
        <v>579</v>
      </c>
      <c r="G85" s="182" t="s">
        <v>136</v>
      </c>
      <c r="H85" s="182" t="s">
        <v>136</v>
      </c>
      <c r="I85" s="496" t="s">
        <v>973</v>
      </c>
      <c r="J85" s="497" t="s">
        <v>1053</v>
      </c>
      <c r="K85" s="210" t="s">
        <v>974</v>
      </c>
      <c r="L85" s="25" t="s">
        <v>315</v>
      </c>
      <c r="M85" s="210" t="s">
        <v>315</v>
      </c>
      <c r="N85" s="283">
        <v>362.47</v>
      </c>
      <c r="O85" s="284">
        <v>1.61</v>
      </c>
      <c r="P85" s="284">
        <v>-3.05</v>
      </c>
      <c r="Q85" s="284">
        <v>361.17</v>
      </c>
      <c r="R85" s="284">
        <v>218.5</v>
      </c>
      <c r="S85" s="284">
        <v>-9.1300000000000008</v>
      </c>
      <c r="T85" s="285">
        <v>4</v>
      </c>
      <c r="U85" s="342" t="s">
        <v>307</v>
      </c>
      <c r="V85" s="225">
        <v>1</v>
      </c>
      <c r="W85" s="287">
        <v>39.1</v>
      </c>
      <c r="X85" s="287">
        <v>82.9</v>
      </c>
      <c r="Y85" s="288" t="s">
        <v>138</v>
      </c>
      <c r="Z85" s="193" t="s">
        <v>793</v>
      </c>
      <c r="AA85" s="226">
        <v>912.2</v>
      </c>
      <c r="AB85" s="288">
        <v>1050.7</v>
      </c>
      <c r="AC85" s="288">
        <v>1</v>
      </c>
      <c r="AD85" s="288">
        <v>32.21</v>
      </c>
      <c r="AE85" s="288">
        <v>1559.9</v>
      </c>
      <c r="AF85" s="193" t="s">
        <v>793</v>
      </c>
      <c r="AG85" s="289">
        <v>0</v>
      </c>
      <c r="AH85" s="290" t="s">
        <v>134</v>
      </c>
      <c r="AI85" s="290" t="s">
        <v>134</v>
      </c>
      <c r="AJ85" s="291">
        <v>0</v>
      </c>
      <c r="AK85" s="292">
        <v>0</v>
      </c>
      <c r="AL85" s="291" t="s">
        <v>281</v>
      </c>
      <c r="AM85" s="193" t="s">
        <v>793</v>
      </c>
      <c r="AN85" s="225">
        <v>0</v>
      </c>
      <c r="AO85" s="287" t="s">
        <v>54</v>
      </c>
      <c r="AP85" s="287" t="s">
        <v>54</v>
      </c>
      <c r="AQ85" s="182" t="s">
        <v>320</v>
      </c>
      <c r="AR85" s="241" t="s">
        <v>312</v>
      </c>
      <c r="AS85" s="192">
        <v>0</v>
      </c>
      <c r="AT85" s="206" t="s">
        <v>793</v>
      </c>
      <c r="AU85" s="293">
        <v>-19.100000000000001</v>
      </c>
      <c r="AV85" s="302">
        <v>0</v>
      </c>
      <c r="AW85" s="302" t="s">
        <v>316</v>
      </c>
      <c r="AX85" s="302">
        <v>3.3</v>
      </c>
      <c r="AY85" s="302">
        <v>14.3</v>
      </c>
      <c r="AZ85" s="302" t="s">
        <v>316</v>
      </c>
      <c r="BA85" s="302">
        <v>-34.200000000000003</v>
      </c>
      <c r="BB85" s="302">
        <v>0.4</v>
      </c>
      <c r="BC85" s="294" t="s">
        <v>316</v>
      </c>
      <c r="BD85" s="295">
        <v>0</v>
      </c>
      <c r="BE85" s="295"/>
      <c r="BF85" s="295"/>
      <c r="BG85" s="295" t="s">
        <v>768</v>
      </c>
      <c r="BH85" s="296"/>
      <c r="BI85" s="297">
        <v>5</v>
      </c>
      <c r="BJ85" s="189" t="s">
        <v>309</v>
      </c>
      <c r="BK85" s="298" t="s">
        <v>309</v>
      </c>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8"/>
    </row>
    <row r="86" spans="1:106" ht="14">
      <c r="A86" s="562"/>
      <c r="B86" s="205" t="s">
        <v>200</v>
      </c>
      <c r="C86" s="360" t="s">
        <v>126</v>
      </c>
      <c r="D86" s="282" t="s">
        <v>423</v>
      </c>
      <c r="E86" s="225" t="s">
        <v>556</v>
      </c>
      <c r="F86" s="226" t="s">
        <v>566</v>
      </c>
      <c r="G86" s="182" t="s">
        <v>584</v>
      </c>
      <c r="H86" s="182" t="s">
        <v>581</v>
      </c>
      <c r="I86" s="496" t="s">
        <v>973</v>
      </c>
      <c r="J86" s="497" t="s">
        <v>1056</v>
      </c>
      <c r="K86" s="210" t="s">
        <v>136</v>
      </c>
      <c r="L86" s="26" t="s">
        <v>1044</v>
      </c>
      <c r="M86" s="206" t="s">
        <v>315</v>
      </c>
      <c r="N86" s="361">
        <v>136.24</v>
      </c>
      <c r="O86" s="362">
        <v>4.57</v>
      </c>
      <c r="P86" s="362">
        <v>-4.0999999999999996</v>
      </c>
      <c r="Q86" s="362">
        <v>176</v>
      </c>
      <c r="R86" s="362">
        <v>-90</v>
      </c>
      <c r="S86" s="362">
        <v>0.19</v>
      </c>
      <c r="T86" s="363">
        <v>2</v>
      </c>
      <c r="U86" s="342" t="s">
        <v>300</v>
      </c>
      <c r="V86" s="225">
        <v>0</v>
      </c>
      <c r="W86" s="287">
        <v>4.9000000000000004</v>
      </c>
      <c r="X86" s="287">
        <v>1.3</v>
      </c>
      <c r="Y86" s="288" t="s">
        <v>139</v>
      </c>
      <c r="Z86" s="193" t="s">
        <v>793</v>
      </c>
      <c r="AA86" s="226" t="s">
        <v>209</v>
      </c>
      <c r="AB86" s="288" t="s">
        <v>209</v>
      </c>
      <c r="AC86" s="288">
        <v>0</v>
      </c>
      <c r="AD86" s="288">
        <v>1.1399999999999999</v>
      </c>
      <c r="AE86" s="288">
        <v>118.1</v>
      </c>
      <c r="AF86" s="193" t="s">
        <v>793</v>
      </c>
      <c r="AG86" s="289">
        <v>1</v>
      </c>
      <c r="AH86" s="290">
        <v>278</v>
      </c>
      <c r="AI86" s="290">
        <v>216.7</v>
      </c>
      <c r="AJ86" s="291">
        <v>1</v>
      </c>
      <c r="AK86" s="292">
        <v>1</v>
      </c>
      <c r="AL86" s="291">
        <v>736.6</v>
      </c>
      <c r="AM86" s="191" t="s">
        <v>323</v>
      </c>
      <c r="AN86" s="225">
        <v>1</v>
      </c>
      <c r="AO86" s="287">
        <v>30.03</v>
      </c>
      <c r="AP86" s="287" t="s">
        <v>54</v>
      </c>
      <c r="AQ86" s="182" t="s">
        <v>320</v>
      </c>
      <c r="AR86" s="241" t="s">
        <v>315</v>
      </c>
      <c r="AS86" s="192">
        <v>1</v>
      </c>
      <c r="AT86" s="206" t="s">
        <v>793</v>
      </c>
      <c r="AU86" s="293">
        <v>-5</v>
      </c>
      <c r="AV86" s="302">
        <v>7.2</v>
      </c>
      <c r="AW86" s="302" t="s">
        <v>316</v>
      </c>
      <c r="AX86" s="302">
        <v>25</v>
      </c>
      <c r="AY86" s="302">
        <v>31.3</v>
      </c>
      <c r="AZ86" s="302">
        <v>5</v>
      </c>
      <c r="BA86" s="302">
        <v>-6.7</v>
      </c>
      <c r="BB86" s="302">
        <v>8</v>
      </c>
      <c r="BC86" s="294" t="s">
        <v>316</v>
      </c>
      <c r="BD86" s="295">
        <v>1</v>
      </c>
      <c r="BE86" s="295">
        <v>5</v>
      </c>
      <c r="BF86" s="295" t="s">
        <v>765</v>
      </c>
      <c r="BG86" s="295" t="s">
        <v>766</v>
      </c>
      <c r="BH86" s="296"/>
      <c r="BI86" s="297">
        <v>5</v>
      </c>
      <c r="BJ86" s="189">
        <v>52.5</v>
      </c>
      <c r="BK86" s="298">
        <v>69</v>
      </c>
      <c r="BL86" s="13">
        <v>36</v>
      </c>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8"/>
    </row>
    <row r="87" spans="1:106" ht="14">
      <c r="A87" s="562"/>
      <c r="B87" s="188" t="s">
        <v>113</v>
      </c>
      <c r="C87" s="351" t="s">
        <v>114</v>
      </c>
      <c r="D87" s="282" t="s">
        <v>446</v>
      </c>
      <c r="E87" s="225" t="s">
        <v>563</v>
      </c>
      <c r="F87" s="226" t="s">
        <v>566</v>
      </c>
      <c r="G87" s="182" t="s">
        <v>136</v>
      </c>
      <c r="H87" s="182" t="s">
        <v>136</v>
      </c>
      <c r="I87" s="496" t="s">
        <v>973</v>
      </c>
      <c r="J87" s="497" t="s">
        <v>1056</v>
      </c>
      <c r="K87" s="210" t="s">
        <v>136</v>
      </c>
      <c r="L87" s="25" t="s">
        <v>1044</v>
      </c>
      <c r="M87" s="210" t="s">
        <v>314</v>
      </c>
      <c r="N87" s="283">
        <v>266.33999999999997</v>
      </c>
      <c r="O87" s="284">
        <v>5.12</v>
      </c>
      <c r="P87" s="284">
        <v>-4.28</v>
      </c>
      <c r="Q87" s="284">
        <v>309.5</v>
      </c>
      <c r="R87" s="284">
        <v>174</v>
      </c>
      <c r="S87" s="284">
        <v>-3.96</v>
      </c>
      <c r="T87" s="285">
        <v>1</v>
      </c>
      <c r="U87" s="342" t="s">
        <v>304</v>
      </c>
      <c r="V87" s="225">
        <v>1</v>
      </c>
      <c r="W87" s="287">
        <v>0</v>
      </c>
      <c r="X87" s="287">
        <v>14.5</v>
      </c>
      <c r="Y87" s="288" t="s">
        <v>140</v>
      </c>
      <c r="Z87" s="185" t="s">
        <v>321</v>
      </c>
      <c r="AA87" s="226" t="s">
        <v>209</v>
      </c>
      <c r="AB87" s="288" t="s">
        <v>209</v>
      </c>
      <c r="AC87" s="288">
        <v>0</v>
      </c>
      <c r="AD87" s="288">
        <v>1</v>
      </c>
      <c r="AE87" s="288">
        <v>27.7</v>
      </c>
      <c r="AF87" s="182" t="s">
        <v>325</v>
      </c>
      <c r="AG87" s="289">
        <v>1</v>
      </c>
      <c r="AH87" s="290" t="s">
        <v>134</v>
      </c>
      <c r="AI87" s="290">
        <v>19.04</v>
      </c>
      <c r="AJ87" s="291">
        <v>0</v>
      </c>
      <c r="AK87" s="292">
        <v>1</v>
      </c>
      <c r="AL87" s="291">
        <v>33.4</v>
      </c>
      <c r="AM87" s="191" t="s">
        <v>323</v>
      </c>
      <c r="AN87" s="225">
        <v>1</v>
      </c>
      <c r="AO87" s="287">
        <v>21.34</v>
      </c>
      <c r="AP87" s="287">
        <v>21.34</v>
      </c>
      <c r="AQ87" s="182" t="s">
        <v>320</v>
      </c>
      <c r="AR87" s="241" t="s">
        <v>315</v>
      </c>
      <c r="AS87" s="192">
        <v>1</v>
      </c>
      <c r="AT87" s="206" t="s">
        <v>793</v>
      </c>
      <c r="AU87" s="293">
        <v>-4.5999999999999996</v>
      </c>
      <c r="AV87" s="302">
        <v>13.3</v>
      </c>
      <c r="AW87" s="302" t="s">
        <v>316</v>
      </c>
      <c r="AX87" s="302">
        <v>21.3</v>
      </c>
      <c r="AY87" s="302">
        <v>57.4</v>
      </c>
      <c r="AZ87" s="302">
        <v>5.3999999999999999E-2</v>
      </c>
      <c r="BA87" s="302">
        <v>-12.4</v>
      </c>
      <c r="BB87" s="302">
        <v>0</v>
      </c>
      <c r="BC87" s="294" t="s">
        <v>316</v>
      </c>
      <c r="BD87" s="295">
        <v>1</v>
      </c>
      <c r="BE87" s="295">
        <v>5.3999999999999999E-2</v>
      </c>
      <c r="BF87" s="295" t="s">
        <v>765</v>
      </c>
      <c r="BG87" s="295" t="s">
        <v>764</v>
      </c>
      <c r="BH87" s="296" t="s">
        <v>1039</v>
      </c>
      <c r="BI87" s="297">
        <v>5</v>
      </c>
      <c r="BJ87" s="189">
        <v>20</v>
      </c>
      <c r="BK87" s="298">
        <v>20</v>
      </c>
      <c r="BL87" s="13">
        <v>20</v>
      </c>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8"/>
    </row>
    <row r="88" spans="1:106" ht="14">
      <c r="A88" s="562"/>
      <c r="B88" s="188" t="s">
        <v>115</v>
      </c>
      <c r="C88" s="351" t="s">
        <v>116</v>
      </c>
      <c r="D88" s="282" t="s">
        <v>462</v>
      </c>
      <c r="E88" s="225" t="s">
        <v>556</v>
      </c>
      <c r="F88" s="226" t="s">
        <v>579</v>
      </c>
      <c r="G88" s="182" t="s">
        <v>136</v>
      </c>
      <c r="H88" s="182" t="s">
        <v>136</v>
      </c>
      <c r="I88" s="496" t="s">
        <v>975</v>
      </c>
      <c r="J88" s="497" t="s">
        <v>1054</v>
      </c>
      <c r="K88" s="210" t="s">
        <v>136</v>
      </c>
      <c r="L88" s="25" t="s">
        <v>1044</v>
      </c>
      <c r="M88" s="210" t="s">
        <v>1044</v>
      </c>
      <c r="N88" s="283">
        <v>138.16999999999999</v>
      </c>
      <c r="O88" s="284">
        <v>1.1599999999999999</v>
      </c>
      <c r="P88" s="284">
        <v>-0.71</v>
      </c>
      <c r="Q88" s="284">
        <v>250.5</v>
      </c>
      <c r="R88" s="284">
        <v>14</v>
      </c>
      <c r="S88" s="284">
        <v>-1.93</v>
      </c>
      <c r="T88" s="285">
        <v>2</v>
      </c>
      <c r="U88" s="342" t="s">
        <v>303</v>
      </c>
      <c r="V88" s="225">
        <v>1</v>
      </c>
      <c r="W88" s="287">
        <v>11.4</v>
      </c>
      <c r="X88" s="287">
        <v>25.4</v>
      </c>
      <c r="Y88" s="288" t="s">
        <v>140</v>
      </c>
      <c r="Z88" s="193" t="s">
        <v>793</v>
      </c>
      <c r="AA88" s="226" t="s">
        <v>209</v>
      </c>
      <c r="AB88" s="288" t="s">
        <v>209</v>
      </c>
      <c r="AC88" s="288">
        <v>0</v>
      </c>
      <c r="AD88" s="288">
        <v>1.0900000000000001</v>
      </c>
      <c r="AE88" s="288" t="s">
        <v>209</v>
      </c>
      <c r="AF88" s="193" t="s">
        <v>793</v>
      </c>
      <c r="AG88" s="289">
        <v>0</v>
      </c>
      <c r="AH88" s="290" t="s">
        <v>134</v>
      </c>
      <c r="AI88" s="290" t="s">
        <v>134</v>
      </c>
      <c r="AJ88" s="291">
        <v>0</v>
      </c>
      <c r="AK88" s="292">
        <v>0</v>
      </c>
      <c r="AL88" s="291" t="s">
        <v>274</v>
      </c>
      <c r="AM88" s="193" t="s">
        <v>793</v>
      </c>
      <c r="AN88" s="225">
        <v>1</v>
      </c>
      <c r="AO88" s="287">
        <v>176.29</v>
      </c>
      <c r="AP88" s="287" t="s">
        <v>54</v>
      </c>
      <c r="AQ88" s="182" t="s">
        <v>320</v>
      </c>
      <c r="AR88" s="241" t="s">
        <v>315</v>
      </c>
      <c r="AS88" s="192">
        <v>1</v>
      </c>
      <c r="AT88" s="206" t="s">
        <v>793</v>
      </c>
      <c r="AU88" s="293">
        <v>-8.6999999999999993</v>
      </c>
      <c r="AV88" s="302">
        <v>1.9</v>
      </c>
      <c r="AW88" s="302" t="s">
        <v>316</v>
      </c>
      <c r="AX88" s="302">
        <v>9.4</v>
      </c>
      <c r="AY88" s="302">
        <v>22.4</v>
      </c>
      <c r="AZ88" s="302" t="s">
        <v>316</v>
      </c>
      <c r="BA88" s="302">
        <v>-1.3</v>
      </c>
      <c r="BB88" s="302">
        <v>7.3</v>
      </c>
      <c r="BC88" s="294" t="s">
        <v>316</v>
      </c>
      <c r="BD88" s="295">
        <v>0</v>
      </c>
      <c r="BE88" s="295"/>
      <c r="BF88" s="295"/>
      <c r="BG88" s="295" t="s">
        <v>768</v>
      </c>
      <c r="BH88" s="296"/>
      <c r="BI88" s="297">
        <v>5</v>
      </c>
      <c r="BJ88" s="189" t="s">
        <v>309</v>
      </c>
      <c r="BK88" s="298" t="s">
        <v>309</v>
      </c>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8"/>
    </row>
    <row r="89" spans="1:106" ht="14">
      <c r="A89" s="562"/>
      <c r="B89" s="188" t="s">
        <v>117</v>
      </c>
      <c r="C89" s="360" t="s">
        <v>118</v>
      </c>
      <c r="D89" s="367" t="s">
        <v>347</v>
      </c>
      <c r="E89" s="225" t="s">
        <v>556</v>
      </c>
      <c r="F89" s="226" t="s">
        <v>579</v>
      </c>
      <c r="G89" s="182" t="s">
        <v>136</v>
      </c>
      <c r="H89" s="182" t="s">
        <v>136</v>
      </c>
      <c r="I89" s="496" t="s">
        <v>975</v>
      </c>
      <c r="J89" s="497" t="s">
        <v>1054</v>
      </c>
      <c r="K89" s="210" t="s">
        <v>136</v>
      </c>
      <c r="L89" s="25" t="s">
        <v>1044</v>
      </c>
      <c r="M89" s="210" t="s">
        <v>1044</v>
      </c>
      <c r="N89" s="361">
        <v>149.19</v>
      </c>
      <c r="O89" s="362">
        <v>-1</v>
      </c>
      <c r="P89" s="362">
        <v>1.25</v>
      </c>
      <c r="Q89" s="362">
        <v>335.4</v>
      </c>
      <c r="R89" s="362">
        <v>20.5</v>
      </c>
      <c r="S89" s="362">
        <v>-5.44</v>
      </c>
      <c r="T89" s="363">
        <v>3</v>
      </c>
      <c r="U89" s="342" t="s">
        <v>301</v>
      </c>
      <c r="V89" s="225">
        <v>0</v>
      </c>
      <c r="W89" s="287">
        <v>0</v>
      </c>
      <c r="X89" s="287">
        <v>3.1</v>
      </c>
      <c r="Y89" s="288" t="s">
        <v>139</v>
      </c>
      <c r="Z89" s="193" t="s">
        <v>793</v>
      </c>
      <c r="AA89" s="226" t="s">
        <v>209</v>
      </c>
      <c r="AB89" s="288" t="s">
        <v>209</v>
      </c>
      <c r="AC89" s="288">
        <v>0</v>
      </c>
      <c r="AD89" s="288">
        <v>1.1100000000000001</v>
      </c>
      <c r="AE89" s="288" t="s">
        <v>209</v>
      </c>
      <c r="AF89" s="193" t="s">
        <v>793</v>
      </c>
      <c r="AG89" s="289">
        <v>1</v>
      </c>
      <c r="AH89" s="290">
        <v>1936.4</v>
      </c>
      <c r="AI89" s="290">
        <v>1718.3</v>
      </c>
      <c r="AJ89" s="291">
        <v>1</v>
      </c>
      <c r="AK89" s="292">
        <v>1</v>
      </c>
      <c r="AL89" s="291">
        <v>4167</v>
      </c>
      <c r="AM89" s="193" t="s">
        <v>793</v>
      </c>
      <c r="AN89" s="225">
        <v>1</v>
      </c>
      <c r="AO89" s="287">
        <v>189.48</v>
      </c>
      <c r="AP89" s="287" t="s">
        <v>54</v>
      </c>
      <c r="AQ89" s="182" t="s">
        <v>320</v>
      </c>
      <c r="AR89" s="241" t="s">
        <v>312</v>
      </c>
      <c r="AS89" s="192">
        <v>0</v>
      </c>
      <c r="AT89" s="206" t="s">
        <v>330</v>
      </c>
      <c r="AU89" s="293">
        <v>-5.0999999999999996</v>
      </c>
      <c r="AV89" s="302">
        <v>3.7</v>
      </c>
      <c r="AW89" s="302" t="s">
        <v>316</v>
      </c>
      <c r="AX89" s="302">
        <v>3.9</v>
      </c>
      <c r="AY89" s="302">
        <v>12.1</v>
      </c>
      <c r="AZ89" s="302" t="s">
        <v>316</v>
      </c>
      <c r="BA89" s="302">
        <v>-8.1</v>
      </c>
      <c r="BB89" s="302">
        <v>3.1</v>
      </c>
      <c r="BC89" s="294" t="s">
        <v>316</v>
      </c>
      <c r="BD89" s="295">
        <v>0</v>
      </c>
      <c r="BE89" s="295"/>
      <c r="BF89" s="295"/>
      <c r="BG89" s="295" t="s">
        <v>768</v>
      </c>
      <c r="BH89" s="296"/>
      <c r="BI89" s="297">
        <v>5</v>
      </c>
      <c r="BJ89" s="189" t="s">
        <v>309</v>
      </c>
      <c r="BK89" s="298" t="s">
        <v>309</v>
      </c>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8"/>
    </row>
    <row r="90" spans="1:106" ht="14">
      <c r="A90" s="562"/>
      <c r="B90" s="205" t="s">
        <v>119</v>
      </c>
      <c r="C90" s="360" t="s">
        <v>208</v>
      </c>
      <c r="D90" s="282" t="s">
        <v>386</v>
      </c>
      <c r="E90" s="225" t="s">
        <v>556</v>
      </c>
      <c r="F90" s="226" t="s">
        <v>318</v>
      </c>
      <c r="G90" s="182" t="s">
        <v>136</v>
      </c>
      <c r="H90" s="182" t="s">
        <v>136</v>
      </c>
      <c r="I90" s="496" t="s">
        <v>975</v>
      </c>
      <c r="J90" s="497" t="s">
        <v>1054</v>
      </c>
      <c r="K90" s="210" t="s">
        <v>136</v>
      </c>
      <c r="L90" s="25" t="s">
        <v>1044</v>
      </c>
      <c r="M90" s="210" t="s">
        <v>1044</v>
      </c>
      <c r="N90" s="361">
        <v>191.27</v>
      </c>
      <c r="O90" s="362">
        <v>2.1800000000000002</v>
      </c>
      <c r="P90" s="362">
        <v>-2.3199999999999998</v>
      </c>
      <c r="Q90" s="362">
        <v>290</v>
      </c>
      <c r="R90" s="362">
        <v>45</v>
      </c>
      <c r="S90" s="362">
        <v>-2.7</v>
      </c>
      <c r="T90" s="363">
        <v>3</v>
      </c>
      <c r="U90" s="342" t="s">
        <v>304</v>
      </c>
      <c r="V90" s="225">
        <v>0</v>
      </c>
      <c r="W90" s="287">
        <v>6.7</v>
      </c>
      <c r="X90" s="287">
        <v>0.6</v>
      </c>
      <c r="Y90" s="288" t="s">
        <v>139</v>
      </c>
      <c r="Z90" s="193" t="s">
        <v>793</v>
      </c>
      <c r="AA90" s="226" t="s">
        <v>209</v>
      </c>
      <c r="AB90" s="288" t="s">
        <v>209</v>
      </c>
      <c r="AC90" s="288">
        <v>0</v>
      </c>
      <c r="AD90" s="288">
        <v>1.07</v>
      </c>
      <c r="AE90" s="288">
        <v>1914</v>
      </c>
      <c r="AF90" s="193" t="s">
        <v>793</v>
      </c>
      <c r="AG90" s="289">
        <v>0</v>
      </c>
      <c r="AH90" s="290" t="s">
        <v>134</v>
      </c>
      <c r="AI90" s="290" t="s">
        <v>134</v>
      </c>
      <c r="AJ90" s="291">
        <v>0</v>
      </c>
      <c r="AK90" s="292">
        <v>0</v>
      </c>
      <c r="AL90" s="291">
        <v>492.3</v>
      </c>
      <c r="AM90" s="193" t="s">
        <v>793</v>
      </c>
      <c r="AN90" s="225">
        <v>1</v>
      </c>
      <c r="AO90" s="287">
        <v>52.94</v>
      </c>
      <c r="AP90" s="287" t="s">
        <v>54</v>
      </c>
      <c r="AQ90" s="182" t="s">
        <v>320</v>
      </c>
      <c r="AR90" s="241" t="s">
        <v>315</v>
      </c>
      <c r="AS90" s="192">
        <v>1</v>
      </c>
      <c r="AT90" s="206" t="s">
        <v>793</v>
      </c>
      <c r="AU90" s="293">
        <v>-9.6999999999999993</v>
      </c>
      <c r="AV90" s="302">
        <v>0</v>
      </c>
      <c r="AW90" s="302" t="s">
        <v>316</v>
      </c>
      <c r="AX90" s="302">
        <v>-2.1</v>
      </c>
      <c r="AY90" s="302">
        <v>8.8000000000000007</v>
      </c>
      <c r="AZ90" s="302" t="s">
        <v>316</v>
      </c>
      <c r="BA90" s="302">
        <v>-9.6999999999999993</v>
      </c>
      <c r="BB90" s="302">
        <v>2</v>
      </c>
      <c r="BC90" s="294" t="s">
        <v>316</v>
      </c>
      <c r="BD90" s="295">
        <v>0</v>
      </c>
      <c r="BE90" s="295"/>
      <c r="BF90" s="295"/>
      <c r="BG90" s="295" t="s">
        <v>768</v>
      </c>
      <c r="BH90" s="296"/>
      <c r="BI90" s="297">
        <v>6</v>
      </c>
      <c r="BJ90" s="189" t="s">
        <v>309</v>
      </c>
      <c r="BK90" s="298" t="s">
        <v>309</v>
      </c>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8"/>
    </row>
    <row r="91" spans="1:106" ht="14">
      <c r="A91" s="562"/>
      <c r="B91" s="188" t="s">
        <v>120</v>
      </c>
      <c r="C91" s="351" t="s">
        <v>121</v>
      </c>
      <c r="D91" s="367" t="s">
        <v>361</v>
      </c>
      <c r="E91" s="225" t="s">
        <v>556</v>
      </c>
      <c r="F91" s="226" t="s">
        <v>579</v>
      </c>
      <c r="G91" s="182" t="s">
        <v>136</v>
      </c>
      <c r="H91" s="182" t="s">
        <v>136</v>
      </c>
      <c r="I91" s="496" t="s">
        <v>975</v>
      </c>
      <c r="J91" s="502" t="s">
        <v>1058</v>
      </c>
      <c r="K91" s="210" t="s">
        <v>136</v>
      </c>
      <c r="L91" s="25" t="s">
        <v>1044</v>
      </c>
      <c r="M91" s="210" t="s">
        <v>1044</v>
      </c>
      <c r="N91" s="283">
        <v>94.11</v>
      </c>
      <c r="O91" s="284">
        <v>1.46</v>
      </c>
      <c r="P91" s="284">
        <v>-0.06</v>
      </c>
      <c r="Q91" s="284">
        <v>181.8</v>
      </c>
      <c r="R91" s="284">
        <v>40.9</v>
      </c>
      <c r="S91" s="284">
        <v>-0.46</v>
      </c>
      <c r="T91" s="285">
        <v>2</v>
      </c>
      <c r="U91" s="342" t="s">
        <v>303</v>
      </c>
      <c r="V91" s="225">
        <v>1</v>
      </c>
      <c r="W91" s="287">
        <v>15.4</v>
      </c>
      <c r="X91" s="287">
        <v>0</v>
      </c>
      <c r="Y91" s="288" t="s">
        <v>140</v>
      </c>
      <c r="Z91" s="193" t="s">
        <v>793</v>
      </c>
      <c r="AA91" s="226" t="s">
        <v>209</v>
      </c>
      <c r="AB91" s="288" t="s">
        <v>209</v>
      </c>
      <c r="AC91" s="288">
        <v>0</v>
      </c>
      <c r="AD91" s="288">
        <v>1.3</v>
      </c>
      <c r="AE91" s="288" t="s">
        <v>209</v>
      </c>
      <c r="AF91" s="182" t="s">
        <v>322</v>
      </c>
      <c r="AG91" s="289">
        <v>1</v>
      </c>
      <c r="AH91" s="290">
        <v>173</v>
      </c>
      <c r="AI91" s="290">
        <v>130.19999999999999</v>
      </c>
      <c r="AJ91" s="291">
        <v>1</v>
      </c>
      <c r="AK91" s="292">
        <v>1</v>
      </c>
      <c r="AL91" s="291">
        <v>308.8</v>
      </c>
      <c r="AM91" s="191" t="s">
        <v>328</v>
      </c>
      <c r="AN91" s="225">
        <v>1</v>
      </c>
      <c r="AO91" s="287">
        <v>21.74</v>
      </c>
      <c r="AP91" s="287">
        <v>101.68</v>
      </c>
      <c r="AQ91" s="182" t="s">
        <v>320</v>
      </c>
      <c r="AR91" s="241" t="s">
        <v>312</v>
      </c>
      <c r="AS91" s="192">
        <v>0</v>
      </c>
      <c r="AT91" s="206" t="s">
        <v>330</v>
      </c>
      <c r="AU91" s="293">
        <v>-2.2999999999999998</v>
      </c>
      <c r="AV91" s="302">
        <v>5.2</v>
      </c>
      <c r="AW91" s="302" t="s">
        <v>316</v>
      </c>
      <c r="AX91" s="302">
        <v>51.8</v>
      </c>
      <c r="AY91" s="302">
        <v>61.8</v>
      </c>
      <c r="AZ91" s="302" t="s">
        <v>771</v>
      </c>
      <c r="BA91" s="302">
        <v>-6.9</v>
      </c>
      <c r="BB91" s="302">
        <v>4.5999999999999996</v>
      </c>
      <c r="BC91" s="294" t="s">
        <v>316</v>
      </c>
      <c r="BD91" s="295">
        <v>1</v>
      </c>
      <c r="BE91" s="295" t="s">
        <v>771</v>
      </c>
      <c r="BF91" s="295" t="s">
        <v>765</v>
      </c>
      <c r="BG91" s="295" t="s">
        <v>766</v>
      </c>
      <c r="BH91" s="296"/>
      <c r="BI91" s="297">
        <v>6</v>
      </c>
      <c r="BJ91" s="189" t="s">
        <v>309</v>
      </c>
      <c r="BK91" s="298" t="s">
        <v>309</v>
      </c>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8"/>
    </row>
    <row r="92" spans="1:106" ht="14">
      <c r="A92" s="562"/>
      <c r="B92" s="188" t="s">
        <v>122</v>
      </c>
      <c r="C92" s="351" t="s">
        <v>123</v>
      </c>
      <c r="D92" s="282" t="s">
        <v>422</v>
      </c>
      <c r="E92" s="225" t="s">
        <v>556</v>
      </c>
      <c r="F92" s="226" t="s">
        <v>318</v>
      </c>
      <c r="G92" s="182" t="s">
        <v>136</v>
      </c>
      <c r="H92" s="182" t="s">
        <v>136</v>
      </c>
      <c r="I92" s="496" t="s">
        <v>975</v>
      </c>
      <c r="J92" s="497" t="s">
        <v>1054</v>
      </c>
      <c r="K92" s="210" t="s">
        <v>136</v>
      </c>
      <c r="L92" s="25" t="s">
        <v>1044</v>
      </c>
      <c r="M92" s="210" t="s">
        <v>1044</v>
      </c>
      <c r="N92" s="283">
        <v>430.71</v>
      </c>
      <c r="O92" s="284">
        <v>6.91</v>
      </c>
      <c r="P92" s="284">
        <v>-6.97</v>
      </c>
      <c r="Q92" s="284">
        <v>369.1</v>
      </c>
      <c r="R92" s="284">
        <v>133.69999999999999</v>
      </c>
      <c r="S92" s="284">
        <v>-9.9700000000000006</v>
      </c>
      <c r="T92" s="285">
        <v>1</v>
      </c>
      <c r="U92" s="342" t="s">
        <v>302</v>
      </c>
      <c r="V92" s="225">
        <v>0</v>
      </c>
      <c r="W92" s="287">
        <v>0</v>
      </c>
      <c r="X92" s="287">
        <v>7.1</v>
      </c>
      <c r="Y92" s="288" t="s">
        <v>139</v>
      </c>
      <c r="Z92" s="193" t="s">
        <v>793</v>
      </c>
      <c r="AA92" s="226">
        <v>114.6</v>
      </c>
      <c r="AB92" s="288" t="s">
        <v>209</v>
      </c>
      <c r="AC92" s="288">
        <v>1</v>
      </c>
      <c r="AD92" s="288">
        <v>2.09</v>
      </c>
      <c r="AE92" s="288" t="s">
        <v>209</v>
      </c>
      <c r="AF92" s="193" t="s">
        <v>793</v>
      </c>
      <c r="AG92" s="289">
        <v>0</v>
      </c>
      <c r="AH92" s="290" t="s">
        <v>134</v>
      </c>
      <c r="AI92" s="290" t="s">
        <v>134</v>
      </c>
      <c r="AJ92" s="291">
        <v>0</v>
      </c>
      <c r="AK92" s="292">
        <v>0</v>
      </c>
      <c r="AL92" s="291" t="s">
        <v>274</v>
      </c>
      <c r="AM92" s="191" t="s">
        <v>323</v>
      </c>
      <c r="AN92" s="225">
        <v>0</v>
      </c>
      <c r="AO92" s="287" t="s">
        <v>54</v>
      </c>
      <c r="AP92" s="287" t="s">
        <v>54</v>
      </c>
      <c r="AQ92" s="182" t="s">
        <v>320</v>
      </c>
      <c r="AR92" s="241" t="s">
        <v>315</v>
      </c>
      <c r="AS92" s="192">
        <v>1</v>
      </c>
      <c r="AT92" s="206" t="s">
        <v>793</v>
      </c>
      <c r="AU92" s="293">
        <v>-7.8</v>
      </c>
      <c r="AV92" s="302">
        <v>0.6</v>
      </c>
      <c r="AW92" s="302" t="s">
        <v>316</v>
      </c>
      <c r="AX92" s="302">
        <v>-0.7</v>
      </c>
      <c r="AY92" s="302">
        <v>8.5</v>
      </c>
      <c r="AZ92" s="302" t="s">
        <v>316</v>
      </c>
      <c r="BA92" s="302">
        <v>-4.9000000000000004</v>
      </c>
      <c r="BB92" s="302">
        <v>6.7</v>
      </c>
      <c r="BC92" s="294" t="s">
        <v>316</v>
      </c>
      <c r="BD92" s="295">
        <v>0</v>
      </c>
      <c r="BE92" s="295"/>
      <c r="BF92" s="295"/>
      <c r="BG92" s="295" t="s">
        <v>768</v>
      </c>
      <c r="BH92" s="296"/>
      <c r="BI92" s="297">
        <v>6</v>
      </c>
      <c r="BJ92" s="189">
        <v>8.1</v>
      </c>
      <c r="BK92" s="298">
        <v>8.1</v>
      </c>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8"/>
    </row>
    <row r="93" spans="1:106" ht="14">
      <c r="A93" s="562"/>
      <c r="B93" s="188" t="s">
        <v>124</v>
      </c>
      <c r="C93" s="351" t="s">
        <v>125</v>
      </c>
      <c r="D93" s="282" t="s">
        <v>383</v>
      </c>
      <c r="E93" s="225" t="s">
        <v>556</v>
      </c>
      <c r="F93" s="226" t="s">
        <v>318</v>
      </c>
      <c r="G93" s="182" t="s">
        <v>136</v>
      </c>
      <c r="H93" s="182" t="s">
        <v>136</v>
      </c>
      <c r="I93" s="496" t="s">
        <v>975</v>
      </c>
      <c r="J93" s="497" t="s">
        <v>1054</v>
      </c>
      <c r="K93" s="210" t="s">
        <v>136</v>
      </c>
      <c r="L93" s="25" t="s">
        <v>1044</v>
      </c>
      <c r="M93" s="210" t="s">
        <v>1044</v>
      </c>
      <c r="N93" s="283">
        <v>106.17</v>
      </c>
      <c r="O93" s="284">
        <v>3.16</v>
      </c>
      <c r="P93" s="284">
        <v>-3</v>
      </c>
      <c r="Q93" s="284">
        <v>138.5</v>
      </c>
      <c r="R93" s="284">
        <v>-47</v>
      </c>
      <c r="S93" s="284">
        <v>0.9</v>
      </c>
      <c r="T93" s="285">
        <v>2</v>
      </c>
      <c r="U93" s="342" t="s">
        <v>304</v>
      </c>
      <c r="V93" s="225">
        <v>0</v>
      </c>
      <c r="W93" s="287">
        <v>9.6999999999999993</v>
      </c>
      <c r="X93" s="287">
        <v>0</v>
      </c>
      <c r="Y93" s="288" t="s">
        <v>139</v>
      </c>
      <c r="Z93" s="193" t="s">
        <v>793</v>
      </c>
      <c r="AA93" s="226" t="s">
        <v>209</v>
      </c>
      <c r="AB93" s="288" t="s">
        <v>209</v>
      </c>
      <c r="AC93" s="288">
        <v>0</v>
      </c>
      <c r="AD93" s="288">
        <v>1.1200000000000001</v>
      </c>
      <c r="AE93" s="288">
        <v>1303</v>
      </c>
      <c r="AF93" s="182" t="s">
        <v>318</v>
      </c>
      <c r="AG93" s="289">
        <v>1</v>
      </c>
      <c r="AH93" s="290" t="s">
        <v>134</v>
      </c>
      <c r="AI93" s="290">
        <v>498.3</v>
      </c>
      <c r="AJ93" s="291">
        <v>0</v>
      </c>
      <c r="AK93" s="292">
        <v>1</v>
      </c>
      <c r="AL93" s="291" t="s">
        <v>274</v>
      </c>
      <c r="AM93" s="193" t="s">
        <v>793</v>
      </c>
      <c r="AN93" s="225">
        <v>0</v>
      </c>
      <c r="AO93" s="287" t="s">
        <v>54</v>
      </c>
      <c r="AP93" s="287" t="s">
        <v>54</v>
      </c>
      <c r="AQ93" s="182" t="s">
        <v>320</v>
      </c>
      <c r="AR93" s="241" t="s">
        <v>312</v>
      </c>
      <c r="AS93" s="192">
        <v>0</v>
      </c>
      <c r="AT93" s="206" t="s">
        <v>793</v>
      </c>
      <c r="AU93" s="293">
        <v>-0.9</v>
      </c>
      <c r="AV93" s="302">
        <v>4.9000000000000004</v>
      </c>
      <c r="AW93" s="302" t="s">
        <v>316</v>
      </c>
      <c r="AX93" s="302">
        <v>4.7</v>
      </c>
      <c r="AY93" s="302">
        <v>19</v>
      </c>
      <c r="AZ93" s="302" t="s">
        <v>316</v>
      </c>
      <c r="BA93" s="302">
        <v>-15.2</v>
      </c>
      <c r="BB93" s="302">
        <v>2.9</v>
      </c>
      <c r="BC93" s="294" t="s">
        <v>316</v>
      </c>
      <c r="BD93" s="295">
        <v>0</v>
      </c>
      <c r="BE93" s="295"/>
      <c r="BF93" s="295"/>
      <c r="BG93" s="295" t="s">
        <v>768</v>
      </c>
      <c r="BH93" s="296"/>
      <c r="BI93" s="297">
        <v>6</v>
      </c>
      <c r="BJ93" s="189">
        <v>95.8</v>
      </c>
      <c r="BK93" s="298">
        <v>95.8</v>
      </c>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8"/>
    </row>
    <row r="94" spans="1:106" ht="14">
      <c r="A94" s="562"/>
      <c r="B94" s="348" t="s">
        <v>35</v>
      </c>
      <c r="C94" s="366" t="s">
        <v>36</v>
      </c>
      <c r="D94" s="282" t="s">
        <v>433</v>
      </c>
      <c r="E94" s="225" t="s">
        <v>556</v>
      </c>
      <c r="F94" s="226" t="s">
        <v>566</v>
      </c>
      <c r="G94" s="182" t="s">
        <v>136</v>
      </c>
      <c r="H94" s="182" t="s">
        <v>136</v>
      </c>
      <c r="I94" s="496" t="s">
        <v>975</v>
      </c>
      <c r="J94" s="497" t="s">
        <v>1054</v>
      </c>
      <c r="K94" s="210" t="s">
        <v>136</v>
      </c>
      <c r="L94" s="25" t="s">
        <v>1044</v>
      </c>
      <c r="M94" s="210" t="s">
        <v>1044</v>
      </c>
      <c r="N94" s="361">
        <v>78.13</v>
      </c>
      <c r="O94" s="362">
        <v>-1.35</v>
      </c>
      <c r="P94" s="362">
        <v>1.1100000000000001</v>
      </c>
      <c r="Q94" s="362">
        <v>189</v>
      </c>
      <c r="R94" s="362">
        <v>18.5</v>
      </c>
      <c r="S94" s="362">
        <v>-0.21</v>
      </c>
      <c r="T94" s="363">
        <v>2</v>
      </c>
      <c r="U94" s="286" t="s">
        <v>304</v>
      </c>
      <c r="V94" s="225">
        <v>0</v>
      </c>
      <c r="W94" s="287">
        <v>0.4</v>
      </c>
      <c r="X94" s="287">
        <v>1.2</v>
      </c>
      <c r="Y94" s="288" t="s">
        <v>139</v>
      </c>
      <c r="Z94" s="193" t="s">
        <v>793</v>
      </c>
      <c r="AA94" s="226" t="s">
        <v>209</v>
      </c>
      <c r="AB94" s="288" t="s">
        <v>209</v>
      </c>
      <c r="AC94" s="288">
        <v>0</v>
      </c>
      <c r="AD94" s="288">
        <v>1.23</v>
      </c>
      <c r="AE94" s="288" t="s">
        <v>209</v>
      </c>
      <c r="AF94" s="193" t="s">
        <v>793</v>
      </c>
      <c r="AG94" s="289">
        <v>1</v>
      </c>
      <c r="AH94" s="290" t="s">
        <v>134</v>
      </c>
      <c r="AI94" s="290">
        <v>4894.5200000000004</v>
      </c>
      <c r="AJ94" s="291">
        <v>0</v>
      </c>
      <c r="AK94" s="292">
        <v>1</v>
      </c>
      <c r="AL94" s="291">
        <v>5000</v>
      </c>
      <c r="AM94" s="193" t="s">
        <v>793</v>
      </c>
      <c r="AN94" s="225">
        <v>0</v>
      </c>
      <c r="AO94" s="287" t="s">
        <v>54</v>
      </c>
      <c r="AP94" s="287" t="s">
        <v>54</v>
      </c>
      <c r="AQ94" s="182" t="s">
        <v>320</v>
      </c>
      <c r="AR94" s="372" t="s">
        <v>312</v>
      </c>
      <c r="AS94" s="209">
        <v>0</v>
      </c>
      <c r="AT94" s="206" t="s">
        <v>329</v>
      </c>
      <c r="AU94" s="293">
        <v>-0.4</v>
      </c>
      <c r="AV94" s="302">
        <v>4.8</v>
      </c>
      <c r="AW94" s="302" t="s">
        <v>316</v>
      </c>
      <c r="AX94" s="302">
        <v>4.5</v>
      </c>
      <c r="AY94" s="302">
        <v>23</v>
      </c>
      <c r="AZ94" s="302" t="s">
        <v>316</v>
      </c>
      <c r="BA94" s="302">
        <v>-5.6</v>
      </c>
      <c r="BB94" s="302">
        <v>1.9</v>
      </c>
      <c r="BC94" s="294" t="s">
        <v>316</v>
      </c>
      <c r="BD94" s="295">
        <v>0</v>
      </c>
      <c r="BE94" s="295"/>
      <c r="BF94" s="295"/>
      <c r="BG94" s="295" t="s">
        <v>768</v>
      </c>
      <c r="BH94" s="296"/>
      <c r="BI94" s="297">
        <v>6</v>
      </c>
      <c r="BJ94" s="189">
        <v>72</v>
      </c>
      <c r="BK94" s="298">
        <v>72</v>
      </c>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8"/>
    </row>
    <row r="95" spans="1:106" ht="14">
      <c r="A95" s="562"/>
      <c r="B95" s="348" t="s">
        <v>37</v>
      </c>
      <c r="C95" s="281" t="s">
        <v>38</v>
      </c>
      <c r="D95" s="299" t="s">
        <v>343</v>
      </c>
      <c r="E95" s="300" t="s">
        <v>558</v>
      </c>
      <c r="F95" s="226" t="s">
        <v>566</v>
      </c>
      <c r="G95" s="182" t="s">
        <v>136</v>
      </c>
      <c r="H95" s="182" t="s">
        <v>136</v>
      </c>
      <c r="I95" s="496" t="s">
        <v>975</v>
      </c>
      <c r="J95" s="497" t="s">
        <v>1054</v>
      </c>
      <c r="K95" s="210" t="s">
        <v>136</v>
      </c>
      <c r="L95" s="25" t="s">
        <v>315</v>
      </c>
      <c r="M95" s="210" t="s">
        <v>1044</v>
      </c>
      <c r="N95" s="283">
        <v>106.12</v>
      </c>
      <c r="O95" s="284">
        <v>1.48</v>
      </c>
      <c r="P95" s="284">
        <v>-1.21</v>
      </c>
      <c r="Q95" s="284">
        <v>179</v>
      </c>
      <c r="R95" s="284">
        <v>-26</v>
      </c>
      <c r="S95" s="284">
        <v>0.1</v>
      </c>
      <c r="T95" s="285">
        <v>2</v>
      </c>
      <c r="U95" s="286" t="s">
        <v>300</v>
      </c>
      <c r="V95" s="225">
        <v>0</v>
      </c>
      <c r="W95" s="287">
        <v>7.2</v>
      </c>
      <c r="X95" s="287">
        <v>0</v>
      </c>
      <c r="Y95" s="288" t="s">
        <v>139</v>
      </c>
      <c r="Z95" s="185" t="s">
        <v>321</v>
      </c>
      <c r="AA95" s="226">
        <v>443.13</v>
      </c>
      <c r="AB95" s="288" t="s">
        <v>209</v>
      </c>
      <c r="AC95" s="288">
        <v>1</v>
      </c>
      <c r="AD95" s="288">
        <v>2.2799999999999998</v>
      </c>
      <c r="AE95" s="288" t="s">
        <v>209</v>
      </c>
      <c r="AF95" s="182" t="s">
        <v>325</v>
      </c>
      <c r="AG95" s="373">
        <v>1</v>
      </c>
      <c r="AH95" s="290">
        <v>300.3</v>
      </c>
      <c r="AI95" s="290">
        <v>259.89999999999998</v>
      </c>
      <c r="AJ95" s="291">
        <v>0</v>
      </c>
      <c r="AK95" s="292">
        <v>0</v>
      </c>
      <c r="AL95" s="291">
        <v>488.4</v>
      </c>
      <c r="AM95" s="191" t="s">
        <v>323</v>
      </c>
      <c r="AN95" s="225">
        <v>1</v>
      </c>
      <c r="AO95" s="287">
        <v>84.91</v>
      </c>
      <c r="AP95" s="287">
        <v>175.35</v>
      </c>
      <c r="AQ95" s="182" t="s">
        <v>320</v>
      </c>
      <c r="AR95" s="372" t="s">
        <v>48</v>
      </c>
      <c r="AS95" s="209">
        <v>1</v>
      </c>
      <c r="AT95" s="210" t="s">
        <v>330</v>
      </c>
      <c r="AU95" s="293">
        <v>7.3</v>
      </c>
      <c r="AV95" s="294">
        <v>99.6</v>
      </c>
      <c r="AW95" s="294">
        <v>0.125</v>
      </c>
      <c r="AX95" s="294">
        <v>5</v>
      </c>
      <c r="AY95" s="294">
        <v>66.8</v>
      </c>
      <c r="AZ95" s="294">
        <v>1.3120000000000001</v>
      </c>
      <c r="BA95" s="294">
        <v>-57.6</v>
      </c>
      <c r="BB95" s="294">
        <v>29.3</v>
      </c>
      <c r="BC95" s="294">
        <v>19.187999999999999</v>
      </c>
      <c r="BD95" s="295">
        <v>1</v>
      </c>
      <c r="BE95" s="295">
        <v>0.125</v>
      </c>
      <c r="BF95" s="295" t="s">
        <v>763</v>
      </c>
      <c r="BG95" s="295" t="s">
        <v>766</v>
      </c>
      <c r="BH95" s="296" t="s">
        <v>1039</v>
      </c>
      <c r="BI95" s="297">
        <v>5</v>
      </c>
      <c r="BJ95" s="189" t="s">
        <v>309</v>
      </c>
      <c r="BK95" s="298" t="s">
        <v>309</v>
      </c>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8"/>
    </row>
    <row r="96" spans="1:106" ht="14">
      <c r="A96" s="562"/>
      <c r="B96" s="348" t="s">
        <v>39</v>
      </c>
      <c r="C96" s="281" t="s">
        <v>40</v>
      </c>
      <c r="D96" s="299" t="s">
        <v>363</v>
      </c>
      <c r="E96" s="300" t="s">
        <v>556</v>
      </c>
      <c r="F96" s="226" t="s">
        <v>566</v>
      </c>
      <c r="G96" s="182" t="s">
        <v>136</v>
      </c>
      <c r="H96" s="182" t="s">
        <v>136</v>
      </c>
      <c r="I96" s="496" t="s">
        <v>975</v>
      </c>
      <c r="J96" s="497" t="s">
        <v>1054</v>
      </c>
      <c r="K96" s="210" t="s">
        <v>136</v>
      </c>
      <c r="L96" s="25" t="s">
        <v>1044</v>
      </c>
      <c r="M96" s="210" t="s">
        <v>1044</v>
      </c>
      <c r="N96" s="283">
        <v>270.45999999999998</v>
      </c>
      <c r="O96" s="284">
        <v>8.49</v>
      </c>
      <c r="P96" s="284">
        <v>-6.49</v>
      </c>
      <c r="Q96" s="284">
        <v>311.39999999999998</v>
      </c>
      <c r="R96" s="284">
        <v>3</v>
      </c>
      <c r="S96" s="284">
        <v>-4.03</v>
      </c>
      <c r="T96" s="285">
        <v>1</v>
      </c>
      <c r="U96" s="286" t="s">
        <v>305</v>
      </c>
      <c r="V96" s="225">
        <v>0</v>
      </c>
      <c r="W96" s="287">
        <v>0.8</v>
      </c>
      <c r="X96" s="287">
        <v>0</v>
      </c>
      <c r="Y96" s="288" t="s">
        <v>139</v>
      </c>
      <c r="Z96" s="193" t="s">
        <v>793</v>
      </c>
      <c r="AA96" s="226" t="s">
        <v>209</v>
      </c>
      <c r="AB96" s="288" t="s">
        <v>209</v>
      </c>
      <c r="AC96" s="288">
        <v>0</v>
      </c>
      <c r="AD96" s="288">
        <v>1.2</v>
      </c>
      <c r="AE96" s="288">
        <v>384.8</v>
      </c>
      <c r="AF96" s="182" t="s">
        <v>325</v>
      </c>
      <c r="AG96" s="289">
        <v>1</v>
      </c>
      <c r="AH96" s="290">
        <v>977.7</v>
      </c>
      <c r="AI96" s="290">
        <v>247.1</v>
      </c>
      <c r="AJ96" s="291">
        <v>1</v>
      </c>
      <c r="AK96" s="292">
        <v>1</v>
      </c>
      <c r="AL96" s="291" t="s">
        <v>274</v>
      </c>
      <c r="AM96" s="193" t="s">
        <v>793</v>
      </c>
      <c r="AN96" s="225">
        <v>0</v>
      </c>
      <c r="AO96" s="287" t="s">
        <v>54</v>
      </c>
      <c r="AP96" s="287" t="s">
        <v>54</v>
      </c>
      <c r="AQ96" s="182" t="s">
        <v>320</v>
      </c>
      <c r="AR96" s="241" t="s">
        <v>315</v>
      </c>
      <c r="AS96" s="192">
        <v>1</v>
      </c>
      <c r="AT96" s="206" t="s">
        <v>333</v>
      </c>
      <c r="AU96" s="293">
        <v>-5</v>
      </c>
      <c r="AV96" s="294">
        <v>0.2</v>
      </c>
      <c r="AW96" s="294" t="s">
        <v>316</v>
      </c>
      <c r="AX96" s="294">
        <v>2.5</v>
      </c>
      <c r="AY96" s="294">
        <v>8</v>
      </c>
      <c r="AZ96" s="294" t="s">
        <v>316</v>
      </c>
      <c r="BA96" s="294">
        <v>-6.8</v>
      </c>
      <c r="BB96" s="294">
        <v>1.2</v>
      </c>
      <c r="BC96" s="294" t="s">
        <v>316</v>
      </c>
      <c r="BD96" s="295">
        <v>0</v>
      </c>
      <c r="BE96" s="295"/>
      <c r="BF96" s="295"/>
      <c r="BG96" s="295" t="s">
        <v>768</v>
      </c>
      <c r="BH96" s="296"/>
      <c r="BI96" s="297">
        <v>5</v>
      </c>
      <c r="BJ96" s="189">
        <v>44</v>
      </c>
      <c r="BK96" s="298">
        <v>44</v>
      </c>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8"/>
    </row>
    <row r="97" spans="1:106" ht="14">
      <c r="A97" s="562"/>
      <c r="B97" s="348" t="s">
        <v>49</v>
      </c>
      <c r="C97" s="281" t="s">
        <v>73</v>
      </c>
      <c r="D97" s="299" t="s">
        <v>370</v>
      </c>
      <c r="E97" s="300" t="s">
        <v>553</v>
      </c>
      <c r="F97" s="226" t="s">
        <v>566</v>
      </c>
      <c r="G97" s="182" t="s">
        <v>136</v>
      </c>
      <c r="H97" s="182" t="s">
        <v>136</v>
      </c>
      <c r="I97" s="496" t="s">
        <v>973</v>
      </c>
      <c r="J97" s="497" t="s">
        <v>1056</v>
      </c>
      <c r="K97" s="210" t="s">
        <v>136</v>
      </c>
      <c r="L97" s="25" t="s">
        <v>314</v>
      </c>
      <c r="M97" s="210" t="s">
        <v>314</v>
      </c>
      <c r="N97" s="283">
        <v>351.02</v>
      </c>
      <c r="O97" s="284">
        <v>5.87</v>
      </c>
      <c r="P97" s="284">
        <v>-6.34</v>
      </c>
      <c r="Q97" s="284">
        <v>488.1</v>
      </c>
      <c r="R97" s="284">
        <v>161</v>
      </c>
      <c r="S97" s="284">
        <v>-9.52</v>
      </c>
      <c r="T97" s="285">
        <v>1</v>
      </c>
      <c r="U97" s="286" t="s">
        <v>303</v>
      </c>
      <c r="V97" s="225">
        <v>1</v>
      </c>
      <c r="W97" s="287">
        <v>36.799999999999997</v>
      </c>
      <c r="X97" s="287">
        <v>9</v>
      </c>
      <c r="Y97" s="288" t="s">
        <v>48</v>
      </c>
      <c r="Z97" s="185" t="s">
        <v>321</v>
      </c>
      <c r="AA97" s="226">
        <v>1.1870000000000001</v>
      </c>
      <c r="AB97" s="288">
        <v>2.0630000000000002</v>
      </c>
      <c r="AC97" s="288">
        <v>1</v>
      </c>
      <c r="AD97" s="288">
        <v>4.84</v>
      </c>
      <c r="AE97" s="288">
        <v>11.07</v>
      </c>
      <c r="AF97" s="182" t="s">
        <v>325</v>
      </c>
      <c r="AG97" s="289">
        <v>1</v>
      </c>
      <c r="AH97" s="290" t="s">
        <v>134</v>
      </c>
      <c r="AI97" s="290">
        <v>2.98</v>
      </c>
      <c r="AJ97" s="291">
        <v>0</v>
      </c>
      <c r="AK97" s="292">
        <v>1</v>
      </c>
      <c r="AL97" s="291">
        <v>6.3</v>
      </c>
      <c r="AM97" s="191" t="s">
        <v>323</v>
      </c>
      <c r="AN97" s="225">
        <v>1</v>
      </c>
      <c r="AO97" s="287">
        <v>2.44</v>
      </c>
      <c r="AP97" s="287">
        <v>2.44</v>
      </c>
      <c r="AQ97" s="182" t="s">
        <v>320</v>
      </c>
      <c r="AR97" s="241" t="s">
        <v>315</v>
      </c>
      <c r="AS97" s="192">
        <v>1</v>
      </c>
      <c r="AT97" s="206" t="s">
        <v>793</v>
      </c>
      <c r="AU97" s="293">
        <v>8.1999999999999993</v>
      </c>
      <c r="AV97" s="294">
        <v>99</v>
      </c>
      <c r="AW97" s="294">
        <v>8.6999999999999994E-2</v>
      </c>
      <c r="AX97" s="294">
        <v>30</v>
      </c>
      <c r="AY97" s="294">
        <v>57</v>
      </c>
      <c r="AZ97" s="294" t="s">
        <v>761</v>
      </c>
      <c r="BA97" s="294">
        <v>-2.5</v>
      </c>
      <c r="BB97" s="294">
        <v>55.1</v>
      </c>
      <c r="BC97" s="294">
        <v>1.8879999999999999</v>
      </c>
      <c r="BD97" s="295">
        <v>1</v>
      </c>
      <c r="BE97" s="295" t="s">
        <v>761</v>
      </c>
      <c r="BF97" s="295" t="s">
        <v>765</v>
      </c>
      <c r="BG97" s="295" t="s">
        <v>764</v>
      </c>
      <c r="BH97" s="296"/>
      <c r="BI97" s="297">
        <v>1</v>
      </c>
      <c r="BJ97" s="189">
        <v>0.04</v>
      </c>
      <c r="BK97" s="298">
        <v>0.03</v>
      </c>
      <c r="BL97" s="13">
        <v>0.03</v>
      </c>
      <c r="BM97" s="13" t="s">
        <v>288</v>
      </c>
      <c r="BN97" s="13" t="s">
        <v>288</v>
      </c>
      <c r="BO97" s="13" t="s">
        <v>288</v>
      </c>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8"/>
    </row>
    <row r="98" spans="1:106" ht="14">
      <c r="A98" s="562"/>
      <c r="B98" s="348" t="s">
        <v>55</v>
      </c>
      <c r="C98" s="281" t="s">
        <v>74</v>
      </c>
      <c r="D98" s="282" t="s">
        <v>396</v>
      </c>
      <c r="E98" s="225" t="s">
        <v>562</v>
      </c>
      <c r="F98" s="226" t="s">
        <v>566</v>
      </c>
      <c r="G98" s="182" t="s">
        <v>136</v>
      </c>
      <c r="H98" s="182" t="s">
        <v>136</v>
      </c>
      <c r="I98" s="496" t="s">
        <v>973</v>
      </c>
      <c r="J98" s="497" t="s">
        <v>1053</v>
      </c>
      <c r="K98" s="210" t="s">
        <v>136</v>
      </c>
      <c r="L98" s="25" t="s">
        <v>314</v>
      </c>
      <c r="M98" s="210" t="s">
        <v>1044</v>
      </c>
      <c r="N98" s="283">
        <v>340.42</v>
      </c>
      <c r="O98" s="284">
        <v>3.84</v>
      </c>
      <c r="P98" s="284">
        <v>-5.69</v>
      </c>
      <c r="Q98" s="284">
        <v>421</v>
      </c>
      <c r="R98" s="284">
        <v>12</v>
      </c>
      <c r="S98" s="284">
        <v>-6.96</v>
      </c>
      <c r="T98" s="285">
        <v>1</v>
      </c>
      <c r="U98" s="286" t="s">
        <v>304</v>
      </c>
      <c r="V98" s="225">
        <v>1</v>
      </c>
      <c r="W98" s="287">
        <v>42.5</v>
      </c>
      <c r="X98" s="287">
        <v>1.1000000000000001</v>
      </c>
      <c r="Y98" s="288" t="s">
        <v>140</v>
      </c>
      <c r="Z98" s="185" t="s">
        <v>321</v>
      </c>
      <c r="AA98" s="226">
        <v>5.2</v>
      </c>
      <c r="AB98" s="288">
        <v>8.6999999999999993</v>
      </c>
      <c r="AC98" s="288">
        <v>1</v>
      </c>
      <c r="AD98" s="288">
        <v>12.6</v>
      </c>
      <c r="AE98" s="288">
        <v>21.9</v>
      </c>
      <c r="AF98" s="182" t="s">
        <v>325</v>
      </c>
      <c r="AG98" s="289">
        <v>1</v>
      </c>
      <c r="AH98" s="290">
        <v>18.27</v>
      </c>
      <c r="AI98" s="290">
        <v>22.2</v>
      </c>
      <c r="AJ98" s="291">
        <v>1</v>
      </c>
      <c r="AK98" s="292">
        <v>1</v>
      </c>
      <c r="AL98" s="291">
        <v>36</v>
      </c>
      <c r="AM98" s="191" t="s">
        <v>323</v>
      </c>
      <c r="AN98" s="225">
        <v>1</v>
      </c>
      <c r="AO98" s="287">
        <v>9.91</v>
      </c>
      <c r="AP98" s="287">
        <v>25.92</v>
      </c>
      <c r="AQ98" s="182" t="s">
        <v>320</v>
      </c>
      <c r="AR98" s="241" t="s">
        <v>314</v>
      </c>
      <c r="AS98" s="192">
        <v>1</v>
      </c>
      <c r="AT98" s="206" t="s">
        <v>793</v>
      </c>
      <c r="AU98" s="293">
        <v>-19.3</v>
      </c>
      <c r="AV98" s="294">
        <v>0</v>
      </c>
      <c r="AW98" s="294" t="s">
        <v>316</v>
      </c>
      <c r="AX98" s="294">
        <v>1.2</v>
      </c>
      <c r="AY98" s="294">
        <v>7.5</v>
      </c>
      <c r="AZ98" s="294" t="s">
        <v>316</v>
      </c>
      <c r="BA98" s="294">
        <v>-5.2</v>
      </c>
      <c r="BB98" s="294">
        <v>0</v>
      </c>
      <c r="BC98" s="294" t="s">
        <v>316</v>
      </c>
      <c r="BD98" s="295">
        <v>0</v>
      </c>
      <c r="BE98" s="295"/>
      <c r="BF98" s="295"/>
      <c r="BG98" s="295" t="s">
        <v>768</v>
      </c>
      <c r="BH98" s="296"/>
      <c r="BI98" s="297">
        <v>3</v>
      </c>
      <c r="BJ98" s="189">
        <v>1.5</v>
      </c>
      <c r="BK98" s="298">
        <v>1.5</v>
      </c>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8"/>
    </row>
    <row r="99" spans="1:106" ht="14">
      <c r="A99" s="562"/>
      <c r="B99" s="290" t="s">
        <v>56</v>
      </c>
      <c r="C99" s="281" t="s">
        <v>57</v>
      </c>
      <c r="D99" s="282" t="s">
        <v>404</v>
      </c>
      <c r="E99" s="225" t="s">
        <v>573</v>
      </c>
      <c r="F99" s="226" t="s">
        <v>579</v>
      </c>
      <c r="G99" s="182" t="s">
        <v>136</v>
      </c>
      <c r="H99" s="182" t="s">
        <v>136</v>
      </c>
      <c r="I99" s="496" t="s">
        <v>973</v>
      </c>
      <c r="J99" s="497" t="s">
        <v>1053</v>
      </c>
      <c r="K99" s="210" t="s">
        <v>136</v>
      </c>
      <c r="L99" s="25" t="s">
        <v>314</v>
      </c>
      <c r="M99" s="210" t="s">
        <v>314</v>
      </c>
      <c r="N99" s="283">
        <v>166.19</v>
      </c>
      <c r="O99" s="284">
        <v>-0.33</v>
      </c>
      <c r="P99" s="284">
        <v>-7.0000000000000007E-2</v>
      </c>
      <c r="Q99" s="284">
        <v>325.45999999999998</v>
      </c>
      <c r="R99" s="284">
        <v>6.08</v>
      </c>
      <c r="S99" s="284">
        <v>-4.1100000000000003</v>
      </c>
      <c r="T99" s="285">
        <v>3</v>
      </c>
      <c r="U99" s="286" t="s">
        <v>302</v>
      </c>
      <c r="V99" s="225">
        <v>1</v>
      </c>
      <c r="W99" s="287">
        <v>0.6</v>
      </c>
      <c r="X99" s="287">
        <v>18.600000000000001</v>
      </c>
      <c r="Y99" s="288" t="s">
        <v>140</v>
      </c>
      <c r="Z99" s="193" t="s">
        <v>793</v>
      </c>
      <c r="AA99" s="226">
        <v>158.69999999999999</v>
      </c>
      <c r="AB99" s="288">
        <v>272.60000000000002</v>
      </c>
      <c r="AC99" s="288">
        <v>1</v>
      </c>
      <c r="AD99" s="288">
        <v>53.4</v>
      </c>
      <c r="AE99" s="288">
        <v>534.1</v>
      </c>
      <c r="AF99" s="193" t="s">
        <v>793</v>
      </c>
      <c r="AG99" s="289">
        <v>1</v>
      </c>
      <c r="AH99" s="290">
        <v>833.68</v>
      </c>
      <c r="AI99" s="290" t="s">
        <v>134</v>
      </c>
      <c r="AJ99" s="291">
        <v>1</v>
      </c>
      <c r="AK99" s="292">
        <v>0</v>
      </c>
      <c r="AL99" s="291">
        <v>921.1</v>
      </c>
      <c r="AM99" s="193" t="s">
        <v>793</v>
      </c>
      <c r="AN99" s="225">
        <v>1</v>
      </c>
      <c r="AO99" s="287">
        <v>6.02</v>
      </c>
      <c r="AP99" s="287">
        <v>81.069999999999993</v>
      </c>
      <c r="AQ99" s="193" t="s">
        <v>793</v>
      </c>
      <c r="AR99" s="241" t="s">
        <v>48</v>
      </c>
      <c r="AS99" s="192">
        <v>1</v>
      </c>
      <c r="AT99" s="206" t="s">
        <v>793</v>
      </c>
      <c r="AU99" s="293">
        <v>-28.1</v>
      </c>
      <c r="AV99" s="294">
        <v>3.4</v>
      </c>
      <c r="AW99" s="294" t="s">
        <v>316</v>
      </c>
      <c r="AX99" s="294">
        <v>-4.5</v>
      </c>
      <c r="AY99" s="294">
        <v>6.8</v>
      </c>
      <c r="AZ99" s="294" t="s">
        <v>316</v>
      </c>
      <c r="BA99" s="294">
        <v>-4.5999999999999996</v>
      </c>
      <c r="BB99" s="294">
        <v>21.4</v>
      </c>
      <c r="BC99" s="294" t="s">
        <v>780</v>
      </c>
      <c r="BD99" s="295">
        <v>1</v>
      </c>
      <c r="BE99" s="295" t="s">
        <v>780</v>
      </c>
      <c r="BF99" s="295" t="s">
        <v>769</v>
      </c>
      <c r="BG99" s="295" t="s">
        <v>766</v>
      </c>
      <c r="BH99" s="296"/>
      <c r="BI99" s="297">
        <v>3</v>
      </c>
      <c r="BJ99" s="189">
        <v>4.7</v>
      </c>
      <c r="BK99" s="298">
        <v>4.7</v>
      </c>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8"/>
    </row>
    <row r="100" spans="1:106" ht="14">
      <c r="A100" s="562"/>
      <c r="B100" s="290" t="s">
        <v>58</v>
      </c>
      <c r="C100" s="281" t="s">
        <v>77</v>
      </c>
      <c r="D100" s="282" t="s">
        <v>387</v>
      </c>
      <c r="E100" s="225" t="s">
        <v>558</v>
      </c>
      <c r="F100" s="226" t="s">
        <v>566</v>
      </c>
      <c r="G100" s="182" t="s">
        <v>136</v>
      </c>
      <c r="H100" s="182" t="s">
        <v>136</v>
      </c>
      <c r="I100" s="496" t="s">
        <v>973</v>
      </c>
      <c r="J100" s="497" t="s">
        <v>1053</v>
      </c>
      <c r="K100" s="210" t="s">
        <v>136</v>
      </c>
      <c r="L100" s="25" t="s">
        <v>315</v>
      </c>
      <c r="M100" s="210" t="s">
        <v>1045</v>
      </c>
      <c r="N100" s="283">
        <v>128.16999999999999</v>
      </c>
      <c r="O100" s="284">
        <v>0.06</v>
      </c>
      <c r="P100" s="284">
        <v>1.92</v>
      </c>
      <c r="Q100" s="284">
        <v>138</v>
      </c>
      <c r="R100" s="284">
        <v>-16.7</v>
      </c>
      <c r="S100" s="284">
        <v>0.94</v>
      </c>
      <c r="T100" s="285">
        <v>2</v>
      </c>
      <c r="U100" s="286" t="s">
        <v>300</v>
      </c>
      <c r="V100" s="225">
        <v>1</v>
      </c>
      <c r="W100" s="287">
        <v>25.790921595598345</v>
      </c>
      <c r="X100" s="287">
        <v>7.5311067452521296</v>
      </c>
      <c r="Y100" s="288" t="s">
        <v>140</v>
      </c>
      <c r="Z100" s="185" t="s">
        <v>321</v>
      </c>
      <c r="AA100" s="226">
        <v>134.19999999999999</v>
      </c>
      <c r="AB100" s="288">
        <v>284</v>
      </c>
      <c r="AC100" s="288">
        <v>1</v>
      </c>
      <c r="AD100" s="288">
        <v>48.37</v>
      </c>
      <c r="AE100" s="288">
        <v>746.3</v>
      </c>
      <c r="AF100" s="193" t="s">
        <v>793</v>
      </c>
      <c r="AG100" s="289">
        <v>1</v>
      </c>
      <c r="AH100" s="290">
        <v>253.7</v>
      </c>
      <c r="AI100" s="290">
        <v>211.6</v>
      </c>
      <c r="AJ100" s="291">
        <v>1</v>
      </c>
      <c r="AK100" s="292">
        <v>1</v>
      </c>
      <c r="AL100" s="291">
        <v>258.10000000000002</v>
      </c>
      <c r="AM100" s="191" t="s">
        <v>323</v>
      </c>
      <c r="AN100" s="225">
        <v>1</v>
      </c>
      <c r="AO100" s="287">
        <v>54.8</v>
      </c>
      <c r="AP100" s="287">
        <v>109.61</v>
      </c>
      <c r="AQ100" s="193" t="s">
        <v>793</v>
      </c>
      <c r="AR100" s="241" t="s">
        <v>48</v>
      </c>
      <c r="AS100" s="192">
        <v>1</v>
      </c>
      <c r="AT100" s="206" t="s">
        <v>793</v>
      </c>
      <c r="AU100" s="293">
        <v>-2.7</v>
      </c>
      <c r="AV100" s="294">
        <v>41.2</v>
      </c>
      <c r="AW100" s="294">
        <v>1.7250000000000001</v>
      </c>
      <c r="AX100" s="294">
        <v>0.9</v>
      </c>
      <c r="AY100" s="294">
        <v>30.9</v>
      </c>
      <c r="AZ100" s="294">
        <v>1.5</v>
      </c>
      <c r="BA100" s="294">
        <v>-7.4</v>
      </c>
      <c r="BB100" s="294">
        <v>29.9</v>
      </c>
      <c r="BC100" s="294">
        <v>14.05</v>
      </c>
      <c r="BD100" s="295">
        <v>1</v>
      </c>
      <c r="BE100" s="295">
        <v>1.5</v>
      </c>
      <c r="BF100" s="295" t="s">
        <v>765</v>
      </c>
      <c r="BG100" s="295" t="s">
        <v>766</v>
      </c>
      <c r="BH100" s="296"/>
      <c r="BI100" s="297">
        <v>3</v>
      </c>
      <c r="BJ100" s="189">
        <v>26</v>
      </c>
      <c r="BK100" s="298">
        <v>26</v>
      </c>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8"/>
    </row>
    <row r="101" spans="1:106" ht="14">
      <c r="A101" s="562"/>
      <c r="B101" s="348" t="s">
        <v>11</v>
      </c>
      <c r="C101" s="281" t="s">
        <v>75</v>
      </c>
      <c r="D101" s="282" t="s">
        <v>405</v>
      </c>
      <c r="E101" s="225" t="s">
        <v>558</v>
      </c>
      <c r="F101" s="226" t="s">
        <v>566</v>
      </c>
      <c r="G101" s="182" t="s">
        <v>136</v>
      </c>
      <c r="H101" s="182" t="s">
        <v>136</v>
      </c>
      <c r="I101" s="496" t="s">
        <v>973</v>
      </c>
      <c r="J101" s="497" t="s">
        <v>1053</v>
      </c>
      <c r="K101" s="210" t="s">
        <v>136</v>
      </c>
      <c r="L101" s="25" t="s">
        <v>315</v>
      </c>
      <c r="M101" s="210" t="s">
        <v>315</v>
      </c>
      <c r="N101" s="283">
        <v>210.32</v>
      </c>
      <c r="O101" s="284">
        <v>3.32</v>
      </c>
      <c r="P101" s="284">
        <v>-3.06</v>
      </c>
      <c r="Q101" s="284">
        <v>307.10000000000002</v>
      </c>
      <c r="R101" s="284">
        <v>-30</v>
      </c>
      <c r="S101" s="284">
        <v>-4.07</v>
      </c>
      <c r="T101" s="285">
        <v>1</v>
      </c>
      <c r="U101" s="286" t="s">
        <v>300</v>
      </c>
      <c r="V101" s="225">
        <v>1</v>
      </c>
      <c r="W101" s="287">
        <v>39.4</v>
      </c>
      <c r="X101" s="287">
        <v>3.4</v>
      </c>
      <c r="Y101" s="288" t="s">
        <v>140</v>
      </c>
      <c r="Z101" s="185" t="s">
        <v>321</v>
      </c>
      <c r="AA101" s="226">
        <v>71.835999999999999</v>
      </c>
      <c r="AB101" s="288">
        <v>200.3</v>
      </c>
      <c r="AC101" s="288">
        <v>1</v>
      </c>
      <c r="AD101" s="288">
        <v>20.309999999999999</v>
      </c>
      <c r="AE101" s="288">
        <v>428.65</v>
      </c>
      <c r="AF101" s="182" t="s">
        <v>325</v>
      </c>
      <c r="AG101" s="289">
        <v>1</v>
      </c>
      <c r="AH101" s="290">
        <v>76</v>
      </c>
      <c r="AI101" s="290">
        <v>75.2</v>
      </c>
      <c r="AJ101" s="291">
        <v>1</v>
      </c>
      <c r="AK101" s="292">
        <v>1</v>
      </c>
      <c r="AL101" s="291">
        <v>254.8</v>
      </c>
      <c r="AM101" s="191" t="s">
        <v>323</v>
      </c>
      <c r="AN101" s="225">
        <v>1</v>
      </c>
      <c r="AO101" s="287">
        <v>5.8</v>
      </c>
      <c r="AP101" s="287">
        <v>24.06</v>
      </c>
      <c r="AQ101" s="182" t="s">
        <v>320</v>
      </c>
      <c r="AR101" s="241" t="s">
        <v>315</v>
      </c>
      <c r="AS101" s="192">
        <v>1</v>
      </c>
      <c r="AT101" s="206" t="s">
        <v>793</v>
      </c>
      <c r="AU101" s="293">
        <v>-4.0999999999999996</v>
      </c>
      <c r="AV101" s="294">
        <v>54.9</v>
      </c>
      <c r="AW101" s="294">
        <v>0.34599999999999997</v>
      </c>
      <c r="AX101" s="294">
        <v>1.7</v>
      </c>
      <c r="AY101" s="294">
        <v>23.4</v>
      </c>
      <c r="AZ101" s="294" t="s">
        <v>316</v>
      </c>
      <c r="BA101" s="294">
        <v>-7.1</v>
      </c>
      <c r="BB101" s="294">
        <v>3.1</v>
      </c>
      <c r="BC101" s="294" t="s">
        <v>316</v>
      </c>
      <c r="BD101" s="295">
        <v>1</v>
      </c>
      <c r="BE101" s="295">
        <v>0.34599999999999997</v>
      </c>
      <c r="BF101" s="295" t="s">
        <v>763</v>
      </c>
      <c r="BG101" s="295" t="s">
        <v>766</v>
      </c>
      <c r="BH101" s="296"/>
      <c r="BI101" s="297">
        <v>2</v>
      </c>
      <c r="BJ101" s="189">
        <v>17.100000000000001</v>
      </c>
      <c r="BK101" s="298">
        <v>17.100000000000001</v>
      </c>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8"/>
    </row>
    <row r="102" spans="1:106" ht="15" thickBot="1">
      <c r="A102" s="562"/>
      <c r="B102" s="374" t="s">
        <v>12</v>
      </c>
      <c r="C102" s="375" t="s">
        <v>76</v>
      </c>
      <c r="D102" s="304" t="s">
        <v>364</v>
      </c>
      <c r="E102" s="305" t="s">
        <v>556</v>
      </c>
      <c r="F102" s="306" t="s">
        <v>566</v>
      </c>
      <c r="G102" s="195" t="s">
        <v>136</v>
      </c>
      <c r="H102" s="195" t="s">
        <v>136</v>
      </c>
      <c r="I102" s="496" t="s">
        <v>975</v>
      </c>
      <c r="J102" s="499" t="s">
        <v>1054</v>
      </c>
      <c r="K102" s="307" t="s">
        <v>136</v>
      </c>
      <c r="L102" s="492" t="s">
        <v>1044</v>
      </c>
      <c r="M102" s="307" t="s">
        <v>1044</v>
      </c>
      <c r="N102" s="308">
        <v>86.18</v>
      </c>
      <c r="O102" s="309">
        <v>3.9</v>
      </c>
      <c r="P102" s="309">
        <v>-3.96</v>
      </c>
      <c r="Q102" s="309">
        <v>68.7</v>
      </c>
      <c r="R102" s="309">
        <v>-95.3</v>
      </c>
      <c r="S102" s="309">
        <v>2.1800000000000002</v>
      </c>
      <c r="T102" s="310">
        <v>2</v>
      </c>
      <c r="U102" s="311" t="s">
        <v>301</v>
      </c>
      <c r="V102" s="312">
        <v>0</v>
      </c>
      <c r="W102" s="313">
        <v>0</v>
      </c>
      <c r="X102" s="313">
        <v>0</v>
      </c>
      <c r="Y102" s="314" t="s">
        <v>139</v>
      </c>
      <c r="Z102" s="197" t="s">
        <v>321</v>
      </c>
      <c r="AA102" s="306" t="s">
        <v>209</v>
      </c>
      <c r="AB102" s="314" t="s">
        <v>209</v>
      </c>
      <c r="AC102" s="314">
        <v>0</v>
      </c>
      <c r="AD102" s="314">
        <v>1.1399999999999999</v>
      </c>
      <c r="AE102" s="314" t="s">
        <v>209</v>
      </c>
      <c r="AF102" s="197" t="s">
        <v>325</v>
      </c>
      <c r="AG102" s="315">
        <v>0</v>
      </c>
      <c r="AH102" s="316" t="s">
        <v>134</v>
      </c>
      <c r="AI102" s="316" t="s">
        <v>134</v>
      </c>
      <c r="AJ102" s="317">
        <v>0</v>
      </c>
      <c r="AK102" s="318">
        <v>0</v>
      </c>
      <c r="AL102" s="317">
        <v>62.5</v>
      </c>
      <c r="AM102" s="211" t="s">
        <v>793</v>
      </c>
      <c r="AN102" s="312">
        <v>0</v>
      </c>
      <c r="AO102" s="313" t="s">
        <v>54</v>
      </c>
      <c r="AP102" s="313" t="s">
        <v>54</v>
      </c>
      <c r="AQ102" s="197" t="s">
        <v>320</v>
      </c>
      <c r="AR102" s="253" t="s">
        <v>312</v>
      </c>
      <c r="AS102" s="199">
        <v>0</v>
      </c>
      <c r="AT102" s="212" t="s">
        <v>793</v>
      </c>
      <c r="AU102" s="319">
        <v>-11.1</v>
      </c>
      <c r="AV102" s="376">
        <v>0</v>
      </c>
      <c r="AW102" s="320" t="s">
        <v>316</v>
      </c>
      <c r="AX102" s="320">
        <v>0.7</v>
      </c>
      <c r="AY102" s="320">
        <v>12</v>
      </c>
      <c r="AZ102" s="320" t="s">
        <v>316</v>
      </c>
      <c r="BA102" s="320">
        <v>-13.2</v>
      </c>
      <c r="BB102" s="320">
        <v>1</v>
      </c>
      <c r="BC102" s="320" t="s">
        <v>316</v>
      </c>
      <c r="BD102" s="321">
        <v>0</v>
      </c>
      <c r="BE102" s="321"/>
      <c r="BF102" s="321"/>
      <c r="BG102" s="321" t="s">
        <v>768</v>
      </c>
      <c r="BH102" s="322" t="s">
        <v>1039</v>
      </c>
      <c r="BI102" s="297">
        <v>6</v>
      </c>
      <c r="BJ102" s="189" t="s">
        <v>309</v>
      </c>
      <c r="BK102" s="298" t="s">
        <v>309</v>
      </c>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8"/>
    </row>
    <row r="103" spans="1:106" ht="14">
      <c r="A103" s="562"/>
      <c r="B103" s="377" t="s">
        <v>211</v>
      </c>
      <c r="C103" s="213" t="s">
        <v>212</v>
      </c>
      <c r="D103" s="324" t="s">
        <v>438</v>
      </c>
      <c r="E103" s="225" t="s">
        <v>562</v>
      </c>
      <c r="F103" s="226" t="s">
        <v>579</v>
      </c>
      <c r="G103" s="201" t="s">
        <v>136</v>
      </c>
      <c r="H103" s="201" t="s">
        <v>136</v>
      </c>
      <c r="I103" s="496" t="s">
        <v>975</v>
      </c>
      <c r="J103" s="501" t="s">
        <v>1054</v>
      </c>
      <c r="K103" s="260" t="s">
        <v>136</v>
      </c>
      <c r="L103" s="493" t="s">
        <v>315</v>
      </c>
      <c r="M103" s="260" t="s">
        <v>1044</v>
      </c>
      <c r="N103" s="377">
        <v>192.21</v>
      </c>
      <c r="O103" s="378">
        <v>2.5099999999999998</v>
      </c>
      <c r="P103" s="378">
        <v>-1.99</v>
      </c>
      <c r="Q103" s="378">
        <v>256.2</v>
      </c>
      <c r="R103" s="378">
        <v>18</v>
      </c>
      <c r="S103" s="378">
        <v>-2.4300000000000002</v>
      </c>
      <c r="T103" s="213">
        <v>2</v>
      </c>
      <c r="U103" s="214" t="s">
        <v>300</v>
      </c>
      <c r="V103" s="329">
        <v>0</v>
      </c>
      <c r="W103" s="379">
        <v>0.61</v>
      </c>
      <c r="X103" s="379">
        <v>4.08</v>
      </c>
      <c r="Y103" s="380" t="s">
        <v>139</v>
      </c>
      <c r="Z103" s="193" t="s">
        <v>793</v>
      </c>
      <c r="AA103" s="381">
        <v>404.94075659999999</v>
      </c>
      <c r="AB103" s="382" t="s">
        <v>209</v>
      </c>
      <c r="AC103" s="380">
        <v>1</v>
      </c>
      <c r="AD103" s="331">
        <v>1.85</v>
      </c>
      <c r="AE103" s="379" t="s">
        <v>209</v>
      </c>
      <c r="AF103" s="215" t="s">
        <v>324</v>
      </c>
      <c r="AG103" s="333">
        <v>0</v>
      </c>
      <c r="AH103" s="383" t="s">
        <v>134</v>
      </c>
      <c r="AI103" s="383" t="s">
        <v>134</v>
      </c>
      <c r="AJ103" s="335">
        <v>0</v>
      </c>
      <c r="AK103" s="336">
        <v>0</v>
      </c>
      <c r="AL103" s="383" t="s">
        <v>274</v>
      </c>
      <c r="AM103" s="216" t="s">
        <v>793</v>
      </c>
      <c r="AN103" s="384">
        <v>0</v>
      </c>
      <c r="AO103" s="385" t="s">
        <v>54</v>
      </c>
      <c r="AP103" s="385" t="s">
        <v>54</v>
      </c>
      <c r="AQ103" s="217" t="s">
        <v>470</v>
      </c>
      <c r="AR103" s="218" t="s">
        <v>48</v>
      </c>
      <c r="AS103" s="201">
        <v>1</v>
      </c>
      <c r="AT103" s="202" t="s">
        <v>793</v>
      </c>
      <c r="AU103" s="386">
        <v>-6.7</v>
      </c>
      <c r="AV103" s="387">
        <v>4.5</v>
      </c>
      <c r="AW103" s="387" t="s">
        <v>316</v>
      </c>
      <c r="AX103" s="387">
        <v>-1.6</v>
      </c>
      <c r="AY103" s="387">
        <v>7.4</v>
      </c>
      <c r="AZ103" s="387" t="s">
        <v>316</v>
      </c>
      <c r="BA103" s="387">
        <v>-2.7</v>
      </c>
      <c r="BB103" s="387">
        <v>6.1</v>
      </c>
      <c r="BC103" s="387" t="s">
        <v>316</v>
      </c>
      <c r="BD103" s="387">
        <v>0</v>
      </c>
      <c r="BE103" s="387"/>
      <c r="BF103" s="387"/>
      <c r="BG103" s="387" t="s">
        <v>768</v>
      </c>
      <c r="BH103" s="219" t="s">
        <v>1041</v>
      </c>
      <c r="BI103" s="297">
        <v>3</v>
      </c>
      <c r="BJ103" s="189">
        <v>3.1</v>
      </c>
      <c r="BK103" s="298">
        <v>3.1</v>
      </c>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8"/>
    </row>
    <row r="104" spans="1:106" ht="26" customHeight="1">
      <c r="A104" s="562"/>
      <c r="B104" s="388" t="s">
        <v>213</v>
      </c>
      <c r="C104" s="220" t="s">
        <v>214</v>
      </c>
      <c r="D104" s="282" t="s">
        <v>399</v>
      </c>
      <c r="E104" s="225" t="s">
        <v>558</v>
      </c>
      <c r="F104" s="226" t="s">
        <v>579</v>
      </c>
      <c r="G104" s="182" t="s">
        <v>136</v>
      </c>
      <c r="H104" s="182" t="s">
        <v>136</v>
      </c>
      <c r="I104" s="496" t="s">
        <v>973</v>
      </c>
      <c r="J104" s="497" t="s">
        <v>1055</v>
      </c>
      <c r="K104" s="210" t="s">
        <v>136</v>
      </c>
      <c r="L104" s="25" t="s">
        <v>315</v>
      </c>
      <c r="M104" s="210" t="s">
        <v>1044</v>
      </c>
      <c r="N104" s="388">
        <v>190.29</v>
      </c>
      <c r="O104" s="389">
        <v>3.88</v>
      </c>
      <c r="P104" s="389">
        <v>-2.67</v>
      </c>
      <c r="Q104" s="389">
        <v>241.15</v>
      </c>
      <c r="R104" s="389">
        <v>31.27</v>
      </c>
      <c r="S104" s="389">
        <v>-1.29</v>
      </c>
      <c r="T104" s="220">
        <v>2</v>
      </c>
      <c r="U104" s="221" t="s">
        <v>300</v>
      </c>
      <c r="V104" s="390">
        <v>1</v>
      </c>
      <c r="W104" s="391">
        <v>17.649999999999999</v>
      </c>
      <c r="X104" s="391">
        <v>0.97</v>
      </c>
      <c r="Y104" s="392" t="s">
        <v>140</v>
      </c>
      <c r="Z104" s="193" t="s">
        <v>793</v>
      </c>
      <c r="AA104" s="393" t="s">
        <v>209</v>
      </c>
      <c r="AB104" s="393" t="s">
        <v>209</v>
      </c>
      <c r="AC104" s="240">
        <v>0</v>
      </c>
      <c r="AD104" s="240">
        <v>0.74</v>
      </c>
      <c r="AE104" s="394">
        <v>67.727000000000004</v>
      </c>
      <c r="AF104" s="215" t="s">
        <v>324</v>
      </c>
      <c r="AG104" s="289">
        <v>1</v>
      </c>
      <c r="AH104" s="248" t="s">
        <v>134</v>
      </c>
      <c r="AI104" s="393">
        <v>27.16</v>
      </c>
      <c r="AJ104" s="291">
        <v>0</v>
      </c>
      <c r="AK104" s="292">
        <v>1</v>
      </c>
      <c r="AL104" s="395">
        <v>46.4</v>
      </c>
      <c r="AM104" s="193" t="s">
        <v>793</v>
      </c>
      <c r="AN104" s="396">
        <v>1</v>
      </c>
      <c r="AO104" s="397">
        <v>10.33</v>
      </c>
      <c r="AP104" s="397">
        <v>18.46</v>
      </c>
      <c r="AQ104" s="217" t="s">
        <v>470</v>
      </c>
      <c r="AR104" s="222" t="s">
        <v>315</v>
      </c>
      <c r="AS104" s="182">
        <v>1</v>
      </c>
      <c r="AT104" s="185" t="s">
        <v>793</v>
      </c>
      <c r="AU104" s="398">
        <v>-0.3</v>
      </c>
      <c r="AV104" s="399">
        <v>5.9</v>
      </c>
      <c r="AW104" s="399" t="s">
        <v>316</v>
      </c>
      <c r="AX104" s="399">
        <v>-9.5</v>
      </c>
      <c r="AY104" s="399">
        <v>3.1</v>
      </c>
      <c r="AZ104" s="399" t="s">
        <v>316</v>
      </c>
      <c r="BA104" s="399">
        <v>-5.2</v>
      </c>
      <c r="BB104" s="399">
        <v>6</v>
      </c>
      <c r="BC104" s="399" t="s">
        <v>316</v>
      </c>
      <c r="BD104" s="399">
        <v>0</v>
      </c>
      <c r="BE104" s="399"/>
      <c r="BF104" s="399"/>
      <c r="BG104" s="399" t="s">
        <v>768</v>
      </c>
      <c r="BH104" s="219" t="s">
        <v>1041</v>
      </c>
      <c r="BI104" s="297">
        <v>4</v>
      </c>
      <c r="BJ104" s="189">
        <v>4.3</v>
      </c>
      <c r="BK104" s="298">
        <v>4.3</v>
      </c>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8"/>
    </row>
    <row r="105" spans="1:106" ht="14">
      <c r="A105" s="562"/>
      <c r="B105" s="388" t="s">
        <v>215</v>
      </c>
      <c r="C105" s="220" t="s">
        <v>216</v>
      </c>
      <c r="D105" s="282" t="s">
        <v>400</v>
      </c>
      <c r="E105" s="225" t="s">
        <v>574</v>
      </c>
      <c r="F105" s="226" t="s">
        <v>579</v>
      </c>
      <c r="G105" s="182" t="s">
        <v>136</v>
      </c>
      <c r="H105" s="182" t="s">
        <v>136</v>
      </c>
      <c r="I105" s="496" t="s">
        <v>973</v>
      </c>
      <c r="J105" s="497" t="s">
        <v>1053</v>
      </c>
      <c r="K105" s="210" t="s">
        <v>136</v>
      </c>
      <c r="L105" s="25" t="s">
        <v>1044</v>
      </c>
      <c r="M105" s="210" t="s">
        <v>314</v>
      </c>
      <c r="N105" s="388">
        <v>129.16</v>
      </c>
      <c r="O105" s="389">
        <v>1.96</v>
      </c>
      <c r="P105" s="389">
        <v>-2.2200000000000002</v>
      </c>
      <c r="Q105" s="389">
        <v>263.8</v>
      </c>
      <c r="R105" s="389">
        <v>22</v>
      </c>
      <c r="S105" s="389">
        <v>-2.2999999999999998</v>
      </c>
      <c r="T105" s="220">
        <v>2</v>
      </c>
      <c r="U105" s="221" t="s">
        <v>300</v>
      </c>
      <c r="V105" s="225">
        <v>0</v>
      </c>
      <c r="W105" s="400">
        <v>4.04</v>
      </c>
      <c r="X105" s="400">
        <v>0</v>
      </c>
      <c r="Y105" s="240" t="s">
        <v>139</v>
      </c>
      <c r="Z105" s="193" t="s">
        <v>793</v>
      </c>
      <c r="AA105" s="401">
        <v>349.44809520000001</v>
      </c>
      <c r="AB105" s="393" t="s">
        <v>209</v>
      </c>
      <c r="AC105" s="240">
        <v>1</v>
      </c>
      <c r="AD105" s="240">
        <v>1.85</v>
      </c>
      <c r="AE105" s="394" t="s">
        <v>209</v>
      </c>
      <c r="AF105" s="215" t="s">
        <v>324</v>
      </c>
      <c r="AG105" s="289">
        <v>1</v>
      </c>
      <c r="AH105" s="393">
        <v>154.96</v>
      </c>
      <c r="AI105" s="248" t="s">
        <v>134</v>
      </c>
      <c r="AJ105" s="291">
        <v>1</v>
      </c>
      <c r="AK105" s="292">
        <v>0</v>
      </c>
      <c r="AL105" s="395">
        <v>290</v>
      </c>
      <c r="AM105" s="193" t="s">
        <v>793</v>
      </c>
      <c r="AN105" s="402">
        <v>1</v>
      </c>
      <c r="AO105" s="403">
        <v>99.47</v>
      </c>
      <c r="AP105" s="403" t="s">
        <v>54</v>
      </c>
      <c r="AQ105" s="217" t="s">
        <v>470</v>
      </c>
      <c r="AR105" s="222" t="s">
        <v>48</v>
      </c>
      <c r="AS105" s="182">
        <v>1</v>
      </c>
      <c r="AT105" s="185" t="s">
        <v>793</v>
      </c>
      <c r="AU105" s="398">
        <v>-4.7</v>
      </c>
      <c r="AV105" s="399">
        <v>4.9000000000000004</v>
      </c>
      <c r="AW105" s="399" t="s">
        <v>316</v>
      </c>
      <c r="AX105" s="399">
        <v>-13.8</v>
      </c>
      <c r="AY105" s="399">
        <v>3</v>
      </c>
      <c r="AZ105" s="399" t="s">
        <v>316</v>
      </c>
      <c r="BA105" s="399">
        <v>-8.5</v>
      </c>
      <c r="BB105" s="399">
        <v>2.4</v>
      </c>
      <c r="BC105" s="399" t="s">
        <v>316</v>
      </c>
      <c r="BD105" s="399">
        <v>0</v>
      </c>
      <c r="BE105" s="399"/>
      <c r="BF105" s="399"/>
      <c r="BG105" s="399" t="s">
        <v>768</v>
      </c>
      <c r="BH105" s="219" t="s">
        <v>1041</v>
      </c>
      <c r="BI105" s="297">
        <v>3</v>
      </c>
      <c r="BJ105" s="189" t="s">
        <v>309</v>
      </c>
      <c r="BK105" s="298" t="s">
        <v>309</v>
      </c>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8"/>
    </row>
    <row r="106" spans="1:106" ht="15">
      <c r="A106" s="562"/>
      <c r="B106" s="388" t="s">
        <v>217</v>
      </c>
      <c r="C106" s="220" t="s">
        <v>218</v>
      </c>
      <c r="D106" s="44" t="s">
        <v>349</v>
      </c>
      <c r="E106" s="225" t="s">
        <v>556</v>
      </c>
      <c r="F106" s="226" t="s">
        <v>579</v>
      </c>
      <c r="G106" s="182" t="s">
        <v>136</v>
      </c>
      <c r="H106" s="182" t="s">
        <v>136</v>
      </c>
      <c r="I106" s="496" t="s">
        <v>975</v>
      </c>
      <c r="J106" s="497" t="s">
        <v>1054</v>
      </c>
      <c r="K106" s="210" t="s">
        <v>136</v>
      </c>
      <c r="L106" s="25" t="s">
        <v>1044</v>
      </c>
      <c r="M106" s="210" t="s">
        <v>315</v>
      </c>
      <c r="N106" s="388">
        <v>198.26</v>
      </c>
      <c r="O106" s="389">
        <v>3.31</v>
      </c>
      <c r="P106" s="389">
        <v>-3.7</v>
      </c>
      <c r="Q106" s="389">
        <v>298</v>
      </c>
      <c r="R106" s="389">
        <v>3.6</v>
      </c>
      <c r="S106" s="389">
        <v>-2.99</v>
      </c>
      <c r="T106" s="220">
        <v>1</v>
      </c>
      <c r="U106" s="221" t="s">
        <v>300</v>
      </c>
      <c r="V106" s="225">
        <v>0</v>
      </c>
      <c r="W106" s="404">
        <v>11.38</v>
      </c>
      <c r="X106" s="400">
        <v>0</v>
      </c>
      <c r="Y106" s="240" t="s">
        <v>139</v>
      </c>
      <c r="Z106" s="193" t="s">
        <v>793</v>
      </c>
      <c r="AA106" s="405">
        <v>37.78</v>
      </c>
      <c r="AB106" s="394">
        <v>1135.6600000000001</v>
      </c>
      <c r="AC106" s="240">
        <v>1</v>
      </c>
      <c r="AD106" s="240">
        <v>3.37</v>
      </c>
      <c r="AE106" s="394">
        <v>244</v>
      </c>
      <c r="AF106" s="406"/>
      <c r="AG106" s="289">
        <v>1</v>
      </c>
      <c r="AH106" s="248" t="s">
        <v>134</v>
      </c>
      <c r="AI106" s="393">
        <v>65.83</v>
      </c>
      <c r="AJ106" s="291">
        <v>0</v>
      </c>
      <c r="AK106" s="292">
        <v>1</v>
      </c>
      <c r="AL106" s="395">
        <v>150</v>
      </c>
      <c r="AM106" s="193" t="s">
        <v>793</v>
      </c>
      <c r="AN106" s="402">
        <v>0</v>
      </c>
      <c r="AO106" s="403" t="s">
        <v>54</v>
      </c>
      <c r="AP106" s="403" t="s">
        <v>54</v>
      </c>
      <c r="AQ106" s="217" t="s">
        <v>470</v>
      </c>
      <c r="AR106" s="222" t="s">
        <v>48</v>
      </c>
      <c r="AS106" s="182">
        <v>1</v>
      </c>
      <c r="AT106" s="185" t="s">
        <v>793</v>
      </c>
      <c r="AU106" s="398">
        <v>0.6</v>
      </c>
      <c r="AV106" s="399">
        <v>72.5</v>
      </c>
      <c r="AW106" s="399">
        <v>1.5109999999999999</v>
      </c>
      <c r="AX106" s="399">
        <v>-0.9</v>
      </c>
      <c r="AY106" s="399">
        <v>3.6</v>
      </c>
      <c r="AZ106" s="399" t="s">
        <v>316</v>
      </c>
      <c r="BA106" s="399">
        <v>-7.2</v>
      </c>
      <c r="BB106" s="399">
        <v>21.7</v>
      </c>
      <c r="BC106" s="399" t="s">
        <v>781</v>
      </c>
      <c r="BD106" s="399">
        <v>1</v>
      </c>
      <c r="BE106" s="399" t="s">
        <v>781</v>
      </c>
      <c r="BF106" s="399" t="s">
        <v>769</v>
      </c>
      <c r="BG106" s="399" t="s">
        <v>766</v>
      </c>
      <c r="BH106" s="219" t="s">
        <v>1041</v>
      </c>
      <c r="BI106" s="297">
        <v>4</v>
      </c>
      <c r="BJ106" s="189">
        <v>6.3</v>
      </c>
      <c r="BK106" s="298">
        <v>6.3</v>
      </c>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8"/>
    </row>
    <row r="107" spans="1:106" ht="14">
      <c r="A107" s="562"/>
      <c r="B107" s="388" t="s">
        <v>219</v>
      </c>
      <c r="C107" s="220" t="s">
        <v>220</v>
      </c>
      <c r="D107" s="282" t="s">
        <v>398</v>
      </c>
      <c r="E107" s="225" t="s">
        <v>572</v>
      </c>
      <c r="F107" s="226" t="s">
        <v>579</v>
      </c>
      <c r="G107" s="182" t="s">
        <v>136</v>
      </c>
      <c r="H107" s="182" t="s">
        <v>136</v>
      </c>
      <c r="I107" s="496" t="s">
        <v>973</v>
      </c>
      <c r="J107" s="497" t="s">
        <v>1053</v>
      </c>
      <c r="K107" s="210" t="s">
        <v>136</v>
      </c>
      <c r="L107" s="25" t="s">
        <v>314</v>
      </c>
      <c r="M107" s="210" t="s">
        <v>1045</v>
      </c>
      <c r="N107" s="388">
        <v>166.26</v>
      </c>
      <c r="O107" s="389">
        <v>3.57</v>
      </c>
      <c r="P107" s="389">
        <v>-2.85</v>
      </c>
      <c r="Q107" s="389">
        <v>223.59</v>
      </c>
      <c r="R107" s="389">
        <v>8.0299999999999994</v>
      </c>
      <c r="S107" s="389">
        <v>-1.35</v>
      </c>
      <c r="T107" s="220">
        <v>2</v>
      </c>
      <c r="U107" s="44" t="s">
        <v>300</v>
      </c>
      <c r="V107" s="226" t="s">
        <v>136</v>
      </c>
      <c r="W107" s="226" t="s">
        <v>136</v>
      </c>
      <c r="X107" s="226" t="s">
        <v>136</v>
      </c>
      <c r="Y107" s="288" t="s">
        <v>136</v>
      </c>
      <c r="Z107" s="185" t="s">
        <v>136</v>
      </c>
      <c r="AA107" s="401">
        <v>13.99504666</v>
      </c>
      <c r="AB107" s="248">
        <v>32.286921720000002</v>
      </c>
      <c r="AC107" s="407">
        <v>1</v>
      </c>
      <c r="AD107" s="240">
        <v>15.86</v>
      </c>
      <c r="AE107" s="394">
        <v>96.486807010000007</v>
      </c>
      <c r="AF107" s="215" t="s">
        <v>324</v>
      </c>
      <c r="AG107" s="243" t="s">
        <v>136</v>
      </c>
      <c r="AH107" s="26" t="s">
        <v>136</v>
      </c>
      <c r="AI107" s="26" t="s">
        <v>136</v>
      </c>
      <c r="AJ107" s="26" t="s">
        <v>136</v>
      </c>
      <c r="AK107" s="26" t="s">
        <v>136</v>
      </c>
      <c r="AL107" s="242" t="s">
        <v>136</v>
      </c>
      <c r="AM107" s="206" t="s">
        <v>136</v>
      </c>
      <c r="AN107" s="398" t="s">
        <v>136</v>
      </c>
      <c r="AO107" s="399" t="s">
        <v>136</v>
      </c>
      <c r="AP107" s="399" t="s">
        <v>136</v>
      </c>
      <c r="AQ107" s="408" t="s">
        <v>136</v>
      </c>
      <c r="AR107" s="222" t="s">
        <v>136</v>
      </c>
      <c r="AS107" s="223" t="s">
        <v>136</v>
      </c>
      <c r="AT107" s="185" t="s">
        <v>136</v>
      </c>
      <c r="AU107" s="576" t="s">
        <v>136</v>
      </c>
      <c r="AV107" s="577"/>
      <c r="AW107" s="577"/>
      <c r="AX107" s="577"/>
      <c r="AY107" s="577"/>
      <c r="AZ107" s="577"/>
      <c r="BA107" s="577"/>
      <c r="BB107" s="577"/>
      <c r="BC107" s="577"/>
      <c r="BD107" s="577"/>
      <c r="BE107" s="577"/>
      <c r="BF107" s="578"/>
      <c r="BG107" s="399" t="s">
        <v>136</v>
      </c>
      <c r="BH107" s="219" t="s">
        <v>1041</v>
      </c>
      <c r="BI107" s="297">
        <v>2</v>
      </c>
      <c r="BJ107" s="189">
        <v>2.4</v>
      </c>
      <c r="BK107" s="298">
        <v>2.4</v>
      </c>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8"/>
    </row>
    <row r="108" spans="1:106" ht="15">
      <c r="A108" s="562"/>
      <c r="B108" s="388" t="s">
        <v>221</v>
      </c>
      <c r="C108" s="220" t="s">
        <v>222</v>
      </c>
      <c r="D108" s="282" t="s">
        <v>385</v>
      </c>
      <c r="E108" s="225" t="s">
        <v>558</v>
      </c>
      <c r="F108" s="226" t="s">
        <v>579</v>
      </c>
      <c r="G108" s="182" t="s">
        <v>136</v>
      </c>
      <c r="H108" s="182" t="s">
        <v>136</v>
      </c>
      <c r="I108" s="496" t="s">
        <v>973</v>
      </c>
      <c r="J108" s="497" t="s">
        <v>1053</v>
      </c>
      <c r="K108" s="210" t="s">
        <v>136</v>
      </c>
      <c r="L108" s="25" t="s">
        <v>315</v>
      </c>
      <c r="M108" s="210" t="s">
        <v>1044</v>
      </c>
      <c r="N108" s="388">
        <v>152.24</v>
      </c>
      <c r="O108" s="389">
        <v>3.59</v>
      </c>
      <c r="P108" s="389">
        <v>-2.97</v>
      </c>
      <c r="Q108" s="389">
        <v>212.68</v>
      </c>
      <c r="R108" s="389">
        <v>-16.149999999999999</v>
      </c>
      <c r="S108" s="389">
        <v>-1.59</v>
      </c>
      <c r="T108" s="220">
        <v>2</v>
      </c>
      <c r="U108" s="221" t="s">
        <v>300</v>
      </c>
      <c r="V108" s="225">
        <v>1</v>
      </c>
      <c r="W108" s="404">
        <v>15.92</v>
      </c>
      <c r="X108" s="400">
        <v>42.36</v>
      </c>
      <c r="Y108" s="288" t="s">
        <v>48</v>
      </c>
      <c r="Z108" s="193" t="s">
        <v>793</v>
      </c>
      <c r="AA108" s="393" t="s">
        <v>209</v>
      </c>
      <c r="AB108" s="393" t="s">
        <v>209</v>
      </c>
      <c r="AC108" s="240">
        <v>0</v>
      </c>
      <c r="AD108" s="240">
        <v>1.34</v>
      </c>
      <c r="AE108" s="394" t="s">
        <v>209</v>
      </c>
      <c r="AF108" s="215" t="s">
        <v>324</v>
      </c>
      <c r="AG108" s="289">
        <v>1</v>
      </c>
      <c r="AH108" s="248" t="s">
        <v>134</v>
      </c>
      <c r="AI108" s="393">
        <v>120.74</v>
      </c>
      <c r="AJ108" s="291">
        <v>0</v>
      </c>
      <c r="AK108" s="292">
        <v>1</v>
      </c>
      <c r="AL108" s="395">
        <v>143.5</v>
      </c>
      <c r="AM108" s="193" t="s">
        <v>793</v>
      </c>
      <c r="AN108" s="402">
        <v>1</v>
      </c>
      <c r="AO108" s="403">
        <v>85</v>
      </c>
      <c r="AP108" s="403" t="s">
        <v>54</v>
      </c>
      <c r="AQ108" s="217" t="s">
        <v>470</v>
      </c>
      <c r="AR108" s="222" t="s">
        <v>315</v>
      </c>
      <c r="AS108" s="182">
        <v>1</v>
      </c>
      <c r="AT108" s="185" t="s">
        <v>793</v>
      </c>
      <c r="AU108" s="398">
        <v>2</v>
      </c>
      <c r="AV108" s="399">
        <v>21.8</v>
      </c>
      <c r="AW108" s="399" t="s">
        <v>316</v>
      </c>
      <c r="AX108" s="399">
        <v>-2.9</v>
      </c>
      <c r="AY108" s="399">
        <v>19.899999999999999</v>
      </c>
      <c r="AZ108" s="399" t="s">
        <v>316</v>
      </c>
      <c r="BA108" s="399">
        <v>-4.4000000000000004</v>
      </c>
      <c r="BB108" s="399">
        <v>6.6</v>
      </c>
      <c r="BC108" s="399" t="s">
        <v>316</v>
      </c>
      <c r="BD108" s="399">
        <v>0</v>
      </c>
      <c r="BE108" s="399"/>
      <c r="BF108" s="399"/>
      <c r="BG108" s="399" t="s">
        <v>768</v>
      </c>
      <c r="BH108" s="219" t="s">
        <v>1041</v>
      </c>
      <c r="BI108" s="297">
        <v>4</v>
      </c>
      <c r="BJ108" s="189">
        <v>7.35</v>
      </c>
      <c r="BK108" s="298">
        <v>7.35</v>
      </c>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8"/>
    </row>
    <row r="109" spans="1:106" ht="14">
      <c r="A109" s="562"/>
      <c r="B109" s="388" t="s">
        <v>223</v>
      </c>
      <c r="C109" s="220" t="s">
        <v>224</v>
      </c>
      <c r="D109" s="282" t="s">
        <v>434</v>
      </c>
      <c r="E109" s="225" t="s">
        <v>556</v>
      </c>
      <c r="F109" s="226" t="s">
        <v>579</v>
      </c>
      <c r="G109" s="182" t="s">
        <v>136</v>
      </c>
      <c r="H109" s="182" t="s">
        <v>136</v>
      </c>
      <c r="I109" s="496" t="s">
        <v>975</v>
      </c>
      <c r="J109" s="497" t="s">
        <v>1054</v>
      </c>
      <c r="K109" s="210" t="s">
        <v>136</v>
      </c>
      <c r="L109" s="25" t="s">
        <v>1044</v>
      </c>
      <c r="M109" s="210" t="s">
        <v>315</v>
      </c>
      <c r="N109" s="388">
        <v>154.25</v>
      </c>
      <c r="O109" s="389">
        <v>3.62</v>
      </c>
      <c r="P109" s="389">
        <v>-3.01</v>
      </c>
      <c r="Q109" s="389">
        <v>224.81</v>
      </c>
      <c r="R109" s="389">
        <v>-9.89</v>
      </c>
      <c r="S109" s="389">
        <v>-1.37</v>
      </c>
      <c r="T109" s="220">
        <v>2</v>
      </c>
      <c r="U109" s="221" t="s">
        <v>300</v>
      </c>
      <c r="V109" s="225">
        <v>0</v>
      </c>
      <c r="W109" s="400">
        <v>4.04</v>
      </c>
      <c r="X109" s="400">
        <v>0</v>
      </c>
      <c r="Y109" s="240" t="s">
        <v>139</v>
      </c>
      <c r="Z109" s="193" t="s">
        <v>793</v>
      </c>
      <c r="AA109" s="393" t="s">
        <v>209</v>
      </c>
      <c r="AB109" s="393" t="s">
        <v>209</v>
      </c>
      <c r="AC109" s="240">
        <v>0</v>
      </c>
      <c r="AD109" s="240">
        <v>1.1399999999999999</v>
      </c>
      <c r="AE109" s="394">
        <v>797.80141630000003</v>
      </c>
      <c r="AF109" s="215" t="s">
        <v>324</v>
      </c>
      <c r="AG109" s="289">
        <v>1</v>
      </c>
      <c r="AH109" s="248" t="s">
        <v>134</v>
      </c>
      <c r="AI109" s="393">
        <v>104.8</v>
      </c>
      <c r="AJ109" s="291">
        <v>0</v>
      </c>
      <c r="AK109" s="292">
        <v>1</v>
      </c>
      <c r="AL109" s="395">
        <v>654</v>
      </c>
      <c r="AM109" s="193" t="s">
        <v>793</v>
      </c>
      <c r="AN109" s="402">
        <v>1</v>
      </c>
      <c r="AO109" s="403">
        <v>43.93</v>
      </c>
      <c r="AP109" s="403" t="s">
        <v>54</v>
      </c>
      <c r="AQ109" s="217" t="s">
        <v>470</v>
      </c>
      <c r="AR109" s="222" t="s">
        <v>315</v>
      </c>
      <c r="AS109" s="182">
        <v>1</v>
      </c>
      <c r="AT109" s="185" t="s">
        <v>793</v>
      </c>
      <c r="AU109" s="398">
        <v>-10.1</v>
      </c>
      <c r="AV109" s="399">
        <v>6</v>
      </c>
      <c r="AW109" s="399" t="s">
        <v>316</v>
      </c>
      <c r="AX109" s="399">
        <v>-5</v>
      </c>
      <c r="AY109" s="399">
        <v>11.7</v>
      </c>
      <c r="AZ109" s="399" t="s">
        <v>316</v>
      </c>
      <c r="BA109" s="399">
        <v>-1.7</v>
      </c>
      <c r="BB109" s="399">
        <v>2.6</v>
      </c>
      <c r="BC109" s="399" t="s">
        <v>316</v>
      </c>
      <c r="BD109" s="399">
        <v>0</v>
      </c>
      <c r="BE109" s="399"/>
      <c r="BF109" s="399"/>
      <c r="BG109" s="399" t="s">
        <v>768</v>
      </c>
      <c r="BH109" s="219" t="s">
        <v>1041</v>
      </c>
      <c r="BI109" s="297">
        <v>4</v>
      </c>
      <c r="BJ109" s="189" t="s">
        <v>309</v>
      </c>
      <c r="BK109" s="298" t="s">
        <v>309</v>
      </c>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8"/>
    </row>
    <row r="110" spans="1:106" ht="56">
      <c r="A110" s="562"/>
      <c r="B110" s="388" t="s">
        <v>225</v>
      </c>
      <c r="C110" s="220" t="s">
        <v>226</v>
      </c>
      <c r="D110" s="44" t="s">
        <v>136</v>
      </c>
      <c r="E110" s="225" t="s">
        <v>136</v>
      </c>
      <c r="F110" s="226" t="s">
        <v>136</v>
      </c>
      <c r="G110" s="182" t="s">
        <v>136</v>
      </c>
      <c r="H110" s="182" t="s">
        <v>136</v>
      </c>
      <c r="I110" s="505" t="s">
        <v>136</v>
      </c>
      <c r="J110" s="502" t="s">
        <v>136</v>
      </c>
      <c r="K110" s="210" t="s">
        <v>136</v>
      </c>
      <c r="L110" s="25" t="s">
        <v>136</v>
      </c>
      <c r="M110" s="210" t="s">
        <v>136</v>
      </c>
      <c r="N110" s="388" t="s">
        <v>288</v>
      </c>
      <c r="O110" s="389" t="s">
        <v>288</v>
      </c>
      <c r="P110" s="389" t="s">
        <v>288</v>
      </c>
      <c r="Q110" s="389" t="s">
        <v>288</v>
      </c>
      <c r="R110" s="389" t="s">
        <v>288</v>
      </c>
      <c r="S110" s="389" t="s">
        <v>288</v>
      </c>
      <c r="T110" s="220" t="s">
        <v>979</v>
      </c>
      <c r="U110" s="221" t="s">
        <v>300</v>
      </c>
      <c r="V110" s="225">
        <v>1</v>
      </c>
      <c r="W110" s="400">
        <v>16.97</v>
      </c>
      <c r="X110" s="395" t="s">
        <v>272</v>
      </c>
      <c r="Y110" s="349" t="s">
        <v>988</v>
      </c>
      <c r="Z110" s="193" t="s">
        <v>793</v>
      </c>
      <c r="AA110" s="401">
        <v>13.3</v>
      </c>
      <c r="AB110" s="393" t="s">
        <v>209</v>
      </c>
      <c r="AC110" s="240">
        <v>1</v>
      </c>
      <c r="AD110" s="240">
        <v>2.78</v>
      </c>
      <c r="AE110" s="394">
        <v>162.6</v>
      </c>
      <c r="AF110" s="193" t="s">
        <v>793</v>
      </c>
      <c r="AG110" s="289">
        <v>1</v>
      </c>
      <c r="AH110" s="248" t="s">
        <v>134</v>
      </c>
      <c r="AI110" s="393">
        <v>184</v>
      </c>
      <c r="AJ110" s="291">
        <v>0</v>
      </c>
      <c r="AK110" s="292">
        <v>1</v>
      </c>
      <c r="AL110" s="248" t="s">
        <v>274</v>
      </c>
      <c r="AM110" s="193" t="s">
        <v>793</v>
      </c>
      <c r="AN110" s="409">
        <v>1</v>
      </c>
      <c r="AO110" s="409">
        <v>5.58</v>
      </c>
      <c r="AP110" s="410">
        <v>120</v>
      </c>
      <c r="AQ110" s="217" t="s">
        <v>470</v>
      </c>
      <c r="AR110" s="222" t="s">
        <v>48</v>
      </c>
      <c r="AS110" s="182">
        <v>1</v>
      </c>
      <c r="AT110" s="185" t="s">
        <v>793</v>
      </c>
      <c r="AU110" s="398">
        <v>-1.8</v>
      </c>
      <c r="AV110" s="399">
        <v>77</v>
      </c>
      <c r="AW110" s="399">
        <v>1.2450000000000001</v>
      </c>
      <c r="AX110" s="399">
        <v>23.6</v>
      </c>
      <c r="AY110" s="399">
        <v>80</v>
      </c>
      <c r="AZ110" s="399">
        <v>4.1000000000000002E-2</v>
      </c>
      <c r="BA110" s="399">
        <v>-2</v>
      </c>
      <c r="BB110" s="399">
        <v>91.4</v>
      </c>
      <c r="BC110" s="399">
        <v>0.68600000000000005</v>
      </c>
      <c r="BD110" s="399">
        <v>1</v>
      </c>
      <c r="BE110" s="399">
        <v>4.1000000000000002E-2</v>
      </c>
      <c r="BF110" s="399" t="s">
        <v>765</v>
      </c>
      <c r="BG110" s="399" t="s">
        <v>764</v>
      </c>
      <c r="BH110" s="219" t="s">
        <v>1041</v>
      </c>
      <c r="BI110" s="297">
        <v>3</v>
      </c>
      <c r="BJ110" s="189">
        <v>5.9</v>
      </c>
      <c r="BK110" s="298">
        <v>5.9</v>
      </c>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8"/>
    </row>
    <row r="111" spans="1:106" ht="14">
      <c r="A111" s="562"/>
      <c r="B111" s="388" t="s">
        <v>227</v>
      </c>
      <c r="C111" s="220" t="s">
        <v>228</v>
      </c>
      <c r="D111" s="44" t="s">
        <v>136</v>
      </c>
      <c r="E111" s="225" t="s">
        <v>136</v>
      </c>
      <c r="F111" s="226" t="s">
        <v>136</v>
      </c>
      <c r="G111" s="182" t="s">
        <v>136</v>
      </c>
      <c r="H111" s="182" t="s">
        <v>136</v>
      </c>
      <c r="I111" s="505" t="s">
        <v>136</v>
      </c>
      <c r="J111" s="502" t="s">
        <v>136</v>
      </c>
      <c r="K111" s="210" t="s">
        <v>136</v>
      </c>
      <c r="L111" s="25" t="s">
        <v>136</v>
      </c>
      <c r="M111" s="210" t="s">
        <v>136</v>
      </c>
      <c r="N111" s="388" t="s">
        <v>288</v>
      </c>
      <c r="O111" s="389" t="s">
        <v>288</v>
      </c>
      <c r="P111" s="389" t="s">
        <v>288</v>
      </c>
      <c r="Q111" s="389" t="s">
        <v>288</v>
      </c>
      <c r="R111" s="389" t="s">
        <v>288</v>
      </c>
      <c r="S111" s="389" t="s">
        <v>288</v>
      </c>
      <c r="T111" s="220" t="s">
        <v>979</v>
      </c>
      <c r="U111" s="221" t="s">
        <v>300</v>
      </c>
      <c r="V111" s="225">
        <v>0</v>
      </c>
      <c r="W111" s="400">
        <v>1.36</v>
      </c>
      <c r="X111" s="400">
        <v>0.65</v>
      </c>
      <c r="Y111" s="240" t="s">
        <v>139</v>
      </c>
      <c r="Z111" s="193" t="s">
        <v>793</v>
      </c>
      <c r="AA111" s="401">
        <v>21.7</v>
      </c>
      <c r="AB111" s="393" t="s">
        <v>209</v>
      </c>
      <c r="AC111" s="240">
        <v>1</v>
      </c>
      <c r="AD111" s="240">
        <v>3.01</v>
      </c>
      <c r="AE111" s="394">
        <v>187.9</v>
      </c>
      <c r="AF111" s="193" t="s">
        <v>793</v>
      </c>
      <c r="AG111" s="289">
        <v>1</v>
      </c>
      <c r="AH111" s="248" t="s">
        <v>134</v>
      </c>
      <c r="AI111" s="393">
        <v>49.4</v>
      </c>
      <c r="AJ111" s="291">
        <v>0</v>
      </c>
      <c r="AK111" s="292">
        <v>1</v>
      </c>
      <c r="AL111" s="248" t="s">
        <v>274</v>
      </c>
      <c r="AM111" s="193" t="s">
        <v>793</v>
      </c>
      <c r="AN111" s="409">
        <v>1</v>
      </c>
      <c r="AO111" s="409">
        <v>13.71</v>
      </c>
      <c r="AP111" s="403" t="s">
        <v>54</v>
      </c>
      <c r="AQ111" s="217" t="s">
        <v>470</v>
      </c>
      <c r="AR111" s="222" t="s">
        <v>48</v>
      </c>
      <c r="AS111" s="182">
        <v>1</v>
      </c>
      <c r="AT111" s="185" t="s">
        <v>793</v>
      </c>
      <c r="AU111" s="398">
        <v>-3.5</v>
      </c>
      <c r="AV111" s="399">
        <v>13.8</v>
      </c>
      <c r="AW111" s="399" t="s">
        <v>316</v>
      </c>
      <c r="AX111" s="399">
        <v>7</v>
      </c>
      <c r="AY111" s="399">
        <v>61.4</v>
      </c>
      <c r="AZ111" s="399">
        <v>0.157</v>
      </c>
      <c r="BA111" s="399">
        <v>-14.8</v>
      </c>
      <c r="BB111" s="399">
        <v>8.4</v>
      </c>
      <c r="BC111" s="399" t="s">
        <v>316</v>
      </c>
      <c r="BD111" s="399">
        <v>1</v>
      </c>
      <c r="BE111" s="399">
        <v>0.157</v>
      </c>
      <c r="BF111" s="399" t="s">
        <v>765</v>
      </c>
      <c r="BG111" s="399" t="s">
        <v>766</v>
      </c>
      <c r="BH111" s="219" t="s">
        <v>1041</v>
      </c>
      <c r="BI111" s="297">
        <v>4</v>
      </c>
      <c r="BJ111" s="189">
        <v>36.4</v>
      </c>
      <c r="BK111" s="298">
        <v>36.4</v>
      </c>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8"/>
    </row>
    <row r="112" spans="1:106" ht="28">
      <c r="A112" s="562"/>
      <c r="B112" s="388" t="s">
        <v>229</v>
      </c>
      <c r="C112" s="220" t="s">
        <v>230</v>
      </c>
      <c r="D112" s="44" t="s">
        <v>350</v>
      </c>
      <c r="E112" s="225" t="s">
        <v>556</v>
      </c>
      <c r="F112" s="226" t="s">
        <v>579</v>
      </c>
      <c r="G112" s="182" t="s">
        <v>136</v>
      </c>
      <c r="H112" s="182" t="s">
        <v>136</v>
      </c>
      <c r="I112" s="496" t="s">
        <v>975</v>
      </c>
      <c r="J112" s="497" t="s">
        <v>1054</v>
      </c>
      <c r="K112" s="210" t="s">
        <v>136</v>
      </c>
      <c r="L112" s="25" t="s">
        <v>1044</v>
      </c>
      <c r="M112" s="210" t="s">
        <v>1044</v>
      </c>
      <c r="N112" s="388">
        <v>178.27</v>
      </c>
      <c r="O112" s="389">
        <v>2.96</v>
      </c>
      <c r="P112" s="389">
        <v>-2.44</v>
      </c>
      <c r="Q112" s="389">
        <v>248.31</v>
      </c>
      <c r="R112" s="389">
        <v>9.48</v>
      </c>
      <c r="S112" s="389">
        <v>-1.58</v>
      </c>
      <c r="T112" s="220">
        <v>2</v>
      </c>
      <c r="U112" s="221" t="s">
        <v>300</v>
      </c>
      <c r="V112" s="225">
        <v>0</v>
      </c>
      <c r="W112" s="400">
        <v>0.14000000000000001</v>
      </c>
      <c r="X112" s="400">
        <v>1.43</v>
      </c>
      <c r="Y112" s="240" t="s">
        <v>139</v>
      </c>
      <c r="Z112" s="193" t="s">
        <v>793</v>
      </c>
      <c r="AA112" s="401">
        <v>115.61538950000001</v>
      </c>
      <c r="AB112" s="393" t="s">
        <v>209</v>
      </c>
      <c r="AC112" s="407">
        <v>1</v>
      </c>
      <c r="AD112" s="240">
        <v>2.41</v>
      </c>
      <c r="AE112" s="394">
        <v>629.31508589999999</v>
      </c>
      <c r="AF112" s="215" t="s">
        <v>324</v>
      </c>
      <c r="AG112" s="289">
        <v>1</v>
      </c>
      <c r="AH112" s="248" t="s">
        <v>134</v>
      </c>
      <c r="AI112" s="393">
        <v>53.2</v>
      </c>
      <c r="AJ112" s="291">
        <v>0</v>
      </c>
      <c r="AK112" s="292">
        <v>1</v>
      </c>
      <c r="AL112" s="395">
        <v>186</v>
      </c>
      <c r="AM112" s="193" t="s">
        <v>793</v>
      </c>
      <c r="AN112" s="409">
        <v>1</v>
      </c>
      <c r="AO112" s="409">
        <v>44.77</v>
      </c>
      <c r="AP112" s="410">
        <v>133.33000000000001</v>
      </c>
      <c r="AQ112" s="217" t="s">
        <v>470</v>
      </c>
      <c r="AR112" s="222" t="s">
        <v>315</v>
      </c>
      <c r="AS112" s="182">
        <v>1</v>
      </c>
      <c r="AT112" s="185" t="s">
        <v>793</v>
      </c>
      <c r="AU112" s="398">
        <v>-5</v>
      </c>
      <c r="AV112" s="399">
        <v>0</v>
      </c>
      <c r="AW112" s="399" t="s">
        <v>316</v>
      </c>
      <c r="AX112" s="399">
        <v>-3.3</v>
      </c>
      <c r="AY112" s="399">
        <v>8.5</v>
      </c>
      <c r="AZ112" s="399" t="s">
        <v>316</v>
      </c>
      <c r="BA112" s="399">
        <v>-10</v>
      </c>
      <c r="BB112" s="399">
        <v>7.6</v>
      </c>
      <c r="BC112" s="399" t="s">
        <v>316</v>
      </c>
      <c r="BD112" s="399">
        <v>0</v>
      </c>
      <c r="BE112" s="399"/>
      <c r="BF112" s="399"/>
      <c r="BG112" s="399" t="s">
        <v>768</v>
      </c>
      <c r="BH112" s="219" t="s">
        <v>1041</v>
      </c>
      <c r="BI112" s="297">
        <v>4</v>
      </c>
      <c r="BJ112" s="189" t="s">
        <v>309</v>
      </c>
      <c r="BK112" s="298" t="s">
        <v>309</v>
      </c>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8"/>
    </row>
    <row r="113" spans="1:106" ht="15">
      <c r="A113" s="562"/>
      <c r="B113" s="388" t="s">
        <v>231</v>
      </c>
      <c r="C113" s="220" t="s">
        <v>232</v>
      </c>
      <c r="D113" s="282" t="s">
        <v>435</v>
      </c>
      <c r="E113" s="225" t="s">
        <v>556</v>
      </c>
      <c r="F113" s="226" t="s">
        <v>579</v>
      </c>
      <c r="G113" s="182" t="s">
        <v>136</v>
      </c>
      <c r="H113" s="182" t="s">
        <v>136</v>
      </c>
      <c r="I113" s="496" t="s">
        <v>973</v>
      </c>
      <c r="J113" s="497" t="s">
        <v>1055</v>
      </c>
      <c r="K113" s="210" t="s">
        <v>136</v>
      </c>
      <c r="L113" s="25" t="s">
        <v>1044</v>
      </c>
      <c r="M113" s="210" t="s">
        <v>315</v>
      </c>
      <c r="N113" s="388">
        <v>194.27</v>
      </c>
      <c r="O113" s="389">
        <v>3.67</v>
      </c>
      <c r="P113" s="389">
        <v>-2.73</v>
      </c>
      <c r="Q113" s="389">
        <v>209.83</v>
      </c>
      <c r="R113" s="389">
        <v>-27.84</v>
      </c>
      <c r="S113" s="389">
        <v>-0.41</v>
      </c>
      <c r="T113" s="220">
        <v>2</v>
      </c>
      <c r="U113" s="221" t="s">
        <v>300</v>
      </c>
      <c r="V113" s="225">
        <v>1</v>
      </c>
      <c r="W113" s="400">
        <v>8.76</v>
      </c>
      <c r="X113" s="400">
        <v>8.25</v>
      </c>
      <c r="Y113" s="392" t="s">
        <v>140</v>
      </c>
      <c r="Z113" s="193" t="s">
        <v>793</v>
      </c>
      <c r="AA113" s="405">
        <v>81.94</v>
      </c>
      <c r="AB113" s="248" t="s">
        <v>209</v>
      </c>
      <c r="AC113" s="240">
        <v>1</v>
      </c>
      <c r="AD113" s="240">
        <v>1.83</v>
      </c>
      <c r="AE113" s="394">
        <v>327.92</v>
      </c>
      <c r="AF113" s="193" t="s">
        <v>793</v>
      </c>
      <c r="AG113" s="289">
        <v>1</v>
      </c>
      <c r="AH113" s="248" t="s">
        <v>134</v>
      </c>
      <c r="AI113" s="393">
        <v>357.1</v>
      </c>
      <c r="AJ113" s="291">
        <v>0</v>
      </c>
      <c r="AK113" s="292">
        <v>1</v>
      </c>
      <c r="AL113" s="248" t="s">
        <v>274</v>
      </c>
      <c r="AM113" s="193" t="s">
        <v>793</v>
      </c>
      <c r="AN113" s="25" t="s">
        <v>136</v>
      </c>
      <c r="AO113" s="25" t="s">
        <v>136</v>
      </c>
      <c r="AP113" s="25" t="s">
        <v>136</v>
      </c>
      <c r="AQ113" s="190" t="s">
        <v>136</v>
      </c>
      <c r="AR113" s="222" t="s">
        <v>136</v>
      </c>
      <c r="AS113" s="223" t="s">
        <v>136</v>
      </c>
      <c r="AT113" s="185" t="s">
        <v>136</v>
      </c>
      <c r="AU113" s="576" t="s">
        <v>136</v>
      </c>
      <c r="AV113" s="577"/>
      <c r="AW113" s="577"/>
      <c r="AX113" s="577"/>
      <c r="AY113" s="577"/>
      <c r="AZ113" s="577"/>
      <c r="BA113" s="577"/>
      <c r="BB113" s="577"/>
      <c r="BC113" s="577"/>
      <c r="BD113" s="577"/>
      <c r="BE113" s="577"/>
      <c r="BF113" s="578"/>
      <c r="BG113" s="399" t="s">
        <v>136</v>
      </c>
      <c r="BH113" s="219" t="s">
        <v>1041</v>
      </c>
      <c r="BI113" s="297">
        <v>3</v>
      </c>
      <c r="BJ113" s="189" t="s">
        <v>309</v>
      </c>
      <c r="BK113" s="298" t="s">
        <v>309</v>
      </c>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8"/>
    </row>
    <row r="114" spans="1:106" ht="28">
      <c r="A114" s="562"/>
      <c r="B114" s="388" t="s">
        <v>233</v>
      </c>
      <c r="C114" s="224" t="s">
        <v>234</v>
      </c>
      <c r="D114" s="282" t="s">
        <v>417</v>
      </c>
      <c r="E114" s="225" t="s">
        <v>558</v>
      </c>
      <c r="F114" s="226" t="s">
        <v>579</v>
      </c>
      <c r="G114" s="182" t="s">
        <v>136</v>
      </c>
      <c r="H114" s="182" t="s">
        <v>136</v>
      </c>
      <c r="I114" s="496" t="s">
        <v>973</v>
      </c>
      <c r="J114" s="497" t="s">
        <v>1053</v>
      </c>
      <c r="K114" s="210" t="s">
        <v>136</v>
      </c>
      <c r="L114" s="25" t="s">
        <v>315</v>
      </c>
      <c r="M114" s="210" t="s">
        <v>315</v>
      </c>
      <c r="N114" s="388">
        <v>178.23</v>
      </c>
      <c r="O114" s="389">
        <v>2.42</v>
      </c>
      <c r="P114" s="389">
        <v>-2.36</v>
      </c>
      <c r="Q114" s="389">
        <v>249.5</v>
      </c>
      <c r="R114" s="389">
        <v>25.13</v>
      </c>
      <c r="S114" s="389">
        <v>-0.94</v>
      </c>
      <c r="T114" s="220">
        <v>2</v>
      </c>
      <c r="U114" s="221" t="s">
        <v>300</v>
      </c>
      <c r="V114" s="225">
        <v>0</v>
      </c>
      <c r="W114" s="400">
        <v>8.9600000000000009</v>
      </c>
      <c r="X114" s="400">
        <v>0</v>
      </c>
      <c r="Y114" s="240" t="s">
        <v>139</v>
      </c>
      <c r="Z114" s="193" t="s">
        <v>793</v>
      </c>
      <c r="AA114" s="405">
        <v>54.25</v>
      </c>
      <c r="AB114" s="394">
        <v>198.28</v>
      </c>
      <c r="AC114" s="240">
        <v>1</v>
      </c>
      <c r="AD114" s="240">
        <v>18.38</v>
      </c>
      <c r="AE114" s="394">
        <v>1186.4100000000001</v>
      </c>
      <c r="AF114" s="193" t="s">
        <v>793</v>
      </c>
      <c r="AG114" s="289">
        <v>1</v>
      </c>
      <c r="AH114" s="393">
        <v>71</v>
      </c>
      <c r="AI114" s="393">
        <v>83.46</v>
      </c>
      <c r="AJ114" s="291">
        <v>1</v>
      </c>
      <c r="AK114" s="292">
        <v>1</v>
      </c>
      <c r="AL114" s="395">
        <v>139</v>
      </c>
      <c r="AM114" s="193" t="s">
        <v>793</v>
      </c>
      <c r="AN114" s="409">
        <v>1</v>
      </c>
      <c r="AO114" s="409">
        <v>5.49</v>
      </c>
      <c r="AP114" s="410">
        <v>108.33</v>
      </c>
      <c r="AQ114" s="217" t="s">
        <v>470</v>
      </c>
      <c r="AR114" s="222" t="s">
        <v>315</v>
      </c>
      <c r="AS114" s="182">
        <v>1</v>
      </c>
      <c r="AT114" s="185" t="s">
        <v>793</v>
      </c>
      <c r="AU114" s="398">
        <v>3.8</v>
      </c>
      <c r="AV114" s="399">
        <v>23.8</v>
      </c>
      <c r="AW114" s="399" t="s">
        <v>316</v>
      </c>
      <c r="AX114" s="399">
        <v>0.5</v>
      </c>
      <c r="AY114" s="399">
        <v>28.4</v>
      </c>
      <c r="AZ114" s="399">
        <v>2.1110000000000002</v>
      </c>
      <c r="BA114" s="399">
        <v>-7</v>
      </c>
      <c r="BB114" s="399">
        <v>2.6</v>
      </c>
      <c r="BC114" s="399" t="s">
        <v>316</v>
      </c>
      <c r="BD114" s="399">
        <v>1</v>
      </c>
      <c r="BE114" s="399">
        <v>2.1110000000000002</v>
      </c>
      <c r="BF114" s="399" t="s">
        <v>765</v>
      </c>
      <c r="BG114" s="399" t="s">
        <v>766</v>
      </c>
      <c r="BH114" s="219" t="s">
        <v>1041</v>
      </c>
      <c r="BI114" s="297">
        <v>4</v>
      </c>
      <c r="BJ114" s="189">
        <v>23.63</v>
      </c>
      <c r="BK114" s="298">
        <v>23.63</v>
      </c>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8"/>
    </row>
    <row r="115" spans="1:106" ht="28">
      <c r="A115" s="562"/>
      <c r="B115" s="388" t="s">
        <v>270</v>
      </c>
      <c r="C115" s="220" t="s">
        <v>235</v>
      </c>
      <c r="D115" s="44" t="s">
        <v>375</v>
      </c>
      <c r="E115" s="225" t="s">
        <v>558</v>
      </c>
      <c r="F115" s="226" t="s">
        <v>579</v>
      </c>
      <c r="G115" s="182" t="s">
        <v>136</v>
      </c>
      <c r="H115" s="182" t="s">
        <v>136</v>
      </c>
      <c r="I115" s="496" t="s">
        <v>973</v>
      </c>
      <c r="J115" s="497" t="s">
        <v>1053</v>
      </c>
      <c r="K115" s="210" t="s">
        <v>136</v>
      </c>
      <c r="L115" s="25" t="s">
        <v>315</v>
      </c>
      <c r="M115" s="210" t="s">
        <v>315</v>
      </c>
      <c r="N115" s="388">
        <v>192.21</v>
      </c>
      <c r="O115" s="389">
        <v>2.64</v>
      </c>
      <c r="P115" s="389">
        <v>-2.21</v>
      </c>
      <c r="Q115" s="389">
        <v>259.5</v>
      </c>
      <c r="R115" s="389">
        <v>48.03</v>
      </c>
      <c r="S115" s="389">
        <v>-1.87</v>
      </c>
      <c r="T115" s="220">
        <v>2</v>
      </c>
      <c r="U115" s="221" t="s">
        <v>300</v>
      </c>
      <c r="V115" s="225">
        <v>1</v>
      </c>
      <c r="W115" s="400">
        <v>44.85</v>
      </c>
      <c r="X115" s="400">
        <v>3.74</v>
      </c>
      <c r="Y115" s="288" t="s">
        <v>48</v>
      </c>
      <c r="Z115" s="193" t="s">
        <v>793</v>
      </c>
      <c r="AA115" s="401">
        <v>77.710286809999999</v>
      </c>
      <c r="AB115" s="248">
        <v>264.41257289999999</v>
      </c>
      <c r="AC115" s="407">
        <v>1</v>
      </c>
      <c r="AD115" s="240">
        <v>9.89</v>
      </c>
      <c r="AE115" s="394">
        <v>710.35923620000005</v>
      </c>
      <c r="AF115" s="215" t="s">
        <v>324</v>
      </c>
      <c r="AG115" s="289">
        <v>1</v>
      </c>
      <c r="AH115" s="393">
        <v>93.05</v>
      </c>
      <c r="AI115" s="393">
        <v>121.93</v>
      </c>
      <c r="AJ115" s="291">
        <v>1</v>
      </c>
      <c r="AK115" s="292">
        <v>1</v>
      </c>
      <c r="AL115" s="395">
        <v>154</v>
      </c>
      <c r="AM115" s="193" t="s">
        <v>793</v>
      </c>
      <c r="AN115" s="409">
        <v>1</v>
      </c>
      <c r="AO115" s="409">
        <v>8.83</v>
      </c>
      <c r="AP115" s="410">
        <v>41.32</v>
      </c>
      <c r="AQ115" s="217" t="s">
        <v>470</v>
      </c>
      <c r="AR115" s="222" t="s">
        <v>312</v>
      </c>
      <c r="AS115" s="182">
        <v>0</v>
      </c>
      <c r="AT115" s="185" t="s">
        <v>793</v>
      </c>
      <c r="AU115" s="398">
        <v>4.2</v>
      </c>
      <c r="AV115" s="399">
        <v>99</v>
      </c>
      <c r="AW115" s="399">
        <v>0.84899999999999998</v>
      </c>
      <c r="AX115" s="399">
        <v>0.1</v>
      </c>
      <c r="AY115" s="399">
        <v>49.9</v>
      </c>
      <c r="AZ115" s="399">
        <v>0.79900000000000004</v>
      </c>
      <c r="BA115" s="399">
        <v>-11.7</v>
      </c>
      <c r="BB115" s="399">
        <v>19.5</v>
      </c>
      <c r="BC115" s="399" t="s">
        <v>316</v>
      </c>
      <c r="BD115" s="399">
        <v>1</v>
      </c>
      <c r="BE115" s="399">
        <v>0.79900000000000004</v>
      </c>
      <c r="BF115" s="399" t="s">
        <v>765</v>
      </c>
      <c r="BG115" s="399" t="s">
        <v>766</v>
      </c>
      <c r="BH115" s="219" t="s">
        <v>1041</v>
      </c>
      <c r="BI115" s="297">
        <v>5</v>
      </c>
      <c r="BJ115" s="189">
        <v>16.399999999999999</v>
      </c>
      <c r="BK115" s="298">
        <v>16.399999999999999</v>
      </c>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8"/>
    </row>
    <row r="116" spans="1:106" ht="15">
      <c r="A116" s="562"/>
      <c r="B116" s="388" t="s">
        <v>236</v>
      </c>
      <c r="C116" s="220" t="s">
        <v>237</v>
      </c>
      <c r="D116" s="282" t="s">
        <v>395</v>
      </c>
      <c r="E116" s="225" t="s">
        <v>572</v>
      </c>
      <c r="F116" s="226" t="s">
        <v>579</v>
      </c>
      <c r="G116" s="182" t="s">
        <v>136</v>
      </c>
      <c r="H116" s="182" t="s">
        <v>136</v>
      </c>
      <c r="I116" s="496" t="s">
        <v>973</v>
      </c>
      <c r="J116" s="497" t="s">
        <v>1053</v>
      </c>
      <c r="K116" s="210" t="s">
        <v>136</v>
      </c>
      <c r="L116" s="25" t="s">
        <v>314</v>
      </c>
      <c r="M116" s="210" t="s">
        <v>314</v>
      </c>
      <c r="N116" s="388">
        <v>124.18</v>
      </c>
      <c r="O116" s="389">
        <v>1.53</v>
      </c>
      <c r="P116" s="389">
        <v>-1.04</v>
      </c>
      <c r="Q116" s="389">
        <v>170.72</v>
      </c>
      <c r="R116" s="389">
        <v>7.01</v>
      </c>
      <c r="S116" s="389">
        <v>0.12</v>
      </c>
      <c r="T116" s="220">
        <v>2</v>
      </c>
      <c r="U116" s="221" t="s">
        <v>300</v>
      </c>
      <c r="V116" s="225">
        <v>1</v>
      </c>
      <c r="W116" s="400">
        <v>21.52</v>
      </c>
      <c r="X116" s="400">
        <v>3.09</v>
      </c>
      <c r="Y116" s="392" t="s">
        <v>140</v>
      </c>
      <c r="Z116" s="193" t="s">
        <v>793</v>
      </c>
      <c r="AA116" s="405">
        <v>60.48</v>
      </c>
      <c r="AB116" s="394">
        <v>221.9</v>
      </c>
      <c r="AC116" s="240">
        <v>1</v>
      </c>
      <c r="AD116" s="240">
        <v>435.04</v>
      </c>
      <c r="AE116" s="394">
        <v>1520.44</v>
      </c>
      <c r="AF116" s="193" t="s">
        <v>793</v>
      </c>
      <c r="AG116" s="289">
        <v>1</v>
      </c>
      <c r="AH116" s="393" t="s">
        <v>134</v>
      </c>
      <c r="AI116" s="393">
        <v>54.4</v>
      </c>
      <c r="AJ116" s="291">
        <v>0</v>
      </c>
      <c r="AK116" s="292">
        <v>1</v>
      </c>
      <c r="AL116" s="395">
        <v>164</v>
      </c>
      <c r="AM116" s="193" t="s">
        <v>793</v>
      </c>
      <c r="AN116" s="409">
        <v>1</v>
      </c>
      <c r="AO116" s="409">
        <v>9.31</v>
      </c>
      <c r="AP116" s="410">
        <v>55.09</v>
      </c>
      <c r="AQ116" s="217" t="s">
        <v>470</v>
      </c>
      <c r="AR116" s="222" t="s">
        <v>314</v>
      </c>
      <c r="AS116" s="182">
        <v>1</v>
      </c>
      <c r="AT116" s="185" t="s">
        <v>793</v>
      </c>
      <c r="AU116" s="398">
        <v>-1.6</v>
      </c>
      <c r="AV116" s="399">
        <v>84.1</v>
      </c>
      <c r="AW116" s="399">
        <v>0.69899999999999995</v>
      </c>
      <c r="AX116" s="399">
        <v>-4.0999999999999996</v>
      </c>
      <c r="AY116" s="399">
        <v>51.1</v>
      </c>
      <c r="AZ116" s="399">
        <v>2.0059999999999998</v>
      </c>
      <c r="BA116" s="399">
        <v>-41.7</v>
      </c>
      <c r="BB116" s="399">
        <v>21.1</v>
      </c>
      <c r="BC116" s="399" t="s">
        <v>780</v>
      </c>
      <c r="BD116" s="399">
        <v>1</v>
      </c>
      <c r="BE116" s="399">
        <v>0.69899999999999995</v>
      </c>
      <c r="BF116" s="399" t="s">
        <v>763</v>
      </c>
      <c r="BG116" s="399" t="s">
        <v>766</v>
      </c>
      <c r="BH116" s="219" t="s">
        <v>1041</v>
      </c>
      <c r="BI116" s="297">
        <v>2</v>
      </c>
      <c r="BJ116" s="189" t="s">
        <v>309</v>
      </c>
      <c r="BK116" s="298" t="s">
        <v>309</v>
      </c>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8"/>
    </row>
    <row r="117" spans="1:106" ht="15">
      <c r="A117" s="562"/>
      <c r="B117" s="388" t="s">
        <v>238</v>
      </c>
      <c r="C117" s="220" t="s">
        <v>239</v>
      </c>
      <c r="D117" s="282" t="s">
        <v>382</v>
      </c>
      <c r="E117" s="225" t="s">
        <v>572</v>
      </c>
      <c r="F117" s="226" t="s">
        <v>318</v>
      </c>
      <c r="G117" s="182" t="s">
        <v>136</v>
      </c>
      <c r="H117" s="182" t="s">
        <v>136</v>
      </c>
      <c r="I117" s="496" t="s">
        <v>973</v>
      </c>
      <c r="J117" s="497" t="s">
        <v>1053</v>
      </c>
      <c r="K117" s="210" t="s">
        <v>136</v>
      </c>
      <c r="L117" s="25" t="s">
        <v>315</v>
      </c>
      <c r="M117" s="210" t="s">
        <v>1045</v>
      </c>
      <c r="N117" s="388">
        <v>206.33</v>
      </c>
      <c r="O117" s="389">
        <v>3.26</v>
      </c>
      <c r="P117" s="389">
        <v>-2.4900000000000002</v>
      </c>
      <c r="Q117" s="389">
        <v>224.03</v>
      </c>
      <c r="R117" s="389">
        <v>15.27</v>
      </c>
      <c r="S117" s="389">
        <v>-1.08</v>
      </c>
      <c r="T117" s="220">
        <v>2</v>
      </c>
      <c r="U117" s="221" t="s">
        <v>300</v>
      </c>
      <c r="V117" s="225">
        <v>0</v>
      </c>
      <c r="W117" s="400">
        <v>5.38</v>
      </c>
      <c r="X117" s="400">
        <v>0.41</v>
      </c>
      <c r="Y117" s="240" t="s">
        <v>139</v>
      </c>
      <c r="Z117" s="193" t="s">
        <v>793</v>
      </c>
      <c r="AA117" s="393" t="s">
        <v>209</v>
      </c>
      <c r="AB117" s="393" t="s">
        <v>209</v>
      </c>
      <c r="AC117" s="240">
        <v>0</v>
      </c>
      <c r="AD117" s="240">
        <v>1.03</v>
      </c>
      <c r="AE117" s="394">
        <v>60.025221819999999</v>
      </c>
      <c r="AF117" s="215" t="s">
        <v>324</v>
      </c>
      <c r="AG117" s="289">
        <v>1</v>
      </c>
      <c r="AH117" s="393" t="s">
        <v>134</v>
      </c>
      <c r="AI117" s="411">
        <v>52.47</v>
      </c>
      <c r="AJ117" s="412">
        <v>0</v>
      </c>
      <c r="AK117" s="413">
        <v>1</v>
      </c>
      <c r="AL117" s="395" t="s">
        <v>273</v>
      </c>
      <c r="AM117" s="191" t="s">
        <v>323</v>
      </c>
      <c r="AN117" s="25">
        <v>1</v>
      </c>
      <c r="AO117" s="414">
        <v>22.28</v>
      </c>
      <c r="AP117" s="414">
        <v>35.85</v>
      </c>
      <c r="AQ117" s="298" t="s">
        <v>320</v>
      </c>
      <c r="AR117" s="222" t="s">
        <v>315</v>
      </c>
      <c r="AS117" s="182">
        <v>1</v>
      </c>
      <c r="AT117" s="185" t="s">
        <v>793</v>
      </c>
      <c r="AU117" s="398">
        <v>0.8</v>
      </c>
      <c r="AV117" s="399">
        <v>24.1</v>
      </c>
      <c r="AW117" s="399" t="s">
        <v>316</v>
      </c>
      <c r="AX117" s="399">
        <v>3.3</v>
      </c>
      <c r="AY117" s="399">
        <v>11.6</v>
      </c>
      <c r="AZ117" s="399" t="s">
        <v>316</v>
      </c>
      <c r="BA117" s="399">
        <v>-10.4</v>
      </c>
      <c r="BB117" s="399">
        <v>2.8</v>
      </c>
      <c r="BC117" s="399" t="s">
        <v>316</v>
      </c>
      <c r="BD117" s="399">
        <v>1</v>
      </c>
      <c r="BE117" s="399"/>
      <c r="BF117" s="399"/>
      <c r="BG117" s="399" t="s">
        <v>768</v>
      </c>
      <c r="BH117" s="219" t="s">
        <v>1041</v>
      </c>
      <c r="BI117" s="297">
        <v>5</v>
      </c>
      <c r="BJ117" s="189">
        <v>21.8</v>
      </c>
      <c r="BK117" s="298">
        <v>21.8</v>
      </c>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8"/>
    </row>
    <row r="118" spans="1:106" ht="14">
      <c r="A118" s="562"/>
      <c r="B118" s="388" t="s">
        <v>240</v>
      </c>
      <c r="C118" s="220" t="s">
        <v>241</v>
      </c>
      <c r="D118" s="282" t="s">
        <v>416</v>
      </c>
      <c r="E118" s="225" t="s">
        <v>573</v>
      </c>
      <c r="F118" s="226" t="s">
        <v>579</v>
      </c>
      <c r="G118" s="182" t="s">
        <v>136</v>
      </c>
      <c r="H118" s="182" t="s">
        <v>136</v>
      </c>
      <c r="I118" s="496" t="s">
        <v>973</v>
      </c>
      <c r="J118" s="497" t="s">
        <v>1056</v>
      </c>
      <c r="K118" s="210" t="s">
        <v>136</v>
      </c>
      <c r="L118" s="25" t="s">
        <v>315</v>
      </c>
      <c r="M118" s="210" t="s">
        <v>315</v>
      </c>
      <c r="N118" s="388">
        <v>234.38</v>
      </c>
      <c r="O118" s="389">
        <v>3.96</v>
      </c>
      <c r="P118" s="389">
        <v>-3.51</v>
      </c>
      <c r="Q118" s="389">
        <v>282.95</v>
      </c>
      <c r="R118" s="389">
        <v>46.28</v>
      </c>
      <c r="S118" s="389">
        <v>-2.44</v>
      </c>
      <c r="T118" s="220">
        <v>1</v>
      </c>
      <c r="U118" s="221" t="s">
        <v>300</v>
      </c>
      <c r="V118" s="225">
        <v>1</v>
      </c>
      <c r="W118" s="400">
        <v>84.84</v>
      </c>
      <c r="X118" s="400">
        <v>0.02</v>
      </c>
      <c r="Y118" s="288" t="s">
        <v>48</v>
      </c>
      <c r="Z118" s="193" t="s">
        <v>793</v>
      </c>
      <c r="AA118" s="393" t="s">
        <v>209</v>
      </c>
      <c r="AB118" s="393" t="s">
        <v>209</v>
      </c>
      <c r="AC118" s="240">
        <v>0</v>
      </c>
      <c r="AD118" s="240">
        <v>1.32</v>
      </c>
      <c r="AE118" s="394">
        <v>33.007603889999999</v>
      </c>
      <c r="AF118" s="215" t="s">
        <v>324</v>
      </c>
      <c r="AG118" s="289">
        <v>1</v>
      </c>
      <c r="AH118" s="248" t="s">
        <v>134</v>
      </c>
      <c r="AI118" s="415">
        <v>21.08</v>
      </c>
      <c r="AJ118" s="291">
        <v>0</v>
      </c>
      <c r="AK118" s="292">
        <v>1</v>
      </c>
      <c r="AL118" s="395">
        <v>33.200000000000003</v>
      </c>
      <c r="AM118" s="193" t="s">
        <v>793</v>
      </c>
      <c r="AN118" s="409">
        <v>1</v>
      </c>
      <c r="AO118" s="409">
        <v>21.34</v>
      </c>
      <c r="AP118" s="410">
        <v>21.34</v>
      </c>
      <c r="AQ118" s="217" t="s">
        <v>470</v>
      </c>
      <c r="AR118" s="222" t="s">
        <v>315</v>
      </c>
      <c r="AS118" s="182">
        <v>1</v>
      </c>
      <c r="AT118" s="185" t="s">
        <v>793</v>
      </c>
      <c r="AU118" s="398">
        <v>-7.2</v>
      </c>
      <c r="AV118" s="399">
        <v>0.1</v>
      </c>
      <c r="AW118" s="399" t="s">
        <v>316</v>
      </c>
      <c r="AX118" s="399">
        <v>-5.6</v>
      </c>
      <c r="AY118" s="399">
        <v>3.5</v>
      </c>
      <c r="AZ118" s="399" t="s">
        <v>316</v>
      </c>
      <c r="BA118" s="399">
        <v>-11.2</v>
      </c>
      <c r="BB118" s="399">
        <v>3.9</v>
      </c>
      <c r="BC118" s="399" t="s">
        <v>316</v>
      </c>
      <c r="BD118" s="399">
        <v>0</v>
      </c>
      <c r="BE118" s="399"/>
      <c r="BF118" s="399"/>
      <c r="BG118" s="399" t="s">
        <v>768</v>
      </c>
      <c r="BH118" s="219" t="s">
        <v>1041</v>
      </c>
      <c r="BI118" s="297">
        <v>5</v>
      </c>
      <c r="BJ118" s="189">
        <v>25.14</v>
      </c>
      <c r="BK118" s="298">
        <v>25.14</v>
      </c>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8"/>
    </row>
    <row r="119" spans="1:106" ht="16">
      <c r="A119" s="562"/>
      <c r="B119" s="388" t="s">
        <v>242</v>
      </c>
      <c r="C119" s="220" t="s">
        <v>243</v>
      </c>
      <c r="D119" s="44" t="s">
        <v>136</v>
      </c>
      <c r="E119" s="225" t="s">
        <v>136</v>
      </c>
      <c r="F119" s="226" t="s">
        <v>136</v>
      </c>
      <c r="G119" s="182" t="s">
        <v>136</v>
      </c>
      <c r="H119" s="182" t="s">
        <v>136</v>
      </c>
      <c r="I119" s="505" t="s">
        <v>136</v>
      </c>
      <c r="J119" s="502" t="s">
        <v>136</v>
      </c>
      <c r="K119" s="210" t="s">
        <v>136</v>
      </c>
      <c r="L119" s="25" t="s">
        <v>136</v>
      </c>
      <c r="M119" s="210" t="s">
        <v>136</v>
      </c>
      <c r="N119" s="388" t="s">
        <v>288</v>
      </c>
      <c r="O119" s="389" t="s">
        <v>288</v>
      </c>
      <c r="P119" s="389" t="s">
        <v>288</v>
      </c>
      <c r="Q119" s="389" t="s">
        <v>288</v>
      </c>
      <c r="R119" s="389" t="s">
        <v>288</v>
      </c>
      <c r="S119" s="389" t="s">
        <v>288</v>
      </c>
      <c r="T119" s="220" t="s">
        <v>979</v>
      </c>
      <c r="U119" s="221" t="s">
        <v>300</v>
      </c>
      <c r="V119" s="225">
        <v>1</v>
      </c>
      <c r="W119" s="400">
        <v>100</v>
      </c>
      <c r="X119" s="400">
        <v>47.2</v>
      </c>
      <c r="Y119" s="288" t="s">
        <v>138</v>
      </c>
      <c r="Z119" s="193" t="s">
        <v>793</v>
      </c>
      <c r="AA119" s="405">
        <v>7.66</v>
      </c>
      <c r="AB119" s="394">
        <v>26.39</v>
      </c>
      <c r="AC119" s="240">
        <v>1</v>
      </c>
      <c r="AD119" s="240">
        <v>3.36</v>
      </c>
      <c r="AE119" s="394">
        <v>43.21</v>
      </c>
      <c r="AF119" s="193" t="s">
        <v>793</v>
      </c>
      <c r="AG119" s="289">
        <v>1</v>
      </c>
      <c r="AH119" s="248" t="s">
        <v>134</v>
      </c>
      <c r="AI119" s="393">
        <v>47.69</v>
      </c>
      <c r="AJ119" s="291">
        <v>0</v>
      </c>
      <c r="AK119" s="292">
        <v>1</v>
      </c>
      <c r="AL119" s="416" t="s">
        <v>283</v>
      </c>
      <c r="AM119" s="193" t="s">
        <v>793</v>
      </c>
      <c r="AN119" s="409">
        <v>1</v>
      </c>
      <c r="AO119" s="409">
        <v>10.89</v>
      </c>
      <c r="AP119" s="410">
        <v>58.4</v>
      </c>
      <c r="AQ119" s="217" t="s">
        <v>470</v>
      </c>
      <c r="AR119" s="222" t="s">
        <v>48</v>
      </c>
      <c r="AS119" s="182">
        <v>1</v>
      </c>
      <c r="AT119" s="185" t="s">
        <v>793</v>
      </c>
      <c r="AU119" s="398">
        <v>97.6</v>
      </c>
      <c r="AV119" s="399">
        <v>99.5</v>
      </c>
      <c r="AW119" s="399" t="s">
        <v>782</v>
      </c>
      <c r="AX119" s="399">
        <v>37.6</v>
      </c>
      <c r="AY119" s="399">
        <v>99</v>
      </c>
      <c r="AZ119" s="399" t="s">
        <v>761</v>
      </c>
      <c r="BA119" s="399">
        <v>-1.8</v>
      </c>
      <c r="BB119" s="399">
        <v>25.2</v>
      </c>
      <c r="BC119" s="399">
        <v>24.355</v>
      </c>
      <c r="BD119" s="399">
        <v>1</v>
      </c>
      <c r="BE119" s="399" t="s">
        <v>761</v>
      </c>
      <c r="BF119" s="399" t="s">
        <v>765</v>
      </c>
      <c r="BG119" s="399" t="s">
        <v>764</v>
      </c>
      <c r="BH119" s="219" t="s">
        <v>1041</v>
      </c>
      <c r="BI119" s="297">
        <v>2</v>
      </c>
      <c r="BJ119" s="189">
        <v>3.88</v>
      </c>
      <c r="BK119" s="298">
        <v>3.88</v>
      </c>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8"/>
    </row>
    <row r="120" spans="1:106" ht="16">
      <c r="A120" s="562"/>
      <c r="B120" s="388" t="s">
        <v>244</v>
      </c>
      <c r="C120" s="220" t="s">
        <v>245</v>
      </c>
      <c r="D120" s="44" t="s">
        <v>136</v>
      </c>
      <c r="E120" s="225" t="s">
        <v>136</v>
      </c>
      <c r="F120" s="226" t="s">
        <v>136</v>
      </c>
      <c r="G120" s="182" t="s">
        <v>136</v>
      </c>
      <c r="H120" s="182" t="s">
        <v>136</v>
      </c>
      <c r="I120" s="505" t="s">
        <v>136</v>
      </c>
      <c r="J120" s="502" t="s">
        <v>136</v>
      </c>
      <c r="K120" s="210" t="s">
        <v>136</v>
      </c>
      <c r="L120" s="25" t="s">
        <v>136</v>
      </c>
      <c r="M120" s="210" t="s">
        <v>136</v>
      </c>
      <c r="N120" s="388" t="s">
        <v>288</v>
      </c>
      <c r="O120" s="389" t="s">
        <v>288</v>
      </c>
      <c r="P120" s="389" t="s">
        <v>288</v>
      </c>
      <c r="Q120" s="389" t="s">
        <v>288</v>
      </c>
      <c r="R120" s="389" t="s">
        <v>288</v>
      </c>
      <c r="S120" s="389" t="s">
        <v>288</v>
      </c>
      <c r="T120" s="220" t="s">
        <v>979</v>
      </c>
      <c r="U120" s="221" t="s">
        <v>300</v>
      </c>
      <c r="V120" s="225">
        <v>1</v>
      </c>
      <c r="W120" s="400">
        <v>100</v>
      </c>
      <c r="X120" s="400">
        <v>20.94</v>
      </c>
      <c r="Y120" s="288" t="s">
        <v>138</v>
      </c>
      <c r="Z120" s="193" t="s">
        <v>793</v>
      </c>
      <c r="AA120" s="405">
        <v>1.99</v>
      </c>
      <c r="AB120" s="394">
        <v>5.56</v>
      </c>
      <c r="AC120" s="240">
        <v>1</v>
      </c>
      <c r="AD120" s="240">
        <v>14.56</v>
      </c>
      <c r="AE120" s="394">
        <v>20.29</v>
      </c>
      <c r="AF120" s="193" t="s">
        <v>793</v>
      </c>
      <c r="AG120" s="289">
        <v>1</v>
      </c>
      <c r="AH120" s="248" t="s">
        <v>134</v>
      </c>
      <c r="AI120" s="415">
        <v>44.37</v>
      </c>
      <c r="AJ120" s="291">
        <v>0</v>
      </c>
      <c r="AK120" s="292">
        <v>1</v>
      </c>
      <c r="AL120" s="416" t="s">
        <v>284</v>
      </c>
      <c r="AM120" s="193" t="s">
        <v>793</v>
      </c>
      <c r="AN120" s="409">
        <v>1</v>
      </c>
      <c r="AO120" s="409">
        <v>7.16</v>
      </c>
      <c r="AP120" s="410">
        <v>32.71</v>
      </c>
      <c r="AQ120" s="217" t="s">
        <v>470</v>
      </c>
      <c r="AR120" s="222" t="s">
        <v>315</v>
      </c>
      <c r="AS120" s="182">
        <v>1</v>
      </c>
      <c r="AT120" s="185" t="s">
        <v>793</v>
      </c>
      <c r="AU120" s="398">
        <v>2.2000000000000002</v>
      </c>
      <c r="AV120" s="399">
        <v>99.9</v>
      </c>
      <c r="AW120" s="399">
        <v>9.6000000000000002E-2</v>
      </c>
      <c r="AX120" s="399">
        <v>47.8</v>
      </c>
      <c r="AY120" s="399">
        <v>75.2</v>
      </c>
      <c r="AZ120" s="399" t="s">
        <v>761</v>
      </c>
      <c r="BA120" s="399">
        <v>-8.3000000000000007</v>
      </c>
      <c r="BB120" s="399">
        <v>18.100000000000001</v>
      </c>
      <c r="BC120" s="399" t="s">
        <v>316</v>
      </c>
      <c r="BD120" s="399">
        <v>1</v>
      </c>
      <c r="BE120" s="399" t="s">
        <v>761</v>
      </c>
      <c r="BF120" s="399" t="s">
        <v>765</v>
      </c>
      <c r="BG120" s="399" t="s">
        <v>764</v>
      </c>
      <c r="BH120" s="219" t="s">
        <v>1041</v>
      </c>
      <c r="BI120" s="297">
        <v>3</v>
      </c>
      <c r="BJ120" s="189" t="s">
        <v>309</v>
      </c>
      <c r="BK120" s="298" t="s">
        <v>309</v>
      </c>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8"/>
    </row>
    <row r="121" spans="1:106" ht="14">
      <c r="A121" s="562"/>
      <c r="B121" s="388" t="s">
        <v>246</v>
      </c>
      <c r="C121" s="220" t="s">
        <v>247</v>
      </c>
      <c r="D121" s="44" t="s">
        <v>136</v>
      </c>
      <c r="E121" s="225" t="s">
        <v>136</v>
      </c>
      <c r="F121" s="226" t="s">
        <v>136</v>
      </c>
      <c r="G121" s="182" t="s">
        <v>136</v>
      </c>
      <c r="H121" s="182" t="s">
        <v>136</v>
      </c>
      <c r="I121" s="505" t="s">
        <v>136</v>
      </c>
      <c r="J121" s="502" t="s">
        <v>136</v>
      </c>
      <c r="K121" s="210" t="s">
        <v>136</v>
      </c>
      <c r="L121" s="25" t="s">
        <v>136</v>
      </c>
      <c r="M121" s="210" t="s">
        <v>136</v>
      </c>
      <c r="N121" s="388" t="s">
        <v>288</v>
      </c>
      <c r="O121" s="389" t="s">
        <v>288</v>
      </c>
      <c r="P121" s="389" t="s">
        <v>288</v>
      </c>
      <c r="Q121" s="389" t="s">
        <v>288</v>
      </c>
      <c r="R121" s="389" t="s">
        <v>288</v>
      </c>
      <c r="S121" s="389" t="s">
        <v>288</v>
      </c>
      <c r="T121" s="220" t="s">
        <v>979</v>
      </c>
      <c r="U121" s="221" t="s">
        <v>300</v>
      </c>
      <c r="V121" s="225">
        <v>1</v>
      </c>
      <c r="W121" s="400">
        <v>100</v>
      </c>
      <c r="X121" s="400">
        <v>59.57</v>
      </c>
      <c r="Y121" s="288" t="s">
        <v>138</v>
      </c>
      <c r="Z121" s="193" t="s">
        <v>793</v>
      </c>
      <c r="AA121" s="401" t="s">
        <v>54</v>
      </c>
      <c r="AB121" s="248" t="s">
        <v>210</v>
      </c>
      <c r="AC121" s="240">
        <v>0</v>
      </c>
      <c r="AD121" s="240">
        <v>2.13</v>
      </c>
      <c r="AE121" s="394" t="s">
        <v>210</v>
      </c>
      <c r="AF121" s="193" t="s">
        <v>793</v>
      </c>
      <c r="AG121" s="289">
        <v>1</v>
      </c>
      <c r="AH121" s="248" t="s">
        <v>134</v>
      </c>
      <c r="AI121" s="393">
        <v>51.9</v>
      </c>
      <c r="AJ121" s="291">
        <v>0</v>
      </c>
      <c r="AK121" s="292">
        <v>1</v>
      </c>
      <c r="AL121" s="395">
        <v>254</v>
      </c>
      <c r="AM121" s="193" t="s">
        <v>793</v>
      </c>
      <c r="AN121" s="409">
        <v>1</v>
      </c>
      <c r="AO121" s="409">
        <v>94.91</v>
      </c>
      <c r="AP121" s="403" t="s">
        <v>54</v>
      </c>
      <c r="AQ121" s="217" t="s">
        <v>470</v>
      </c>
      <c r="AR121" s="222" t="s">
        <v>312</v>
      </c>
      <c r="AS121" s="182">
        <v>0</v>
      </c>
      <c r="AT121" s="185" t="s">
        <v>793</v>
      </c>
      <c r="AU121" s="398">
        <v>96.5</v>
      </c>
      <c r="AV121" s="399">
        <v>99.7</v>
      </c>
      <c r="AW121" s="399" t="s">
        <v>761</v>
      </c>
      <c r="AX121" s="399">
        <v>58.7</v>
      </c>
      <c r="AY121" s="399">
        <v>85.6</v>
      </c>
      <c r="AZ121" s="399" t="s">
        <v>761</v>
      </c>
      <c r="BA121" s="399">
        <v>-0.6</v>
      </c>
      <c r="BB121" s="399">
        <v>36.1</v>
      </c>
      <c r="BC121" s="399">
        <v>4.516</v>
      </c>
      <c r="BD121" s="399">
        <v>1</v>
      </c>
      <c r="BE121" s="399" t="s">
        <v>761</v>
      </c>
      <c r="BF121" s="399" t="s">
        <v>774</v>
      </c>
      <c r="BG121" s="399" t="s">
        <v>764</v>
      </c>
      <c r="BH121" s="219" t="s">
        <v>1041</v>
      </c>
      <c r="BI121" s="297">
        <v>2</v>
      </c>
      <c r="BJ121" s="189" t="s">
        <v>309</v>
      </c>
      <c r="BK121" s="298" t="s">
        <v>309</v>
      </c>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8"/>
    </row>
    <row r="122" spans="1:106" ht="42">
      <c r="A122" s="562"/>
      <c r="B122" s="388" t="s">
        <v>248</v>
      </c>
      <c r="C122" s="220" t="s">
        <v>249</v>
      </c>
      <c r="D122" s="44" t="s">
        <v>136</v>
      </c>
      <c r="E122" s="225" t="s">
        <v>136</v>
      </c>
      <c r="F122" s="226" t="s">
        <v>136</v>
      </c>
      <c r="G122" s="182" t="s">
        <v>136</v>
      </c>
      <c r="H122" s="182" t="s">
        <v>136</v>
      </c>
      <c r="I122" s="505" t="s">
        <v>136</v>
      </c>
      <c r="J122" s="502" t="s">
        <v>136</v>
      </c>
      <c r="K122" s="210" t="s">
        <v>136</v>
      </c>
      <c r="L122" s="25" t="s">
        <v>136</v>
      </c>
      <c r="M122" s="210" t="s">
        <v>136</v>
      </c>
      <c r="N122" s="388" t="s">
        <v>288</v>
      </c>
      <c r="O122" s="389" t="s">
        <v>288</v>
      </c>
      <c r="P122" s="389" t="s">
        <v>288</v>
      </c>
      <c r="Q122" s="389" t="s">
        <v>288</v>
      </c>
      <c r="R122" s="389" t="s">
        <v>288</v>
      </c>
      <c r="S122" s="389" t="s">
        <v>288</v>
      </c>
      <c r="T122" s="220" t="s">
        <v>979</v>
      </c>
      <c r="U122" s="221" t="s">
        <v>300</v>
      </c>
      <c r="V122" s="225">
        <v>0</v>
      </c>
      <c r="W122" s="400">
        <v>10.95</v>
      </c>
      <c r="X122" s="400">
        <v>0</v>
      </c>
      <c r="Y122" s="240" t="s">
        <v>139</v>
      </c>
      <c r="Z122" s="193" t="s">
        <v>793</v>
      </c>
      <c r="AA122" s="405">
        <v>4.95</v>
      </c>
      <c r="AB122" s="248" t="s">
        <v>210</v>
      </c>
      <c r="AC122" s="240">
        <v>1</v>
      </c>
      <c r="AD122" s="240">
        <v>1.96</v>
      </c>
      <c r="AE122" s="394">
        <v>10.15</v>
      </c>
      <c r="AF122" s="193" t="s">
        <v>793</v>
      </c>
      <c r="AG122" s="289">
        <v>1</v>
      </c>
      <c r="AH122" s="248" t="s">
        <v>134</v>
      </c>
      <c r="AI122" s="393">
        <v>28.33</v>
      </c>
      <c r="AJ122" s="291">
        <v>0</v>
      </c>
      <c r="AK122" s="292">
        <v>1</v>
      </c>
      <c r="AL122" s="395">
        <v>55.5</v>
      </c>
      <c r="AM122" s="193" t="s">
        <v>793</v>
      </c>
      <c r="AN122" s="409">
        <v>1</v>
      </c>
      <c r="AO122" s="409">
        <v>94.38</v>
      </c>
      <c r="AP122" s="403" t="s">
        <v>54</v>
      </c>
      <c r="AQ122" s="217" t="s">
        <v>470</v>
      </c>
      <c r="AR122" s="222" t="s">
        <v>48</v>
      </c>
      <c r="AS122" s="182">
        <v>1</v>
      </c>
      <c r="AT122" s="185" t="s">
        <v>793</v>
      </c>
      <c r="AU122" s="398">
        <v>-8.6999999999999993</v>
      </c>
      <c r="AV122" s="399">
        <v>94.6</v>
      </c>
      <c r="AW122" s="399">
        <v>0.76300000000000001</v>
      </c>
      <c r="AX122" s="399">
        <v>10</v>
      </c>
      <c r="AY122" s="399">
        <v>78.5</v>
      </c>
      <c r="AZ122" s="399">
        <v>6.7000000000000004E-2</v>
      </c>
      <c r="BA122" s="399">
        <v>-7.5</v>
      </c>
      <c r="BB122" s="399">
        <v>5.9</v>
      </c>
      <c r="BC122" s="399" t="s">
        <v>316</v>
      </c>
      <c r="BD122" s="399">
        <v>1</v>
      </c>
      <c r="BE122" s="399">
        <v>6.7000000000000004E-2</v>
      </c>
      <c r="BF122" s="399" t="s">
        <v>765</v>
      </c>
      <c r="BG122" s="399" t="s">
        <v>764</v>
      </c>
      <c r="BH122" s="219" t="s">
        <v>1041</v>
      </c>
      <c r="BI122" s="297">
        <v>4</v>
      </c>
      <c r="BJ122" s="189">
        <v>6.8</v>
      </c>
      <c r="BK122" s="298">
        <v>6.8</v>
      </c>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8"/>
    </row>
    <row r="123" spans="1:106" ht="14">
      <c r="A123" s="562"/>
      <c r="B123" s="388" t="s">
        <v>250</v>
      </c>
      <c r="C123" s="220" t="s">
        <v>251</v>
      </c>
      <c r="D123" s="282" t="s">
        <v>342</v>
      </c>
      <c r="E123" s="225" t="s">
        <v>556</v>
      </c>
      <c r="F123" s="226" t="s">
        <v>318</v>
      </c>
      <c r="G123" s="182" t="s">
        <v>136</v>
      </c>
      <c r="H123" s="182" t="s">
        <v>136</v>
      </c>
      <c r="I123" s="496" t="s">
        <v>975</v>
      </c>
      <c r="J123" s="497" t="s">
        <v>1054</v>
      </c>
      <c r="K123" s="210" t="s">
        <v>136</v>
      </c>
      <c r="L123" s="25" t="s">
        <v>1044</v>
      </c>
      <c r="M123" s="210" t="s">
        <v>315</v>
      </c>
      <c r="N123" s="388">
        <v>108.14</v>
      </c>
      <c r="O123" s="389">
        <v>1.1000000000000001</v>
      </c>
      <c r="P123" s="389">
        <v>-0.43</v>
      </c>
      <c r="Q123" s="389">
        <v>205.3</v>
      </c>
      <c r="R123" s="389">
        <v>-15.2</v>
      </c>
      <c r="S123" s="389">
        <v>-1.02</v>
      </c>
      <c r="T123" s="220">
        <v>2</v>
      </c>
      <c r="U123" s="221" t="s">
        <v>300</v>
      </c>
      <c r="V123" s="225">
        <v>0</v>
      </c>
      <c r="W123" s="400">
        <v>0</v>
      </c>
      <c r="X123" s="400">
        <v>0</v>
      </c>
      <c r="Y123" s="240" t="s">
        <v>139</v>
      </c>
      <c r="Z123" s="193" t="s">
        <v>793</v>
      </c>
      <c r="AA123" s="393" t="s">
        <v>209</v>
      </c>
      <c r="AB123" s="393" t="s">
        <v>209</v>
      </c>
      <c r="AC123" s="240">
        <v>0</v>
      </c>
      <c r="AD123" s="240">
        <v>1.23</v>
      </c>
      <c r="AE123" s="394" t="s">
        <v>209</v>
      </c>
      <c r="AF123" s="227" t="s">
        <v>318</v>
      </c>
      <c r="AG123" s="289">
        <v>1</v>
      </c>
      <c r="AH123" s="393">
        <v>766.6</v>
      </c>
      <c r="AI123" s="248" t="s">
        <v>134</v>
      </c>
      <c r="AJ123" s="291">
        <v>1</v>
      </c>
      <c r="AK123" s="292">
        <v>0</v>
      </c>
      <c r="AL123" s="248" t="s">
        <v>274</v>
      </c>
      <c r="AM123" s="193" t="s">
        <v>793</v>
      </c>
      <c r="AN123" s="409">
        <v>0</v>
      </c>
      <c r="AO123" s="409" t="s">
        <v>54</v>
      </c>
      <c r="AP123" s="410" t="s">
        <v>54</v>
      </c>
      <c r="AQ123" s="217" t="s">
        <v>470</v>
      </c>
      <c r="AR123" s="222" t="s">
        <v>315</v>
      </c>
      <c r="AS123" s="182">
        <v>1</v>
      </c>
      <c r="AT123" s="185" t="s">
        <v>793</v>
      </c>
      <c r="AU123" s="398">
        <v>-0.7</v>
      </c>
      <c r="AV123" s="399">
        <v>62.9</v>
      </c>
      <c r="AW123" s="399">
        <v>1.4330000000000001</v>
      </c>
      <c r="AX123" s="399">
        <v>-4.0999999999999996</v>
      </c>
      <c r="AY123" s="399">
        <v>9.9</v>
      </c>
      <c r="AZ123" s="399" t="s">
        <v>316</v>
      </c>
      <c r="BA123" s="399">
        <v>-11</v>
      </c>
      <c r="BB123" s="399">
        <v>5.0999999999999996</v>
      </c>
      <c r="BC123" s="399" t="s">
        <v>316</v>
      </c>
      <c r="BD123" s="399">
        <v>1</v>
      </c>
      <c r="BE123" s="399">
        <v>1.4330000000000001</v>
      </c>
      <c r="BF123" s="399" t="s">
        <v>763</v>
      </c>
      <c r="BG123" s="399" t="s">
        <v>766</v>
      </c>
      <c r="BH123" s="219" t="s">
        <v>1041</v>
      </c>
      <c r="BI123" s="297">
        <v>4</v>
      </c>
      <c r="BJ123" s="189" t="s">
        <v>309</v>
      </c>
      <c r="BK123" s="298" t="s">
        <v>309</v>
      </c>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8"/>
    </row>
    <row r="124" spans="1:106" ht="16">
      <c r="A124" s="562"/>
      <c r="B124" s="388" t="s">
        <v>252</v>
      </c>
      <c r="C124" s="220" t="s">
        <v>253</v>
      </c>
      <c r="D124" s="44" t="s">
        <v>348</v>
      </c>
      <c r="E124" s="225" t="s">
        <v>577</v>
      </c>
      <c r="F124" s="226" t="s">
        <v>579</v>
      </c>
      <c r="G124" s="182" t="s">
        <v>136</v>
      </c>
      <c r="H124" s="182" t="s">
        <v>136</v>
      </c>
      <c r="I124" s="496" t="s">
        <v>973</v>
      </c>
      <c r="J124" s="497" t="s">
        <v>1053</v>
      </c>
      <c r="K124" s="210" t="s">
        <v>136</v>
      </c>
      <c r="L124" s="25" t="s">
        <v>315</v>
      </c>
      <c r="M124" s="210" t="s">
        <v>1044</v>
      </c>
      <c r="N124" s="388">
        <v>238.29</v>
      </c>
      <c r="O124" s="389">
        <v>4.17</v>
      </c>
      <c r="P124" s="389">
        <v>-5.13</v>
      </c>
      <c r="Q124" s="389">
        <v>350</v>
      </c>
      <c r="R124" s="389">
        <v>39</v>
      </c>
      <c r="S124" s="389">
        <v>-5</v>
      </c>
      <c r="T124" s="220">
        <v>1</v>
      </c>
      <c r="U124" s="221" t="s">
        <v>300</v>
      </c>
      <c r="V124" s="225">
        <v>0</v>
      </c>
      <c r="W124" s="400">
        <v>2.1800000000000002</v>
      </c>
      <c r="X124" s="400">
        <v>3.24</v>
      </c>
      <c r="Y124" s="240" t="s">
        <v>139</v>
      </c>
      <c r="Z124" s="193" t="s">
        <v>793</v>
      </c>
      <c r="AA124" s="405">
        <v>10.981999999999999</v>
      </c>
      <c r="AB124" s="394">
        <v>38.229999999999997</v>
      </c>
      <c r="AC124" s="240">
        <v>1</v>
      </c>
      <c r="AD124" s="240">
        <v>8.66</v>
      </c>
      <c r="AE124" s="394" t="s">
        <v>209</v>
      </c>
      <c r="AF124" s="227" t="s">
        <v>318</v>
      </c>
      <c r="AG124" s="289">
        <v>0</v>
      </c>
      <c r="AH124" s="393" t="s">
        <v>134</v>
      </c>
      <c r="AI124" s="393" t="s">
        <v>134</v>
      </c>
      <c r="AJ124" s="291">
        <v>0</v>
      </c>
      <c r="AK124" s="292">
        <v>0</v>
      </c>
      <c r="AL124" s="416" t="s">
        <v>274</v>
      </c>
      <c r="AM124" s="191" t="s">
        <v>323</v>
      </c>
      <c r="AN124" s="25">
        <v>1</v>
      </c>
      <c r="AO124" s="414">
        <v>176.64</v>
      </c>
      <c r="AP124" s="414" t="s">
        <v>54</v>
      </c>
      <c r="AQ124" s="298" t="s">
        <v>320</v>
      </c>
      <c r="AR124" s="222" t="s">
        <v>315</v>
      </c>
      <c r="AS124" s="182">
        <v>1</v>
      </c>
      <c r="AT124" s="185" t="s">
        <v>793</v>
      </c>
      <c r="AU124" s="398">
        <v>-2.8</v>
      </c>
      <c r="AV124" s="399">
        <v>4.7</v>
      </c>
      <c r="AW124" s="399" t="s">
        <v>316</v>
      </c>
      <c r="AX124" s="399">
        <v>-5.0999999999999996</v>
      </c>
      <c r="AY124" s="399">
        <v>5.6</v>
      </c>
      <c r="AZ124" s="399" t="s">
        <v>316</v>
      </c>
      <c r="BA124" s="399">
        <v>-11.6</v>
      </c>
      <c r="BB124" s="399">
        <v>9.3000000000000007</v>
      </c>
      <c r="BC124" s="399" t="s">
        <v>316</v>
      </c>
      <c r="BD124" s="399">
        <v>0</v>
      </c>
      <c r="BE124" s="399"/>
      <c r="BF124" s="399"/>
      <c r="BG124" s="399" t="s">
        <v>768</v>
      </c>
      <c r="BH124" s="219" t="s">
        <v>1041</v>
      </c>
      <c r="BI124" s="297">
        <v>4</v>
      </c>
      <c r="BJ124" s="189">
        <v>18.399999999999999</v>
      </c>
      <c r="BK124" s="298">
        <v>18.399999999999999</v>
      </c>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8"/>
    </row>
    <row r="125" spans="1:106" ht="15">
      <c r="A125" s="562"/>
      <c r="B125" s="417" t="s">
        <v>290</v>
      </c>
      <c r="C125" s="220" t="s">
        <v>254</v>
      </c>
      <c r="D125" s="282" t="s">
        <v>431</v>
      </c>
      <c r="E125" s="225" t="s">
        <v>554</v>
      </c>
      <c r="F125" s="226" t="s">
        <v>566</v>
      </c>
      <c r="G125" s="182" t="s">
        <v>136</v>
      </c>
      <c r="H125" s="182" t="s">
        <v>136</v>
      </c>
      <c r="I125" s="496" t="s">
        <v>973</v>
      </c>
      <c r="J125" s="497" t="s">
        <v>1053</v>
      </c>
      <c r="K125" s="210" t="s">
        <v>136</v>
      </c>
      <c r="L125" s="25" t="s">
        <v>314</v>
      </c>
      <c r="M125" s="210" t="s">
        <v>1044</v>
      </c>
      <c r="N125" s="388">
        <v>98.14</v>
      </c>
      <c r="O125" s="389">
        <v>2.09</v>
      </c>
      <c r="P125" s="389">
        <v>-0.78</v>
      </c>
      <c r="Q125" s="389">
        <v>146.5</v>
      </c>
      <c r="R125" s="389">
        <v>-26.06</v>
      </c>
      <c r="S125" s="389">
        <v>0.89</v>
      </c>
      <c r="T125" s="220">
        <v>2</v>
      </c>
      <c r="U125" s="221" t="s">
        <v>300</v>
      </c>
      <c r="V125" s="225">
        <v>1</v>
      </c>
      <c r="W125" s="400">
        <v>97.9</v>
      </c>
      <c r="X125" s="400">
        <v>3.6</v>
      </c>
      <c r="Y125" s="288" t="s">
        <v>138</v>
      </c>
      <c r="Z125" s="185" t="s">
        <v>321</v>
      </c>
      <c r="AA125" s="405">
        <v>83.36</v>
      </c>
      <c r="AB125" s="394">
        <v>374.57</v>
      </c>
      <c r="AC125" s="240">
        <v>1</v>
      </c>
      <c r="AD125" s="240">
        <v>85.37</v>
      </c>
      <c r="AE125" s="394">
        <v>802.78</v>
      </c>
      <c r="AF125" s="182" t="s">
        <v>325</v>
      </c>
      <c r="AG125" s="289">
        <v>1</v>
      </c>
      <c r="AH125" s="411">
        <v>6</v>
      </c>
      <c r="AI125" s="411">
        <v>5.7</v>
      </c>
      <c r="AJ125" s="412">
        <v>1</v>
      </c>
      <c r="AK125" s="413">
        <v>1</v>
      </c>
      <c r="AL125" s="416">
        <v>18.899999999999999</v>
      </c>
      <c r="AM125" s="191" t="s">
        <v>323</v>
      </c>
      <c r="AN125" s="25">
        <v>1</v>
      </c>
      <c r="AO125" s="414">
        <v>4</v>
      </c>
      <c r="AP125" s="414">
        <v>51</v>
      </c>
      <c r="AQ125" s="298" t="s">
        <v>320</v>
      </c>
      <c r="AR125" s="222" t="s">
        <v>314</v>
      </c>
      <c r="AS125" s="182">
        <v>1</v>
      </c>
      <c r="AT125" s="185" t="s">
        <v>793</v>
      </c>
      <c r="AU125" s="398">
        <v>12.2</v>
      </c>
      <c r="AV125" s="399">
        <v>99.6</v>
      </c>
      <c r="AW125" s="399">
        <v>9.7000000000000003E-2</v>
      </c>
      <c r="AX125" s="399">
        <v>-0.6</v>
      </c>
      <c r="AY125" s="399">
        <v>11.5</v>
      </c>
      <c r="AZ125" s="399" t="s">
        <v>316</v>
      </c>
      <c r="BA125" s="399">
        <v>-6.1</v>
      </c>
      <c r="BB125" s="399">
        <v>17.399999999999999</v>
      </c>
      <c r="BC125" s="399" t="s">
        <v>316</v>
      </c>
      <c r="BD125" s="399">
        <v>1</v>
      </c>
      <c r="BE125" s="399">
        <v>9.7000000000000003E-2</v>
      </c>
      <c r="BF125" s="399" t="s">
        <v>763</v>
      </c>
      <c r="BG125" s="399" t="s">
        <v>764</v>
      </c>
      <c r="BH125" s="219" t="s">
        <v>1041</v>
      </c>
      <c r="BI125" s="297">
        <v>2</v>
      </c>
      <c r="BJ125" s="189">
        <v>4.05</v>
      </c>
      <c r="BK125" s="298">
        <v>5.5</v>
      </c>
      <c r="BL125" s="13">
        <v>2.6</v>
      </c>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8"/>
    </row>
    <row r="126" spans="1:106" ht="28">
      <c r="A126" s="562"/>
      <c r="B126" s="388" t="s">
        <v>255</v>
      </c>
      <c r="C126" s="220" t="s">
        <v>256</v>
      </c>
      <c r="D126" s="282" t="s">
        <v>430</v>
      </c>
      <c r="E126" s="225" t="s">
        <v>558</v>
      </c>
      <c r="F126" s="226" t="s">
        <v>579</v>
      </c>
      <c r="G126" s="182" t="s">
        <v>136</v>
      </c>
      <c r="H126" s="182" t="s">
        <v>136</v>
      </c>
      <c r="I126" s="496" t="s">
        <v>973</v>
      </c>
      <c r="J126" s="497" t="s">
        <v>1053</v>
      </c>
      <c r="K126" s="210" t="s">
        <v>136</v>
      </c>
      <c r="L126" s="25" t="s">
        <v>315</v>
      </c>
      <c r="M126" s="210" t="s">
        <v>1044</v>
      </c>
      <c r="N126" s="388">
        <v>204.31</v>
      </c>
      <c r="O126" s="389">
        <v>3.67</v>
      </c>
      <c r="P126" s="389">
        <v>-3.09</v>
      </c>
      <c r="Q126" s="389">
        <v>222.96</v>
      </c>
      <c r="R126" s="389">
        <v>8.33</v>
      </c>
      <c r="S126" s="389">
        <v>-1.1000000000000001</v>
      </c>
      <c r="T126" s="220">
        <v>2</v>
      </c>
      <c r="U126" s="221" t="s">
        <v>300</v>
      </c>
      <c r="V126" s="225">
        <v>0</v>
      </c>
      <c r="W126" s="400">
        <v>2.73</v>
      </c>
      <c r="X126" s="400">
        <v>0</v>
      </c>
      <c r="Y126" s="240" t="s">
        <v>139</v>
      </c>
      <c r="Z126" s="193" t="s">
        <v>793</v>
      </c>
      <c r="AA126" s="405" t="s">
        <v>209</v>
      </c>
      <c r="AB126" s="394" t="s">
        <v>209</v>
      </c>
      <c r="AC126" s="240">
        <v>0</v>
      </c>
      <c r="AD126" s="240">
        <v>1.03</v>
      </c>
      <c r="AE126" s="394">
        <v>86.1</v>
      </c>
      <c r="AF126" s="193" t="s">
        <v>793</v>
      </c>
      <c r="AG126" s="289">
        <v>1</v>
      </c>
      <c r="AH126" s="393" t="s">
        <v>134</v>
      </c>
      <c r="AI126" s="393">
        <v>71.8</v>
      </c>
      <c r="AJ126" s="291">
        <v>0</v>
      </c>
      <c r="AK126" s="292">
        <v>1</v>
      </c>
      <c r="AL126" s="395">
        <v>256</v>
      </c>
      <c r="AM126" s="193" t="s">
        <v>793</v>
      </c>
      <c r="AN126" s="409">
        <v>1</v>
      </c>
      <c r="AO126" s="409">
        <v>4.5599999999999996</v>
      </c>
      <c r="AP126" s="410">
        <v>142.11000000000001</v>
      </c>
      <c r="AQ126" s="217" t="s">
        <v>470</v>
      </c>
      <c r="AR126" s="222" t="s">
        <v>315</v>
      </c>
      <c r="AS126" s="182">
        <v>1</v>
      </c>
      <c r="AT126" s="185" t="s">
        <v>793</v>
      </c>
      <c r="AU126" s="398">
        <v>-18.600000000000001</v>
      </c>
      <c r="AV126" s="399">
        <v>10.7</v>
      </c>
      <c r="AW126" s="399" t="s">
        <v>316</v>
      </c>
      <c r="AX126" s="399">
        <v>-3</v>
      </c>
      <c r="AY126" s="399">
        <v>9.8000000000000007</v>
      </c>
      <c r="AZ126" s="399" t="s">
        <v>316</v>
      </c>
      <c r="BA126" s="399">
        <v>-8.5</v>
      </c>
      <c r="BB126" s="399">
        <v>3.1</v>
      </c>
      <c r="BC126" s="399" t="s">
        <v>316</v>
      </c>
      <c r="BD126" s="399">
        <v>0</v>
      </c>
      <c r="BE126" s="399"/>
      <c r="BF126" s="399"/>
      <c r="BG126" s="399" t="s">
        <v>768</v>
      </c>
      <c r="BH126" s="219" t="s">
        <v>1041</v>
      </c>
      <c r="BI126" s="297">
        <v>4</v>
      </c>
      <c r="BJ126" s="189">
        <v>7.6</v>
      </c>
      <c r="BK126" s="298">
        <v>7.6</v>
      </c>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8"/>
    </row>
    <row r="127" spans="1:106" ht="16">
      <c r="A127" s="562"/>
      <c r="B127" s="388" t="s">
        <v>257</v>
      </c>
      <c r="C127" s="220" t="s">
        <v>258</v>
      </c>
      <c r="D127" s="282" t="s">
        <v>401</v>
      </c>
      <c r="E127" s="225" t="s">
        <v>554</v>
      </c>
      <c r="F127" s="226" t="s">
        <v>566</v>
      </c>
      <c r="G127" s="182" t="s">
        <v>136</v>
      </c>
      <c r="H127" s="182" t="s">
        <v>136</v>
      </c>
      <c r="I127" s="496" t="s">
        <v>973</v>
      </c>
      <c r="J127" s="497" t="s">
        <v>1053</v>
      </c>
      <c r="K127" s="210" t="s">
        <v>136</v>
      </c>
      <c r="L127" s="25" t="s">
        <v>314</v>
      </c>
      <c r="M127" s="210" t="s">
        <v>1044</v>
      </c>
      <c r="N127" s="388">
        <v>150.22</v>
      </c>
      <c r="O127" s="389">
        <v>2.41</v>
      </c>
      <c r="P127" s="389">
        <v>-1.91</v>
      </c>
      <c r="Q127" s="389">
        <v>240</v>
      </c>
      <c r="R127" s="389">
        <v>6.99</v>
      </c>
      <c r="S127" s="389">
        <v>-0.72</v>
      </c>
      <c r="T127" s="220">
        <v>2</v>
      </c>
      <c r="U127" s="221" t="s">
        <v>300</v>
      </c>
      <c r="V127" s="225">
        <v>1</v>
      </c>
      <c r="W127" s="400">
        <v>31.869594145043251</v>
      </c>
      <c r="X127" s="400">
        <v>13.799999999999997</v>
      </c>
      <c r="Y127" s="288" t="s">
        <v>48</v>
      </c>
      <c r="Z127" s="185" t="s">
        <v>321</v>
      </c>
      <c r="AA127" s="405">
        <v>16.643999999999998</v>
      </c>
      <c r="AB127" s="394">
        <v>61.851999999999997</v>
      </c>
      <c r="AC127" s="240">
        <v>1</v>
      </c>
      <c r="AD127" s="240">
        <v>295.58</v>
      </c>
      <c r="AE127" s="394">
        <v>355.62</v>
      </c>
      <c r="AF127" s="182" t="s">
        <v>325</v>
      </c>
      <c r="AG127" s="289">
        <v>1</v>
      </c>
      <c r="AH127" s="411">
        <v>51.4</v>
      </c>
      <c r="AI127" s="411">
        <v>52.7</v>
      </c>
      <c r="AJ127" s="291">
        <v>1</v>
      </c>
      <c r="AK127" s="292">
        <v>1</v>
      </c>
      <c r="AL127" s="416" t="s">
        <v>280</v>
      </c>
      <c r="AM127" s="193" t="s">
        <v>793</v>
      </c>
      <c r="AN127" s="409">
        <v>1</v>
      </c>
      <c r="AO127" s="409">
        <v>16.32</v>
      </c>
      <c r="AP127" s="410">
        <v>86.32</v>
      </c>
      <c r="AQ127" s="217" t="s">
        <v>470</v>
      </c>
      <c r="AR127" s="222" t="s">
        <v>48</v>
      </c>
      <c r="AS127" s="182">
        <v>1</v>
      </c>
      <c r="AT127" s="185" t="s">
        <v>793</v>
      </c>
      <c r="AU127" s="398">
        <v>-7.5</v>
      </c>
      <c r="AV127" s="399">
        <v>44.1</v>
      </c>
      <c r="AW127" s="399">
        <v>2.3029999999999999</v>
      </c>
      <c r="AX127" s="399">
        <v>-7.4</v>
      </c>
      <c r="AY127" s="399">
        <v>8.4</v>
      </c>
      <c r="AZ127" s="399" t="s">
        <v>316</v>
      </c>
      <c r="BA127" s="399">
        <v>0.4</v>
      </c>
      <c r="BB127" s="399">
        <v>7.5</v>
      </c>
      <c r="BC127" s="399" t="s">
        <v>316</v>
      </c>
      <c r="BD127" s="399">
        <v>1</v>
      </c>
      <c r="BE127" s="399">
        <v>2.3029999999999999</v>
      </c>
      <c r="BF127" s="399" t="s">
        <v>763</v>
      </c>
      <c r="BG127" s="399" t="s">
        <v>766</v>
      </c>
      <c r="BH127" s="219" t="s">
        <v>1041</v>
      </c>
      <c r="BI127" s="297">
        <v>3</v>
      </c>
      <c r="BJ127" s="189">
        <v>7.95</v>
      </c>
      <c r="BK127" s="298">
        <v>8.1</v>
      </c>
      <c r="BL127" s="13">
        <v>7.8</v>
      </c>
      <c r="BM127" s="13">
        <v>7.95</v>
      </c>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8"/>
    </row>
    <row r="128" spans="1:106" ht="14">
      <c r="A128" s="562"/>
      <c r="B128" s="388" t="s">
        <v>259</v>
      </c>
      <c r="C128" s="220" t="s">
        <v>260</v>
      </c>
      <c r="D128" s="44" t="s">
        <v>344</v>
      </c>
      <c r="E128" s="228" t="s">
        <v>554</v>
      </c>
      <c r="F128" s="226" t="s">
        <v>566</v>
      </c>
      <c r="G128" s="182" t="s">
        <v>136</v>
      </c>
      <c r="H128" s="182" t="s">
        <v>136</v>
      </c>
      <c r="I128" s="496" t="s">
        <v>973</v>
      </c>
      <c r="J128" s="497" t="s">
        <v>1053</v>
      </c>
      <c r="K128" s="210" t="s">
        <v>136</v>
      </c>
      <c r="L128" s="25" t="s">
        <v>314</v>
      </c>
      <c r="M128" s="210" t="s">
        <v>1044</v>
      </c>
      <c r="N128" s="388">
        <v>146.19</v>
      </c>
      <c r="O128" s="389">
        <v>2.63</v>
      </c>
      <c r="P128" s="389">
        <v>-1.86</v>
      </c>
      <c r="Q128" s="389">
        <v>251.6</v>
      </c>
      <c r="R128" s="389">
        <v>43.72</v>
      </c>
      <c r="S128" s="389">
        <v>-1.82</v>
      </c>
      <c r="T128" s="220">
        <v>2</v>
      </c>
      <c r="U128" s="221" t="s">
        <v>300</v>
      </c>
      <c r="V128" s="225">
        <v>1</v>
      </c>
      <c r="W128" s="400">
        <v>10.4</v>
      </c>
      <c r="X128" s="400">
        <v>28.8</v>
      </c>
      <c r="Y128" s="288" t="s">
        <v>140</v>
      </c>
      <c r="Z128" s="185" t="s">
        <v>321</v>
      </c>
      <c r="AA128" s="405">
        <v>41.271000000000001</v>
      </c>
      <c r="AB128" s="394">
        <v>139.928</v>
      </c>
      <c r="AC128" s="240">
        <v>1</v>
      </c>
      <c r="AD128" s="240">
        <v>138.83000000000001</v>
      </c>
      <c r="AE128" s="394">
        <v>1190.75</v>
      </c>
      <c r="AF128" s="182" t="s">
        <v>325</v>
      </c>
      <c r="AG128" s="289">
        <v>1</v>
      </c>
      <c r="AH128" s="395">
        <v>40.299999999999997</v>
      </c>
      <c r="AI128" s="393">
        <v>70.16</v>
      </c>
      <c r="AJ128" s="291">
        <v>1</v>
      </c>
      <c r="AK128" s="292">
        <v>1</v>
      </c>
      <c r="AL128" s="395">
        <v>139</v>
      </c>
      <c r="AM128" s="191" t="s">
        <v>327</v>
      </c>
      <c r="AN128" s="25">
        <v>1</v>
      </c>
      <c r="AO128" s="414">
        <v>9</v>
      </c>
      <c r="AP128" s="414" t="s">
        <v>54</v>
      </c>
      <c r="AQ128" s="298" t="s">
        <v>320</v>
      </c>
      <c r="AR128" s="222" t="s">
        <v>48</v>
      </c>
      <c r="AS128" s="182">
        <v>1</v>
      </c>
      <c r="AT128" s="185" t="s">
        <v>793</v>
      </c>
      <c r="AU128" s="398">
        <v>1.1000000000000001</v>
      </c>
      <c r="AV128" s="399">
        <v>99.4</v>
      </c>
      <c r="AW128" s="399">
        <v>1.401</v>
      </c>
      <c r="AX128" s="399">
        <v>0.3</v>
      </c>
      <c r="AY128" s="399">
        <v>14.2</v>
      </c>
      <c r="AZ128" s="399" t="s">
        <v>316</v>
      </c>
      <c r="BA128" s="399">
        <v>-1.8</v>
      </c>
      <c r="BB128" s="399">
        <v>9.8000000000000007</v>
      </c>
      <c r="BC128" s="399" t="s">
        <v>316</v>
      </c>
      <c r="BD128" s="399">
        <v>1</v>
      </c>
      <c r="BE128" s="399">
        <v>1.401</v>
      </c>
      <c r="BF128" s="399" t="s">
        <v>763</v>
      </c>
      <c r="BG128" s="399" t="s">
        <v>766</v>
      </c>
      <c r="BH128" s="219" t="s">
        <v>1041</v>
      </c>
      <c r="BI128" s="297">
        <v>4</v>
      </c>
      <c r="BJ128" s="189">
        <v>4.5</v>
      </c>
      <c r="BK128" s="298">
        <v>4.5</v>
      </c>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8"/>
    </row>
    <row r="129" spans="1:106" ht="28">
      <c r="A129" s="562"/>
      <c r="B129" s="388" t="s">
        <v>261</v>
      </c>
      <c r="C129" s="220" t="s">
        <v>262</v>
      </c>
      <c r="D129" s="44" t="s">
        <v>369</v>
      </c>
      <c r="E129" s="228" t="s">
        <v>554</v>
      </c>
      <c r="F129" s="226" t="s">
        <v>566</v>
      </c>
      <c r="G129" s="182" t="s">
        <v>136</v>
      </c>
      <c r="H129" s="182" t="s">
        <v>136</v>
      </c>
      <c r="I129" s="496" t="s">
        <v>973</v>
      </c>
      <c r="J129" s="497" t="s">
        <v>1053</v>
      </c>
      <c r="K129" s="210" t="s">
        <v>136</v>
      </c>
      <c r="L129" s="25" t="s">
        <v>314</v>
      </c>
      <c r="M129" s="210" t="s">
        <v>1044</v>
      </c>
      <c r="N129" s="388">
        <v>168.24</v>
      </c>
      <c r="O129" s="389">
        <v>4.3099999999999996</v>
      </c>
      <c r="P129" s="389">
        <v>-2.7</v>
      </c>
      <c r="Q129" s="389">
        <v>235.63</v>
      </c>
      <c r="R129" s="389">
        <v>-49.89</v>
      </c>
      <c r="S129" s="389">
        <v>-0.91</v>
      </c>
      <c r="T129" s="220">
        <v>2</v>
      </c>
      <c r="U129" s="221" t="s">
        <v>300</v>
      </c>
      <c r="V129" s="225">
        <v>1</v>
      </c>
      <c r="W129" s="400">
        <v>100</v>
      </c>
      <c r="X129" s="400">
        <v>3.2</v>
      </c>
      <c r="Y129" s="288" t="s">
        <v>138</v>
      </c>
      <c r="Z129" s="185" t="s">
        <v>321</v>
      </c>
      <c r="AA129" s="405">
        <v>1.8</v>
      </c>
      <c r="AB129" s="394">
        <v>26.702999999999999</v>
      </c>
      <c r="AC129" s="240">
        <v>1</v>
      </c>
      <c r="AD129" s="240">
        <v>33.06</v>
      </c>
      <c r="AE129" s="394">
        <v>121.87</v>
      </c>
      <c r="AF129" s="182" t="s">
        <v>325</v>
      </c>
      <c r="AG129" s="289">
        <v>1</v>
      </c>
      <c r="AH129" s="395">
        <v>91.8</v>
      </c>
      <c r="AI129" s="393" t="s">
        <v>134</v>
      </c>
      <c r="AJ129" s="291">
        <v>1</v>
      </c>
      <c r="AK129" s="292">
        <v>0</v>
      </c>
      <c r="AL129" s="395">
        <v>191.7</v>
      </c>
      <c r="AM129" s="191" t="s">
        <v>323</v>
      </c>
      <c r="AN129" s="25">
        <v>1</v>
      </c>
      <c r="AO129" s="414">
        <v>18</v>
      </c>
      <c r="AP129" s="414">
        <v>105</v>
      </c>
      <c r="AQ129" s="298" t="s">
        <v>320</v>
      </c>
      <c r="AR129" s="222" t="s">
        <v>314</v>
      </c>
      <c r="AS129" s="182">
        <v>1</v>
      </c>
      <c r="AT129" s="185" t="s">
        <v>793</v>
      </c>
      <c r="AU129" s="398">
        <v>-6.5</v>
      </c>
      <c r="AV129" s="399">
        <v>46.7</v>
      </c>
      <c r="AW129" s="399">
        <v>1.84</v>
      </c>
      <c r="AX129" s="399">
        <v>-10.3</v>
      </c>
      <c r="AY129" s="399">
        <v>11.2</v>
      </c>
      <c r="AZ129" s="399" t="s">
        <v>316</v>
      </c>
      <c r="BA129" s="399">
        <v>-7.6</v>
      </c>
      <c r="BB129" s="399">
        <v>9</v>
      </c>
      <c r="BC129" s="399" t="s">
        <v>316</v>
      </c>
      <c r="BD129" s="399">
        <v>1</v>
      </c>
      <c r="BE129" s="399">
        <v>1.84</v>
      </c>
      <c r="BF129" s="399" t="s">
        <v>763</v>
      </c>
      <c r="BG129" s="399" t="s">
        <v>766</v>
      </c>
      <c r="BH129" s="219" t="s">
        <v>1041</v>
      </c>
      <c r="BI129" s="297">
        <v>2</v>
      </c>
      <c r="BJ129" s="189">
        <v>2.5</v>
      </c>
      <c r="BK129" s="298">
        <v>2.5</v>
      </c>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8"/>
    </row>
    <row r="130" spans="1:106" ht="14">
      <c r="A130" s="562"/>
      <c r="B130" s="388" t="s">
        <v>263</v>
      </c>
      <c r="C130" s="220" t="s">
        <v>264</v>
      </c>
      <c r="D130" s="282" t="s">
        <v>451</v>
      </c>
      <c r="E130" s="225" t="s">
        <v>552</v>
      </c>
      <c r="F130" s="226" t="s">
        <v>566</v>
      </c>
      <c r="G130" s="182" t="s">
        <v>588</v>
      </c>
      <c r="H130" s="182" t="s">
        <v>581</v>
      </c>
      <c r="I130" s="496" t="s">
        <v>973</v>
      </c>
      <c r="J130" s="497" t="s">
        <v>1055</v>
      </c>
      <c r="K130" s="210" t="s">
        <v>136</v>
      </c>
      <c r="L130" s="25" t="s">
        <v>1044</v>
      </c>
      <c r="M130" s="210" t="s">
        <v>314</v>
      </c>
      <c r="N130" s="388">
        <v>138.16999999999999</v>
      </c>
      <c r="O130" s="389">
        <v>1.9</v>
      </c>
      <c r="P130" s="389">
        <v>-1.39</v>
      </c>
      <c r="Q130" s="389">
        <v>221</v>
      </c>
      <c r="R130" s="389">
        <v>5.5</v>
      </c>
      <c r="S130" s="389">
        <v>-1.36</v>
      </c>
      <c r="T130" s="220">
        <v>2</v>
      </c>
      <c r="U130" s="221" t="s">
        <v>300</v>
      </c>
      <c r="V130" s="225">
        <v>0</v>
      </c>
      <c r="W130" s="400">
        <v>0</v>
      </c>
      <c r="X130" s="400">
        <v>11.5</v>
      </c>
      <c r="Y130" s="288" t="s">
        <v>139</v>
      </c>
      <c r="Z130" s="185" t="s">
        <v>321</v>
      </c>
      <c r="AA130" s="405" t="s">
        <v>209</v>
      </c>
      <c r="AB130" s="394" t="s">
        <v>209</v>
      </c>
      <c r="AC130" s="240">
        <v>0</v>
      </c>
      <c r="AD130" s="240">
        <v>1.02</v>
      </c>
      <c r="AE130" s="394" t="s">
        <v>209</v>
      </c>
      <c r="AF130" s="182" t="s">
        <v>325</v>
      </c>
      <c r="AG130" s="289">
        <v>1</v>
      </c>
      <c r="AH130" s="395">
        <v>30.8</v>
      </c>
      <c r="AI130" s="393">
        <v>207.4</v>
      </c>
      <c r="AJ130" s="291">
        <v>1</v>
      </c>
      <c r="AK130" s="292">
        <v>1</v>
      </c>
      <c r="AL130" s="395">
        <v>280</v>
      </c>
      <c r="AM130" s="191" t="s">
        <v>323</v>
      </c>
      <c r="AN130" s="25">
        <v>1</v>
      </c>
      <c r="AO130" s="414">
        <v>13.27</v>
      </c>
      <c r="AP130" s="414">
        <v>159.49</v>
      </c>
      <c r="AQ130" s="298" t="s">
        <v>320</v>
      </c>
      <c r="AR130" s="222" t="s">
        <v>315</v>
      </c>
      <c r="AS130" s="182">
        <v>1</v>
      </c>
      <c r="AT130" s="185" t="s">
        <v>793</v>
      </c>
      <c r="AU130" s="398">
        <v>6.7</v>
      </c>
      <c r="AV130" s="399">
        <v>14.7</v>
      </c>
      <c r="AW130" s="399">
        <v>3.5030000000000001</v>
      </c>
      <c r="AX130" s="399">
        <v>73.400000000000006</v>
      </c>
      <c r="AY130" s="399">
        <v>95.1</v>
      </c>
      <c r="AZ130" s="399" t="s">
        <v>761</v>
      </c>
      <c r="BA130" s="399">
        <v>-9.5</v>
      </c>
      <c r="BB130" s="399">
        <v>18</v>
      </c>
      <c r="BC130" s="399" t="s">
        <v>316</v>
      </c>
      <c r="BD130" s="399">
        <v>1</v>
      </c>
      <c r="BE130" s="399" t="s">
        <v>761</v>
      </c>
      <c r="BF130" s="399" t="s">
        <v>765</v>
      </c>
      <c r="BG130" s="399" t="s">
        <v>764</v>
      </c>
      <c r="BH130" s="219" t="s">
        <v>1041</v>
      </c>
      <c r="BI130" s="297">
        <v>2</v>
      </c>
      <c r="BJ130" s="189">
        <v>5.6</v>
      </c>
      <c r="BK130" s="298">
        <v>5.4</v>
      </c>
      <c r="BL130" s="13">
        <v>5.8</v>
      </c>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8"/>
    </row>
    <row r="131" spans="1:106" ht="14">
      <c r="A131" s="562"/>
      <c r="B131" s="388" t="s">
        <v>265</v>
      </c>
      <c r="C131" s="220" t="s">
        <v>266</v>
      </c>
      <c r="D131" s="282" t="s">
        <v>379</v>
      </c>
      <c r="E131" s="225" t="s">
        <v>558</v>
      </c>
      <c r="F131" s="226" t="s">
        <v>566</v>
      </c>
      <c r="G131" s="182" t="s">
        <v>136</v>
      </c>
      <c r="H131" s="182" t="s">
        <v>136</v>
      </c>
      <c r="I131" s="496" t="s">
        <v>973</v>
      </c>
      <c r="J131" s="497" t="s">
        <v>1055</v>
      </c>
      <c r="K131" s="210" t="s">
        <v>136</v>
      </c>
      <c r="L131" s="25" t="s">
        <v>314</v>
      </c>
      <c r="M131" s="210" t="s">
        <v>1044</v>
      </c>
      <c r="N131" s="388">
        <v>120.15</v>
      </c>
      <c r="O131" s="389">
        <v>1.78</v>
      </c>
      <c r="P131" s="389">
        <v>-1.24</v>
      </c>
      <c r="Q131" s="389">
        <v>195</v>
      </c>
      <c r="R131" s="389">
        <v>33.5</v>
      </c>
      <c r="S131" s="389">
        <v>-0.41</v>
      </c>
      <c r="T131" s="220">
        <v>2</v>
      </c>
      <c r="U131" s="221" t="s">
        <v>300</v>
      </c>
      <c r="V131" s="225">
        <v>1</v>
      </c>
      <c r="W131" s="400">
        <v>60.697518443997303</v>
      </c>
      <c r="X131" s="400">
        <v>22.628951747088198</v>
      </c>
      <c r="Y131" s="288" t="s">
        <v>48</v>
      </c>
      <c r="Z131" s="185" t="s">
        <v>321</v>
      </c>
      <c r="AA131" s="405">
        <v>28.542999999999999</v>
      </c>
      <c r="AB131" s="394">
        <v>69.028000000000006</v>
      </c>
      <c r="AC131" s="240">
        <v>1</v>
      </c>
      <c r="AD131" s="240">
        <v>11.29</v>
      </c>
      <c r="AE131" s="394">
        <v>116.24</v>
      </c>
      <c r="AF131" s="182" t="s">
        <v>325</v>
      </c>
      <c r="AG131" s="289">
        <v>1</v>
      </c>
      <c r="AH131" s="395">
        <v>11.5</v>
      </c>
      <c r="AI131" s="393">
        <v>13.4</v>
      </c>
      <c r="AJ131" s="291">
        <v>1</v>
      </c>
      <c r="AK131" s="292">
        <v>1</v>
      </c>
      <c r="AL131" s="395">
        <v>27</v>
      </c>
      <c r="AM131" s="229" t="s">
        <v>327</v>
      </c>
      <c r="AN131" s="25">
        <v>1</v>
      </c>
      <c r="AO131" s="414">
        <v>7</v>
      </c>
      <c r="AP131" s="414">
        <v>18</v>
      </c>
      <c r="AQ131" s="298" t="s">
        <v>320</v>
      </c>
      <c r="AR131" s="222" t="s">
        <v>48</v>
      </c>
      <c r="AS131" s="182">
        <v>1</v>
      </c>
      <c r="AT131" s="185" t="s">
        <v>793</v>
      </c>
      <c r="AU131" s="398">
        <v>5</v>
      </c>
      <c r="AV131" s="240">
        <v>86.8</v>
      </c>
      <c r="AW131" s="240">
        <v>0.71699999999999997</v>
      </c>
      <c r="AX131" s="240">
        <v>21.2</v>
      </c>
      <c r="AY131" s="240">
        <v>44.9</v>
      </c>
      <c r="AZ131" s="240">
        <v>0.10100000000000001</v>
      </c>
      <c r="BA131" s="240">
        <v>-7.2</v>
      </c>
      <c r="BB131" s="240">
        <v>46.1</v>
      </c>
      <c r="BC131" s="399">
        <v>9.3829999999999991</v>
      </c>
      <c r="BD131" s="399">
        <v>1</v>
      </c>
      <c r="BE131" s="399">
        <v>0.10100000000000001</v>
      </c>
      <c r="BF131" s="399" t="s">
        <v>765</v>
      </c>
      <c r="BG131" s="399" t="s">
        <v>766</v>
      </c>
      <c r="BH131" s="219" t="s">
        <v>1041</v>
      </c>
      <c r="BI131" s="297">
        <v>3</v>
      </c>
      <c r="BJ131" s="189">
        <v>4.7</v>
      </c>
      <c r="BK131" s="298">
        <v>4.7</v>
      </c>
      <c r="BL131" s="13">
        <v>3</v>
      </c>
      <c r="BM131" s="13">
        <v>8.8000000000000007</v>
      </c>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8"/>
    </row>
    <row r="132" spans="1:106" ht="15" thickBot="1">
      <c r="A132" s="563"/>
      <c r="B132" s="418" t="s">
        <v>267</v>
      </c>
      <c r="C132" s="230" t="s">
        <v>268</v>
      </c>
      <c r="D132" s="419" t="s">
        <v>397</v>
      </c>
      <c r="E132" s="312" t="s">
        <v>553</v>
      </c>
      <c r="F132" s="306" t="s">
        <v>566</v>
      </c>
      <c r="G132" s="195" t="s">
        <v>585</v>
      </c>
      <c r="H132" s="195" t="s">
        <v>581</v>
      </c>
      <c r="I132" s="498" t="s">
        <v>975</v>
      </c>
      <c r="J132" s="499" t="s">
        <v>1054</v>
      </c>
      <c r="K132" s="307" t="s">
        <v>136</v>
      </c>
      <c r="L132" s="492" t="s">
        <v>314</v>
      </c>
      <c r="M132" s="307" t="s">
        <v>1045</v>
      </c>
      <c r="N132" s="418">
        <v>174.2</v>
      </c>
      <c r="O132" s="420">
        <v>2.0699999999999998</v>
      </c>
      <c r="P132" s="420">
        <v>-1.91</v>
      </c>
      <c r="Q132" s="420">
        <v>273.87</v>
      </c>
      <c r="R132" s="420">
        <v>37.67</v>
      </c>
      <c r="S132" s="420">
        <v>-2.88</v>
      </c>
      <c r="T132" s="230">
        <v>3</v>
      </c>
      <c r="U132" s="231" t="s">
        <v>300</v>
      </c>
      <c r="V132" s="312">
        <v>1</v>
      </c>
      <c r="W132" s="421">
        <v>14.3</v>
      </c>
      <c r="X132" s="421">
        <v>30.6</v>
      </c>
      <c r="Y132" s="314" t="s">
        <v>140</v>
      </c>
      <c r="Z132" s="197" t="s">
        <v>321</v>
      </c>
      <c r="AA132" s="422" t="s">
        <v>209</v>
      </c>
      <c r="AB132" s="423" t="s">
        <v>209</v>
      </c>
      <c r="AC132" s="424">
        <v>0</v>
      </c>
      <c r="AD132" s="424">
        <v>1.1000000000000001</v>
      </c>
      <c r="AE132" s="423">
        <v>717.4</v>
      </c>
      <c r="AF132" s="198" t="s">
        <v>325</v>
      </c>
      <c r="AG132" s="315">
        <v>1</v>
      </c>
      <c r="AH132" s="425">
        <v>31.2</v>
      </c>
      <c r="AI132" s="426">
        <v>55.6</v>
      </c>
      <c r="AJ132" s="317">
        <v>1</v>
      </c>
      <c r="AK132" s="318">
        <v>1</v>
      </c>
      <c r="AL132" s="425">
        <v>113</v>
      </c>
      <c r="AM132" s="198" t="s">
        <v>323</v>
      </c>
      <c r="AN132" s="427">
        <v>1</v>
      </c>
      <c r="AO132" s="427">
        <v>10.08</v>
      </c>
      <c r="AP132" s="428" t="s">
        <v>54</v>
      </c>
      <c r="AQ132" s="217" t="s">
        <v>470</v>
      </c>
      <c r="AR132" s="232" t="s">
        <v>315</v>
      </c>
      <c r="AS132" s="195">
        <v>1</v>
      </c>
      <c r="AT132" s="197" t="s">
        <v>793</v>
      </c>
      <c r="AU132" s="429">
        <v>-10.5</v>
      </c>
      <c r="AV132" s="430">
        <v>35.5</v>
      </c>
      <c r="AW132" s="430">
        <v>3.5030000000000001</v>
      </c>
      <c r="AX132" s="430">
        <v>-9.9</v>
      </c>
      <c r="AY132" s="430">
        <v>7.1</v>
      </c>
      <c r="AZ132" s="430" t="s">
        <v>316</v>
      </c>
      <c r="BA132" s="430">
        <v>-1.6</v>
      </c>
      <c r="BB132" s="430">
        <v>93.8</v>
      </c>
      <c r="BC132" s="430">
        <v>5.0970000000000004</v>
      </c>
      <c r="BD132" s="430">
        <v>1</v>
      </c>
      <c r="BE132" s="430">
        <v>3.5030000000000001</v>
      </c>
      <c r="BF132" s="430" t="s">
        <v>763</v>
      </c>
      <c r="BG132" s="430" t="s">
        <v>766</v>
      </c>
      <c r="BH132" s="211" t="s">
        <v>1041</v>
      </c>
      <c r="BI132" s="431">
        <v>3</v>
      </c>
      <c r="BJ132" s="196">
        <v>3.4</v>
      </c>
      <c r="BK132" s="432">
        <v>3.7</v>
      </c>
      <c r="BL132" s="14">
        <v>3.1</v>
      </c>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7"/>
    </row>
    <row r="133" spans="1:106" ht="14">
      <c r="A133" s="558">
        <v>2</v>
      </c>
      <c r="B133" s="26" t="s">
        <v>595</v>
      </c>
      <c r="C133" s="193" t="s">
        <v>596</v>
      </c>
      <c r="D133" s="433" t="s">
        <v>597</v>
      </c>
      <c r="E133" s="233" t="s">
        <v>572</v>
      </c>
      <c r="F133" s="26" t="s">
        <v>579</v>
      </c>
      <c r="G133" s="233" t="s">
        <v>136</v>
      </c>
      <c r="H133" s="234" t="s">
        <v>136</v>
      </c>
      <c r="I133" s="496" t="s">
        <v>973</v>
      </c>
      <c r="J133" s="503" t="s">
        <v>1053</v>
      </c>
      <c r="K133" s="238" t="s">
        <v>136</v>
      </c>
      <c r="L133" s="493" t="s">
        <v>1044</v>
      </c>
      <c r="M133" s="260" t="s">
        <v>314</v>
      </c>
      <c r="N133" s="401">
        <v>154.16</v>
      </c>
      <c r="O133" s="248">
        <v>0.01</v>
      </c>
      <c r="P133" s="248">
        <v>1.1299999999999999</v>
      </c>
      <c r="Q133" s="248">
        <v>306.11</v>
      </c>
      <c r="R133" s="248">
        <v>76.09</v>
      </c>
      <c r="S133" s="248">
        <v>-6.46</v>
      </c>
      <c r="T133" s="274">
        <v>3</v>
      </c>
      <c r="U133" s="192" t="s">
        <v>302</v>
      </c>
      <c r="V133" s="243" t="s">
        <v>725</v>
      </c>
      <c r="W133" s="242" t="s">
        <v>726</v>
      </c>
      <c r="X133" s="242">
        <v>69.7</v>
      </c>
      <c r="Y133" s="242" t="s">
        <v>725</v>
      </c>
      <c r="Z133" s="237" t="s">
        <v>548</v>
      </c>
      <c r="AA133" s="434">
        <v>88.866291168627285</v>
      </c>
      <c r="AB133" s="248">
        <v>151.72425273069686</v>
      </c>
      <c r="AC133" s="435">
        <v>1</v>
      </c>
      <c r="AD133" s="248">
        <v>7.5966549732740889</v>
      </c>
      <c r="AE133" s="248">
        <v>366.54895647017759</v>
      </c>
      <c r="AF133" s="237" t="s">
        <v>548</v>
      </c>
      <c r="AG133" s="243">
        <v>1</v>
      </c>
      <c r="AH133" s="242">
        <v>16.8</v>
      </c>
      <c r="AI133" s="242">
        <v>28.9</v>
      </c>
      <c r="AJ133" s="242">
        <v>1</v>
      </c>
      <c r="AK133" s="242">
        <v>1</v>
      </c>
      <c r="AL133" s="236">
        <v>168.1</v>
      </c>
      <c r="AM133" s="238" t="s">
        <v>548</v>
      </c>
      <c r="AN133" s="436">
        <v>1</v>
      </c>
      <c r="AO133" s="383">
        <v>3.3736459474476854</v>
      </c>
      <c r="AP133" s="383">
        <v>22.549895324494067</v>
      </c>
      <c r="AQ133" s="239" t="s">
        <v>548</v>
      </c>
      <c r="AR133" s="243" t="s">
        <v>727</v>
      </c>
      <c r="AS133" s="192">
        <v>1</v>
      </c>
      <c r="AT133" s="206" t="s">
        <v>548</v>
      </c>
      <c r="AU133" s="437">
        <v>98.9</v>
      </c>
      <c r="AV133" s="438">
        <v>99.9</v>
      </c>
      <c r="AW133" s="438" t="s">
        <v>761</v>
      </c>
      <c r="AX133" s="438">
        <v>71.3</v>
      </c>
      <c r="AY133" s="438">
        <v>99.8</v>
      </c>
      <c r="AZ133" s="438" t="s">
        <v>778</v>
      </c>
      <c r="BA133" s="438">
        <v>-2.1</v>
      </c>
      <c r="BB133" s="438">
        <v>22.1</v>
      </c>
      <c r="BC133" s="438" t="s">
        <v>780</v>
      </c>
      <c r="BD133" s="439">
        <v>1</v>
      </c>
      <c r="BE133" s="439" t="s">
        <v>761</v>
      </c>
      <c r="BF133" s="439" t="s">
        <v>763</v>
      </c>
      <c r="BG133" s="439" t="s">
        <v>764</v>
      </c>
      <c r="BH133" s="238" t="s">
        <v>548</v>
      </c>
      <c r="BI133" s="440">
        <v>6</v>
      </c>
      <c r="BJ133" s="441">
        <v>1.1000000000000001</v>
      </c>
      <c r="BK133" s="187">
        <v>1.1000000000000001</v>
      </c>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6"/>
    </row>
    <row r="134" spans="1:106" ht="14">
      <c r="A134" s="559"/>
      <c r="B134" s="26" t="s">
        <v>598</v>
      </c>
      <c r="C134" s="193" t="s">
        <v>599</v>
      </c>
      <c r="D134" s="442" t="s">
        <v>600</v>
      </c>
      <c r="E134" s="240" t="s">
        <v>719</v>
      </c>
      <c r="F134" s="26" t="s">
        <v>579</v>
      </c>
      <c r="G134" s="237" t="s">
        <v>136</v>
      </c>
      <c r="H134" s="206" t="s">
        <v>136</v>
      </c>
      <c r="I134" s="496" t="s">
        <v>973</v>
      </c>
      <c r="J134" s="504" t="s">
        <v>1053</v>
      </c>
      <c r="K134" s="206" t="s">
        <v>136</v>
      </c>
      <c r="L134" s="25" t="s">
        <v>314</v>
      </c>
      <c r="M134" s="210" t="s">
        <v>314</v>
      </c>
      <c r="N134" s="401">
        <v>304.25</v>
      </c>
      <c r="O134" s="248">
        <v>0.87</v>
      </c>
      <c r="P134" s="248">
        <v>-1.32</v>
      </c>
      <c r="Q134" s="248">
        <v>322.75</v>
      </c>
      <c r="R134" s="248">
        <v>219.05</v>
      </c>
      <c r="S134" s="248">
        <v>-6.95</v>
      </c>
      <c r="T134" s="206">
        <v>4</v>
      </c>
      <c r="U134" s="192" t="s">
        <v>302</v>
      </c>
      <c r="V134" s="243">
        <v>1</v>
      </c>
      <c r="W134" s="248">
        <v>22.22</v>
      </c>
      <c r="X134" s="248">
        <v>34.9</v>
      </c>
      <c r="Y134" s="242" t="s">
        <v>48</v>
      </c>
      <c r="Z134" s="237" t="s">
        <v>548</v>
      </c>
      <c r="AA134" s="443" t="s">
        <v>794</v>
      </c>
      <c r="AB134" s="242">
        <v>102.52</v>
      </c>
      <c r="AC134" s="435">
        <v>0</v>
      </c>
      <c r="AD134" s="242">
        <v>3.6</v>
      </c>
      <c r="AE134" s="242">
        <v>256.10000000000002</v>
      </c>
      <c r="AF134" s="237" t="s">
        <v>548</v>
      </c>
      <c r="AG134" s="243">
        <v>1</v>
      </c>
      <c r="AH134" s="240" t="s">
        <v>134</v>
      </c>
      <c r="AI134" s="242">
        <v>0.28129999999999999</v>
      </c>
      <c r="AJ134" s="242">
        <v>0</v>
      </c>
      <c r="AK134" s="242">
        <v>1</v>
      </c>
      <c r="AL134" s="242">
        <v>250</v>
      </c>
      <c r="AM134" s="206" t="s">
        <v>548</v>
      </c>
      <c r="AN134" s="444">
        <v>1</v>
      </c>
      <c r="AO134" s="242" t="s">
        <v>54</v>
      </c>
      <c r="AP134" s="242" t="s">
        <v>54</v>
      </c>
      <c r="AQ134" s="237" t="s">
        <v>548</v>
      </c>
      <c r="AR134" s="243" t="s">
        <v>312</v>
      </c>
      <c r="AS134" s="192">
        <v>0</v>
      </c>
      <c r="AT134" s="206" t="s">
        <v>548</v>
      </c>
      <c r="AU134" s="445">
        <v>59</v>
      </c>
      <c r="AV134" s="302">
        <v>99.7</v>
      </c>
      <c r="AW134" s="302">
        <v>1.7999999999999999E-2</v>
      </c>
      <c r="AX134" s="302">
        <v>76.3</v>
      </c>
      <c r="AY134" s="302">
        <v>90.4</v>
      </c>
      <c r="AZ134" s="302">
        <v>1.2999999999999999E-2</v>
      </c>
      <c r="BA134" s="302">
        <v>5.2</v>
      </c>
      <c r="BB134" s="302">
        <v>13.9</v>
      </c>
      <c r="BC134" s="302" t="s">
        <v>316</v>
      </c>
      <c r="BD134" s="446">
        <v>1</v>
      </c>
      <c r="BE134" s="446">
        <v>1.2999999999999999E-2</v>
      </c>
      <c r="BF134" s="446" t="s">
        <v>765</v>
      </c>
      <c r="BG134" s="446" t="s">
        <v>764</v>
      </c>
      <c r="BH134" s="206" t="s">
        <v>548</v>
      </c>
      <c r="BI134" s="442">
        <v>6</v>
      </c>
      <c r="BJ134" s="243">
        <v>1.1000000000000001</v>
      </c>
      <c r="BK134" s="192">
        <v>1.1000000000000001</v>
      </c>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8"/>
    </row>
    <row r="135" spans="1:106" ht="14" customHeight="1">
      <c r="A135" s="559"/>
      <c r="B135" s="26" t="s">
        <v>601</v>
      </c>
      <c r="C135" s="193" t="s">
        <v>602</v>
      </c>
      <c r="D135" s="442" t="s">
        <v>603</v>
      </c>
      <c r="E135" s="240" t="s">
        <v>136</v>
      </c>
      <c r="F135" s="244" t="s">
        <v>722</v>
      </c>
      <c r="G135" s="237" t="s">
        <v>136</v>
      </c>
      <c r="H135" s="206" t="s">
        <v>136</v>
      </c>
      <c r="I135" s="496" t="s">
        <v>973</v>
      </c>
      <c r="J135" s="504" t="s">
        <v>1053</v>
      </c>
      <c r="K135" s="206" t="s">
        <v>136</v>
      </c>
      <c r="L135" s="25" t="s">
        <v>315</v>
      </c>
      <c r="M135" s="210" t="s">
        <v>315</v>
      </c>
      <c r="N135" s="401">
        <v>312.36</v>
      </c>
      <c r="O135" s="248">
        <v>2.85</v>
      </c>
      <c r="P135" s="248">
        <v>-3.8</v>
      </c>
      <c r="Q135" s="248">
        <v>321.52</v>
      </c>
      <c r="R135" s="248">
        <v>60.67</v>
      </c>
      <c r="S135" s="248">
        <v>-5.55</v>
      </c>
      <c r="T135" s="206">
        <v>1</v>
      </c>
      <c r="U135" s="192" t="s">
        <v>302</v>
      </c>
      <c r="V135" s="243">
        <v>0</v>
      </c>
      <c r="W135" s="242">
        <v>5.5</v>
      </c>
      <c r="X135" s="242">
        <v>0</v>
      </c>
      <c r="Y135" s="242" t="s">
        <v>728</v>
      </c>
      <c r="Z135" s="237" t="s">
        <v>548</v>
      </c>
      <c r="AA135" s="434">
        <v>11.58025514780765</v>
      </c>
      <c r="AB135" s="240" t="s">
        <v>982</v>
      </c>
      <c r="AC135" s="435">
        <v>1</v>
      </c>
      <c r="AD135" s="248">
        <v>2.5310558914010612</v>
      </c>
      <c r="AE135" s="248">
        <v>448.58679531455402</v>
      </c>
      <c r="AF135" s="237" t="s">
        <v>548</v>
      </c>
      <c r="AG135" s="243">
        <v>1</v>
      </c>
      <c r="AH135" s="242" t="s">
        <v>134</v>
      </c>
      <c r="AI135" s="242">
        <v>148.33000000000001</v>
      </c>
      <c r="AJ135" s="242">
        <v>0</v>
      </c>
      <c r="AK135" s="242">
        <v>1</v>
      </c>
      <c r="AL135" s="242">
        <v>125</v>
      </c>
      <c r="AM135" s="206" t="s">
        <v>548</v>
      </c>
      <c r="AN135" s="444">
        <v>1</v>
      </c>
      <c r="AO135" s="248" t="s">
        <v>729</v>
      </c>
      <c r="AP135" s="248" t="s">
        <v>730</v>
      </c>
      <c r="AQ135" s="237" t="s">
        <v>548</v>
      </c>
      <c r="AR135" s="243" t="s">
        <v>312</v>
      </c>
      <c r="AS135" s="192">
        <v>0</v>
      </c>
      <c r="AT135" s="206" t="s">
        <v>548</v>
      </c>
      <c r="AU135" s="445">
        <v>12</v>
      </c>
      <c r="AV135" s="302">
        <v>21.2</v>
      </c>
      <c r="AW135" s="302" t="s">
        <v>783</v>
      </c>
      <c r="AX135" s="302">
        <v>-0.9</v>
      </c>
      <c r="AY135" s="302">
        <v>8.6</v>
      </c>
      <c r="AZ135" s="302" t="s">
        <v>316</v>
      </c>
      <c r="BA135" s="302">
        <v>2.9</v>
      </c>
      <c r="BB135" s="302">
        <v>9.1</v>
      </c>
      <c r="BC135" s="302" t="s">
        <v>316</v>
      </c>
      <c r="BD135" s="446">
        <v>1</v>
      </c>
      <c r="BE135" s="446" t="s">
        <v>783</v>
      </c>
      <c r="BF135" s="446" t="s">
        <v>763</v>
      </c>
      <c r="BG135" s="446" t="s">
        <v>766</v>
      </c>
      <c r="BH135" s="206" t="s">
        <v>548</v>
      </c>
      <c r="BI135" s="442">
        <v>6</v>
      </c>
      <c r="BJ135" s="243" t="s">
        <v>309</v>
      </c>
      <c r="BK135" s="192" t="s">
        <v>309</v>
      </c>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8"/>
    </row>
    <row r="136" spans="1:106" ht="14">
      <c r="A136" s="559"/>
      <c r="B136" s="26" t="s">
        <v>604</v>
      </c>
      <c r="C136" s="193" t="s">
        <v>605</v>
      </c>
      <c r="D136" s="442" t="s">
        <v>606</v>
      </c>
      <c r="E136" s="242" t="s">
        <v>572</v>
      </c>
      <c r="F136" s="26" t="s">
        <v>579</v>
      </c>
      <c r="G136" s="237" t="s">
        <v>136</v>
      </c>
      <c r="H136" s="206" t="s">
        <v>136</v>
      </c>
      <c r="I136" s="496" t="s">
        <v>973</v>
      </c>
      <c r="J136" s="504" t="s">
        <v>1053</v>
      </c>
      <c r="K136" s="206" t="s">
        <v>136</v>
      </c>
      <c r="L136" s="25" t="s">
        <v>315</v>
      </c>
      <c r="M136" s="210" t="s">
        <v>314</v>
      </c>
      <c r="N136" s="401">
        <v>284.31</v>
      </c>
      <c r="O136" s="248">
        <v>3.31</v>
      </c>
      <c r="P136" s="248">
        <v>-3.27</v>
      </c>
      <c r="Q136" s="248">
        <v>331.5</v>
      </c>
      <c r="R136" s="248">
        <v>149.05000000000001</v>
      </c>
      <c r="S136" s="248">
        <v>-8.64</v>
      </c>
      <c r="T136" s="206">
        <v>1</v>
      </c>
      <c r="U136" s="192" t="s">
        <v>302</v>
      </c>
      <c r="V136" s="243">
        <v>1</v>
      </c>
      <c r="W136" s="242">
        <v>18.600000000000001</v>
      </c>
      <c r="X136" s="242">
        <v>68.2</v>
      </c>
      <c r="Y136" s="242" t="s">
        <v>138</v>
      </c>
      <c r="Z136" s="237" t="s">
        <v>548</v>
      </c>
      <c r="AA136" s="243">
        <v>0.96</v>
      </c>
      <c r="AB136" s="242">
        <v>2.2599999999999998</v>
      </c>
      <c r="AC136" s="435">
        <v>1</v>
      </c>
      <c r="AD136" s="242">
        <v>7.24</v>
      </c>
      <c r="AE136" s="242">
        <v>26.9</v>
      </c>
      <c r="AF136" s="237" t="s">
        <v>548</v>
      </c>
      <c r="AG136" s="243">
        <v>1</v>
      </c>
      <c r="AH136" s="242">
        <v>11.72</v>
      </c>
      <c r="AI136" s="242">
        <v>16.190000000000001</v>
      </c>
      <c r="AJ136" s="242">
        <v>1</v>
      </c>
      <c r="AK136" s="242">
        <v>1</v>
      </c>
      <c r="AL136" s="242">
        <v>18.399999999999999</v>
      </c>
      <c r="AM136" s="206" t="s">
        <v>548</v>
      </c>
      <c r="AN136" s="444">
        <v>1</v>
      </c>
      <c r="AO136" s="248">
        <v>2.1800000000000002</v>
      </c>
      <c r="AP136" s="248" t="s">
        <v>731</v>
      </c>
      <c r="AQ136" s="237" t="s">
        <v>548</v>
      </c>
      <c r="AR136" s="243" t="s">
        <v>727</v>
      </c>
      <c r="AS136" s="192">
        <v>1</v>
      </c>
      <c r="AT136" s="206" t="s">
        <v>548</v>
      </c>
      <c r="AU136" s="445">
        <v>39.9</v>
      </c>
      <c r="AV136" s="302">
        <v>99.7</v>
      </c>
      <c r="AW136" s="302" t="s">
        <v>761</v>
      </c>
      <c r="AX136" s="302">
        <v>85.7</v>
      </c>
      <c r="AY136" s="302">
        <v>92.7</v>
      </c>
      <c r="AZ136" s="302" t="s">
        <v>761</v>
      </c>
      <c r="BA136" s="302">
        <v>-7.7</v>
      </c>
      <c r="BB136" s="302">
        <v>2.7</v>
      </c>
      <c r="BC136" s="302" t="s">
        <v>316</v>
      </c>
      <c r="BD136" s="446">
        <v>1</v>
      </c>
      <c r="BE136" s="446" t="s">
        <v>761</v>
      </c>
      <c r="BF136" s="446" t="s">
        <v>774</v>
      </c>
      <c r="BG136" s="446" t="s">
        <v>764</v>
      </c>
      <c r="BH136" s="206" t="s">
        <v>548</v>
      </c>
      <c r="BI136" s="442">
        <v>6</v>
      </c>
      <c r="BJ136" s="243">
        <v>0.9</v>
      </c>
      <c r="BK136" s="192">
        <v>0.9</v>
      </c>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8"/>
    </row>
    <row r="137" spans="1:106" ht="14">
      <c r="A137" s="559"/>
      <c r="B137" s="26" t="s">
        <v>607</v>
      </c>
      <c r="C137" s="206" t="s">
        <v>608</v>
      </c>
      <c r="D137" s="442" t="s">
        <v>609</v>
      </c>
      <c r="E137" s="240" t="s">
        <v>553</v>
      </c>
      <c r="F137" s="26" t="s">
        <v>579</v>
      </c>
      <c r="G137" s="237" t="s">
        <v>136</v>
      </c>
      <c r="H137" s="206" t="s">
        <v>136</v>
      </c>
      <c r="I137" s="496" t="s">
        <v>975</v>
      </c>
      <c r="J137" s="504" t="s">
        <v>1054</v>
      </c>
      <c r="K137" s="206" t="s">
        <v>136</v>
      </c>
      <c r="L137" s="25" t="s">
        <v>1044</v>
      </c>
      <c r="M137" s="210" t="s">
        <v>1044</v>
      </c>
      <c r="N137" s="401">
        <v>441.4</v>
      </c>
      <c r="O137" s="248">
        <v>-1.23</v>
      </c>
      <c r="P137" s="248">
        <v>-3.72</v>
      </c>
      <c r="Q137" s="248">
        <v>316.37</v>
      </c>
      <c r="R137" s="248">
        <v>213.26</v>
      </c>
      <c r="S137" s="248">
        <v>-11.13</v>
      </c>
      <c r="T137" s="206">
        <v>4</v>
      </c>
      <c r="U137" s="192" t="s">
        <v>302</v>
      </c>
      <c r="V137" s="243">
        <v>1</v>
      </c>
      <c r="W137" s="242">
        <v>0</v>
      </c>
      <c r="X137" s="242">
        <v>31</v>
      </c>
      <c r="Y137" s="242" t="s">
        <v>140</v>
      </c>
      <c r="Z137" s="237" t="s">
        <v>548</v>
      </c>
      <c r="AA137" s="443" t="s">
        <v>981</v>
      </c>
      <c r="AB137" s="240" t="s">
        <v>981</v>
      </c>
      <c r="AC137" s="435" t="s">
        <v>732</v>
      </c>
      <c r="AD137" s="242" t="s">
        <v>733</v>
      </c>
      <c r="AE137" s="242">
        <v>253.68</v>
      </c>
      <c r="AF137" s="237" t="s">
        <v>548</v>
      </c>
      <c r="AG137" s="243">
        <v>0</v>
      </c>
      <c r="AH137" s="242" t="s">
        <v>134</v>
      </c>
      <c r="AI137" s="242" t="s">
        <v>134</v>
      </c>
      <c r="AJ137" s="242">
        <v>0</v>
      </c>
      <c r="AK137" s="242">
        <v>0</v>
      </c>
      <c r="AL137" s="242">
        <v>62.6</v>
      </c>
      <c r="AM137" s="206" t="s">
        <v>548</v>
      </c>
      <c r="AN137" s="444">
        <v>0</v>
      </c>
      <c r="AO137" s="242" t="s">
        <v>54</v>
      </c>
      <c r="AP137" s="242" t="s">
        <v>54</v>
      </c>
      <c r="AQ137" s="237" t="s">
        <v>548</v>
      </c>
      <c r="AR137" s="243" t="s">
        <v>734</v>
      </c>
      <c r="AS137" s="192">
        <v>1</v>
      </c>
      <c r="AT137" s="206" t="s">
        <v>548</v>
      </c>
      <c r="AU137" s="445">
        <v>-155.80000000000001</v>
      </c>
      <c r="AV137" s="302">
        <v>0</v>
      </c>
      <c r="AW137" s="302" t="s">
        <v>316</v>
      </c>
      <c r="AX137" s="302">
        <v>-171.8</v>
      </c>
      <c r="AY137" s="302">
        <v>3.9</v>
      </c>
      <c r="AZ137" s="302" t="s">
        <v>316</v>
      </c>
      <c r="BA137" s="302">
        <v>-11.7</v>
      </c>
      <c r="BB137" s="302">
        <v>0</v>
      </c>
      <c r="BC137" s="302" t="s">
        <v>316</v>
      </c>
      <c r="BD137" s="446">
        <v>0</v>
      </c>
      <c r="BE137" s="446"/>
      <c r="BF137" s="446"/>
      <c r="BG137" s="446" t="s">
        <v>768</v>
      </c>
      <c r="BH137" s="206" t="s">
        <v>548</v>
      </c>
      <c r="BI137" s="442" t="s">
        <v>136</v>
      </c>
      <c r="BJ137" s="243" t="s">
        <v>309</v>
      </c>
      <c r="BK137" s="192" t="s">
        <v>309</v>
      </c>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8"/>
    </row>
    <row r="138" spans="1:106" ht="14">
      <c r="A138" s="559"/>
      <c r="B138" s="26" t="s">
        <v>610</v>
      </c>
      <c r="C138" s="206" t="s">
        <v>611</v>
      </c>
      <c r="D138" s="442" t="s">
        <v>612</v>
      </c>
      <c r="E138" s="242" t="s">
        <v>572</v>
      </c>
      <c r="F138" s="26" t="s">
        <v>579</v>
      </c>
      <c r="G138" s="237" t="s">
        <v>136</v>
      </c>
      <c r="H138" s="206" t="s">
        <v>136</v>
      </c>
      <c r="I138" s="496" t="s">
        <v>973</v>
      </c>
      <c r="J138" s="504" t="s">
        <v>1053</v>
      </c>
      <c r="K138" s="206" t="s">
        <v>136</v>
      </c>
      <c r="L138" s="25" t="s">
        <v>314</v>
      </c>
      <c r="M138" s="210" t="s">
        <v>314</v>
      </c>
      <c r="N138" s="401">
        <v>270.24</v>
      </c>
      <c r="O138" s="248">
        <v>2.62</v>
      </c>
      <c r="P138" s="248">
        <v>-2.41</v>
      </c>
      <c r="Q138" s="248">
        <v>346.1</v>
      </c>
      <c r="R138" s="248">
        <v>255.8</v>
      </c>
      <c r="S138" s="248">
        <v>-9.43</v>
      </c>
      <c r="T138" s="206">
        <v>4</v>
      </c>
      <c r="U138" s="192" t="s">
        <v>302</v>
      </c>
      <c r="V138" s="243">
        <v>1</v>
      </c>
      <c r="W138" s="242">
        <v>100</v>
      </c>
      <c r="X138" s="242">
        <v>16.03</v>
      </c>
      <c r="Y138" s="242" t="s">
        <v>138</v>
      </c>
      <c r="Z138" s="237" t="s">
        <v>548</v>
      </c>
      <c r="AA138" s="434" t="s">
        <v>735</v>
      </c>
      <c r="AB138" s="248">
        <v>2.8444688126262756</v>
      </c>
      <c r="AC138" s="435">
        <v>1</v>
      </c>
      <c r="AD138" s="248">
        <v>3.8099589682648882</v>
      </c>
      <c r="AE138" s="248">
        <v>180.19120087805027</v>
      </c>
      <c r="AF138" s="237" t="s">
        <v>548</v>
      </c>
      <c r="AG138" s="243">
        <v>1</v>
      </c>
      <c r="AH138" s="242">
        <v>2.6</v>
      </c>
      <c r="AI138" s="242">
        <v>7.9</v>
      </c>
      <c r="AJ138" s="242">
        <v>1</v>
      </c>
      <c r="AK138" s="242">
        <v>1</v>
      </c>
      <c r="AL138" s="242">
        <v>81</v>
      </c>
      <c r="AM138" s="206" t="s">
        <v>548</v>
      </c>
      <c r="AN138" s="444">
        <v>1</v>
      </c>
      <c r="AO138" s="248">
        <v>4.1113980122181504</v>
      </c>
      <c r="AP138" s="248">
        <v>25.051721475991975</v>
      </c>
      <c r="AQ138" s="237" t="s">
        <v>548</v>
      </c>
      <c r="AR138" s="243" t="s">
        <v>312</v>
      </c>
      <c r="AS138" s="192">
        <v>0</v>
      </c>
      <c r="AT138" s="206" t="s">
        <v>548</v>
      </c>
      <c r="AU138" s="445">
        <v>24.7</v>
      </c>
      <c r="AV138" s="302">
        <v>99.3</v>
      </c>
      <c r="AW138" s="302">
        <v>7.5999999999999998E-2</v>
      </c>
      <c r="AX138" s="302">
        <v>59.3</v>
      </c>
      <c r="AY138" s="302">
        <v>99.6</v>
      </c>
      <c r="AZ138" s="302" t="s">
        <v>761</v>
      </c>
      <c r="BA138" s="302">
        <v>0</v>
      </c>
      <c r="BB138" s="302">
        <v>29.5</v>
      </c>
      <c r="BC138" s="302">
        <v>7.3390000000000004</v>
      </c>
      <c r="BD138" s="446">
        <v>1</v>
      </c>
      <c r="BE138" s="446" t="s">
        <v>761</v>
      </c>
      <c r="BF138" s="446" t="s">
        <v>765</v>
      </c>
      <c r="BG138" s="446" t="s">
        <v>764</v>
      </c>
      <c r="BH138" s="206" t="s">
        <v>548</v>
      </c>
      <c r="BI138" s="442" t="s">
        <v>136</v>
      </c>
      <c r="BJ138" s="243" t="s">
        <v>309</v>
      </c>
      <c r="BK138" s="192" t="s">
        <v>309</v>
      </c>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8"/>
    </row>
    <row r="139" spans="1:106" ht="14">
      <c r="A139" s="559"/>
      <c r="B139" s="26" t="s">
        <v>613</v>
      </c>
      <c r="C139" s="206" t="s">
        <v>614</v>
      </c>
      <c r="D139" s="442" t="s">
        <v>615</v>
      </c>
      <c r="E139" s="242" t="s">
        <v>556</v>
      </c>
      <c r="F139" s="26" t="s">
        <v>579</v>
      </c>
      <c r="G139" s="237" t="s">
        <v>136</v>
      </c>
      <c r="H139" s="206" t="s">
        <v>136</v>
      </c>
      <c r="I139" s="496" t="s">
        <v>973</v>
      </c>
      <c r="J139" s="504" t="s">
        <v>1053</v>
      </c>
      <c r="K139" s="206" t="s">
        <v>136</v>
      </c>
      <c r="L139" s="25" t="s">
        <v>1044</v>
      </c>
      <c r="M139" s="210" t="s">
        <v>314</v>
      </c>
      <c r="N139" s="401">
        <v>214.26</v>
      </c>
      <c r="O139" s="248">
        <v>3.27</v>
      </c>
      <c r="P139" s="248">
        <v>-0.88</v>
      </c>
      <c r="Q139" s="248">
        <v>349.31</v>
      </c>
      <c r="R139" s="248">
        <v>109.71</v>
      </c>
      <c r="S139" s="248">
        <v>-6.39</v>
      </c>
      <c r="T139" s="206">
        <v>3</v>
      </c>
      <c r="U139" s="192" t="s">
        <v>302</v>
      </c>
      <c r="V139" s="243">
        <v>0</v>
      </c>
      <c r="W139" s="242">
        <v>6.2</v>
      </c>
      <c r="X139" s="242">
        <v>0.6</v>
      </c>
      <c r="Y139" s="242" t="s">
        <v>728</v>
      </c>
      <c r="Z139" s="237" t="s">
        <v>548</v>
      </c>
      <c r="AA139" s="434">
        <v>44.160379391788091</v>
      </c>
      <c r="AB139" s="240" t="s">
        <v>982</v>
      </c>
      <c r="AC139" s="435">
        <v>1</v>
      </c>
      <c r="AD139" s="248">
        <v>1.5715707302660278</v>
      </c>
      <c r="AE139" s="248">
        <v>88.410729540100235</v>
      </c>
      <c r="AF139" s="237" t="s">
        <v>548</v>
      </c>
      <c r="AG139" s="243">
        <v>1</v>
      </c>
      <c r="AH139" s="242" t="s">
        <v>134</v>
      </c>
      <c r="AI139" s="242">
        <v>18.28</v>
      </c>
      <c r="AJ139" s="242">
        <v>0</v>
      </c>
      <c r="AK139" s="242">
        <v>1</v>
      </c>
      <c r="AL139" s="242">
        <v>38.9</v>
      </c>
      <c r="AM139" s="206" t="s">
        <v>548</v>
      </c>
      <c r="AN139" s="444">
        <v>1</v>
      </c>
      <c r="AO139" s="248">
        <v>14.356725146198832</v>
      </c>
      <c r="AP139" s="248">
        <v>22.830736378499214</v>
      </c>
      <c r="AQ139" s="237" t="s">
        <v>548</v>
      </c>
      <c r="AR139" s="243" t="s">
        <v>734</v>
      </c>
      <c r="AS139" s="192">
        <v>1</v>
      </c>
      <c r="AT139" s="206" t="s">
        <v>548</v>
      </c>
      <c r="AU139" s="445">
        <v>-12.1</v>
      </c>
      <c r="AV139" s="302">
        <v>0</v>
      </c>
      <c r="AW139" s="302" t="s">
        <v>316</v>
      </c>
      <c r="AX139" s="302">
        <v>29</v>
      </c>
      <c r="AY139" s="302">
        <v>51.5</v>
      </c>
      <c r="AZ139" s="302" t="s">
        <v>772</v>
      </c>
      <c r="BA139" s="302">
        <v>-4.5999999999999996</v>
      </c>
      <c r="BB139" s="302">
        <v>1.6</v>
      </c>
      <c r="BC139" s="302" t="s">
        <v>316</v>
      </c>
      <c r="BD139" s="446">
        <v>1</v>
      </c>
      <c r="BE139" s="446" t="s">
        <v>772</v>
      </c>
      <c r="BF139" s="446" t="s">
        <v>765</v>
      </c>
      <c r="BG139" s="446" t="s">
        <v>766</v>
      </c>
      <c r="BH139" s="206" t="s">
        <v>548</v>
      </c>
      <c r="BI139" s="442">
        <v>5</v>
      </c>
      <c r="BJ139" s="243" t="s">
        <v>309</v>
      </c>
      <c r="BK139" s="192" t="s">
        <v>309</v>
      </c>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8"/>
    </row>
    <row r="140" spans="1:106" ht="14">
      <c r="A140" s="559"/>
      <c r="B140" s="26" t="s">
        <v>616</v>
      </c>
      <c r="C140" s="447" t="s">
        <v>617</v>
      </c>
      <c r="D140" s="442" t="s">
        <v>618</v>
      </c>
      <c r="E140" s="240" t="s">
        <v>720</v>
      </c>
      <c r="F140" s="244" t="s">
        <v>723</v>
      </c>
      <c r="G140" s="245" t="s">
        <v>720</v>
      </c>
      <c r="H140" s="193" t="s">
        <v>723</v>
      </c>
      <c r="I140" s="496" t="s">
        <v>973</v>
      </c>
      <c r="J140" s="504" t="s">
        <v>1053</v>
      </c>
      <c r="K140" s="206" t="s">
        <v>136</v>
      </c>
      <c r="L140" s="25" t="s">
        <v>1044</v>
      </c>
      <c r="M140" s="210" t="s">
        <v>314</v>
      </c>
      <c r="N140" s="401">
        <v>109.13</v>
      </c>
      <c r="O140" s="248">
        <v>0.44</v>
      </c>
      <c r="P140" s="248">
        <v>-0.94</v>
      </c>
      <c r="Q140" s="248">
        <v>264.52999999999997</v>
      </c>
      <c r="R140" s="248">
        <v>128.38999999999999</v>
      </c>
      <c r="S140" s="248">
        <v>-1.74</v>
      </c>
      <c r="T140" s="206">
        <v>3</v>
      </c>
      <c r="U140" s="192" t="s">
        <v>306</v>
      </c>
      <c r="V140" s="243">
        <v>1</v>
      </c>
      <c r="W140" s="242">
        <v>9.5</v>
      </c>
      <c r="X140" s="242">
        <v>51.4</v>
      </c>
      <c r="Y140" s="242" t="s">
        <v>48</v>
      </c>
      <c r="Z140" s="237" t="s">
        <v>548</v>
      </c>
      <c r="AA140" s="443" t="s">
        <v>982</v>
      </c>
      <c r="AB140" s="240" t="s">
        <v>982</v>
      </c>
      <c r="AC140" s="435">
        <v>0</v>
      </c>
      <c r="AD140" s="248">
        <v>1.1400909029776594</v>
      </c>
      <c r="AE140" s="248">
        <v>1620.9096392011918</v>
      </c>
      <c r="AF140" s="237" t="s">
        <v>548</v>
      </c>
      <c r="AG140" s="243">
        <v>1</v>
      </c>
      <c r="AH140" s="242">
        <v>13.7</v>
      </c>
      <c r="AI140" s="242">
        <v>18.8</v>
      </c>
      <c r="AJ140" s="242">
        <v>1</v>
      </c>
      <c r="AK140" s="242">
        <v>1</v>
      </c>
      <c r="AL140" s="242">
        <v>1000</v>
      </c>
      <c r="AM140" s="206" t="s">
        <v>548</v>
      </c>
      <c r="AN140" s="444">
        <v>1</v>
      </c>
      <c r="AO140" s="248">
        <v>13.940849140244696</v>
      </c>
      <c r="AP140" s="248">
        <v>91.034928848641641</v>
      </c>
      <c r="AQ140" s="237" t="s">
        <v>548</v>
      </c>
      <c r="AR140" s="243" t="s">
        <v>271</v>
      </c>
      <c r="AS140" s="192">
        <v>1</v>
      </c>
      <c r="AT140" s="206" t="s">
        <v>548</v>
      </c>
      <c r="AU140" s="445">
        <v>-7.4</v>
      </c>
      <c r="AV140" s="302">
        <v>18.399999999999999</v>
      </c>
      <c r="AW140" s="302" t="s">
        <v>316</v>
      </c>
      <c r="AX140" s="302">
        <v>37.200000000000003</v>
      </c>
      <c r="AY140" s="302">
        <v>55</v>
      </c>
      <c r="AZ140" s="302" t="s">
        <v>782</v>
      </c>
      <c r="BA140" s="302">
        <v>-14.6</v>
      </c>
      <c r="BB140" s="302">
        <v>9.6999999999999993</v>
      </c>
      <c r="BC140" s="302" t="s">
        <v>316</v>
      </c>
      <c r="BD140" s="446">
        <v>1</v>
      </c>
      <c r="BE140" s="446" t="s">
        <v>782</v>
      </c>
      <c r="BF140" s="446" t="s">
        <v>765</v>
      </c>
      <c r="BG140" s="446" t="s">
        <v>766</v>
      </c>
      <c r="BH140" s="193" t="s">
        <v>1039</v>
      </c>
      <c r="BI140" s="442">
        <v>3</v>
      </c>
      <c r="BJ140" s="243">
        <v>0.24</v>
      </c>
      <c r="BK140" s="192">
        <v>0.24</v>
      </c>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8"/>
    </row>
    <row r="141" spans="1:106" ht="14">
      <c r="A141" s="559"/>
      <c r="B141" s="26" t="s">
        <v>619</v>
      </c>
      <c r="C141" s="447" t="s">
        <v>620</v>
      </c>
      <c r="D141" s="442" t="s">
        <v>621</v>
      </c>
      <c r="E141" s="240" t="s">
        <v>721</v>
      </c>
      <c r="F141" s="244" t="s">
        <v>318</v>
      </c>
      <c r="G141" s="245" t="s">
        <v>721</v>
      </c>
      <c r="H141" s="193" t="s">
        <v>318</v>
      </c>
      <c r="I141" s="496" t="s">
        <v>973</v>
      </c>
      <c r="J141" s="504" t="s">
        <v>1053</v>
      </c>
      <c r="K141" s="206" t="s">
        <v>136</v>
      </c>
      <c r="L141" s="26" t="s">
        <v>1044</v>
      </c>
      <c r="M141" s="206" t="s">
        <v>314</v>
      </c>
      <c r="N141" s="401">
        <v>123.15</v>
      </c>
      <c r="O141" s="248">
        <v>0.87</v>
      </c>
      <c r="P141" s="248">
        <v>-0.99</v>
      </c>
      <c r="Q141" s="248">
        <v>261.97000000000003</v>
      </c>
      <c r="R141" s="248">
        <v>135.51</v>
      </c>
      <c r="S141" s="248">
        <v>-1.73</v>
      </c>
      <c r="T141" s="206">
        <v>3</v>
      </c>
      <c r="U141" s="192" t="s">
        <v>306</v>
      </c>
      <c r="V141" s="243">
        <v>1</v>
      </c>
      <c r="W141" s="242">
        <v>76.400000000000006</v>
      </c>
      <c r="X141" s="242">
        <v>47.1</v>
      </c>
      <c r="Y141" s="242" t="s">
        <v>138</v>
      </c>
      <c r="Z141" s="237" t="s">
        <v>548</v>
      </c>
      <c r="AA141" s="434">
        <v>485.09121171617528</v>
      </c>
      <c r="AB141" s="240" t="s">
        <v>982</v>
      </c>
      <c r="AC141" s="435">
        <v>1</v>
      </c>
      <c r="AD141" s="248">
        <v>2.1466814762435065</v>
      </c>
      <c r="AE141" s="248" t="s">
        <v>209</v>
      </c>
      <c r="AF141" s="237" t="s">
        <v>548</v>
      </c>
      <c r="AG141" s="243">
        <v>1</v>
      </c>
      <c r="AH141" s="242">
        <v>15.59</v>
      </c>
      <c r="AI141" s="242">
        <v>95.1</v>
      </c>
      <c r="AJ141" s="242">
        <v>1</v>
      </c>
      <c r="AK141" s="242">
        <v>1</v>
      </c>
      <c r="AL141" s="242">
        <v>250</v>
      </c>
      <c r="AM141" s="206" t="s">
        <v>548</v>
      </c>
      <c r="AN141" s="444">
        <v>1</v>
      </c>
      <c r="AO141" s="248">
        <v>7.79055550339221</v>
      </c>
      <c r="AP141" s="248">
        <v>41.751219512195121</v>
      </c>
      <c r="AQ141" s="237" t="s">
        <v>548</v>
      </c>
      <c r="AR141" s="243" t="s">
        <v>271</v>
      </c>
      <c r="AS141" s="192">
        <v>1</v>
      </c>
      <c r="AT141" s="206" t="s">
        <v>548</v>
      </c>
      <c r="AU141" s="445">
        <v>-3.3</v>
      </c>
      <c r="AV141" s="302">
        <v>37.4</v>
      </c>
      <c r="AW141" s="302">
        <v>0.93200000000000005</v>
      </c>
      <c r="AX141" s="302">
        <v>22.3</v>
      </c>
      <c r="AY141" s="302">
        <v>30.7</v>
      </c>
      <c r="AZ141" s="302">
        <v>0.39900000000000002</v>
      </c>
      <c r="BA141" s="302">
        <v>-13.4</v>
      </c>
      <c r="BB141" s="302">
        <v>7.9</v>
      </c>
      <c r="BC141" s="302" t="s">
        <v>316</v>
      </c>
      <c r="BD141" s="446">
        <v>1</v>
      </c>
      <c r="BE141" s="446">
        <v>0.39900000000000002</v>
      </c>
      <c r="BF141" s="446" t="s">
        <v>765</v>
      </c>
      <c r="BG141" s="446" t="s">
        <v>766</v>
      </c>
      <c r="BH141" s="193" t="s">
        <v>1039</v>
      </c>
      <c r="BI141" s="442">
        <v>5</v>
      </c>
      <c r="BJ141" s="243">
        <v>1.92</v>
      </c>
      <c r="BK141" s="448">
        <v>0.44</v>
      </c>
      <c r="BL141" s="48">
        <v>3.4</v>
      </c>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8"/>
    </row>
    <row r="142" spans="1:106" ht="14">
      <c r="A142" s="559"/>
      <c r="B142" s="26" t="s">
        <v>622</v>
      </c>
      <c r="C142" s="447" t="s">
        <v>623</v>
      </c>
      <c r="D142" s="442" t="s">
        <v>624</v>
      </c>
      <c r="E142" s="246" t="s">
        <v>572</v>
      </c>
      <c r="F142" s="26" t="s">
        <v>579</v>
      </c>
      <c r="G142" s="245" t="s">
        <v>136</v>
      </c>
      <c r="H142" s="193" t="s">
        <v>136</v>
      </c>
      <c r="I142" s="496" t="s">
        <v>973</v>
      </c>
      <c r="J142" s="504" t="s">
        <v>1053</v>
      </c>
      <c r="K142" s="206" t="s">
        <v>136</v>
      </c>
      <c r="L142" s="26" t="s">
        <v>1044</v>
      </c>
      <c r="M142" s="206" t="s">
        <v>314</v>
      </c>
      <c r="N142" s="401">
        <v>124.14</v>
      </c>
      <c r="O142" s="248">
        <v>1.32</v>
      </c>
      <c r="P142" s="248">
        <v>-0.21</v>
      </c>
      <c r="Q142" s="248">
        <v>268.10000000000002</v>
      </c>
      <c r="R142" s="248">
        <v>104.9</v>
      </c>
      <c r="S142" s="248">
        <v>-2.5299999999999998</v>
      </c>
      <c r="T142" s="206">
        <v>3</v>
      </c>
      <c r="U142" s="192" t="s">
        <v>306</v>
      </c>
      <c r="V142" s="243">
        <v>1</v>
      </c>
      <c r="W142" s="242">
        <v>14.6</v>
      </c>
      <c r="X142" s="242">
        <v>28.4</v>
      </c>
      <c r="Y142" s="242" t="s">
        <v>140</v>
      </c>
      <c r="Z142" s="237" t="s">
        <v>548</v>
      </c>
      <c r="AA142" s="443" t="s">
        <v>982</v>
      </c>
      <c r="AB142" s="240" t="s">
        <v>982</v>
      </c>
      <c r="AC142" s="435">
        <v>0</v>
      </c>
      <c r="AD142" s="242">
        <v>1.05</v>
      </c>
      <c r="AE142" s="242" t="s">
        <v>209</v>
      </c>
      <c r="AF142" s="237" t="s">
        <v>548</v>
      </c>
      <c r="AG142" s="243">
        <v>1</v>
      </c>
      <c r="AH142" s="242">
        <v>73.5</v>
      </c>
      <c r="AI142" s="242">
        <v>129.87</v>
      </c>
      <c r="AJ142" s="242">
        <v>1</v>
      </c>
      <c r="AK142" s="242">
        <v>1</v>
      </c>
      <c r="AL142" s="242">
        <v>250</v>
      </c>
      <c r="AM142" s="206" t="s">
        <v>548</v>
      </c>
      <c r="AN142" s="444">
        <v>1</v>
      </c>
      <c r="AO142" s="242">
        <v>5.4184175512821771</v>
      </c>
      <c r="AP142" s="449">
        <v>114.41717791411044</v>
      </c>
      <c r="AQ142" s="237" t="s">
        <v>548</v>
      </c>
      <c r="AR142" s="243" t="s">
        <v>271</v>
      </c>
      <c r="AS142" s="192">
        <v>1</v>
      </c>
      <c r="AT142" s="206" t="s">
        <v>548</v>
      </c>
      <c r="AU142" s="445">
        <v>-4.5</v>
      </c>
      <c r="AV142" s="302">
        <v>20</v>
      </c>
      <c r="AW142" s="302" t="s">
        <v>316</v>
      </c>
      <c r="AX142" s="302">
        <v>21.5</v>
      </c>
      <c r="AY142" s="302">
        <v>42</v>
      </c>
      <c r="AZ142" s="302">
        <v>3.173</v>
      </c>
      <c r="BA142" s="302">
        <v>-4.4000000000000004</v>
      </c>
      <c r="BB142" s="302">
        <v>2.4</v>
      </c>
      <c r="BC142" s="302" t="s">
        <v>316</v>
      </c>
      <c r="BD142" s="446">
        <v>1</v>
      </c>
      <c r="BE142" s="446">
        <v>3.173</v>
      </c>
      <c r="BF142" s="446" t="s">
        <v>765</v>
      </c>
      <c r="BG142" s="446" t="s">
        <v>766</v>
      </c>
      <c r="BH142" s="206" t="s">
        <v>548</v>
      </c>
      <c r="BI142" s="442">
        <v>6</v>
      </c>
      <c r="BJ142" s="243">
        <v>50</v>
      </c>
      <c r="BK142" s="192">
        <v>50</v>
      </c>
      <c r="BL142" s="48"/>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8"/>
    </row>
    <row r="143" spans="1:106" ht="14">
      <c r="A143" s="559"/>
      <c r="B143" s="26" t="s">
        <v>625</v>
      </c>
      <c r="C143" s="447" t="s">
        <v>626</v>
      </c>
      <c r="D143" s="442" t="s">
        <v>627</v>
      </c>
      <c r="E143" s="240" t="s">
        <v>721</v>
      </c>
      <c r="F143" s="244" t="s">
        <v>318</v>
      </c>
      <c r="G143" s="245" t="s">
        <v>721</v>
      </c>
      <c r="H143" s="193" t="s">
        <v>318</v>
      </c>
      <c r="I143" s="496" t="s">
        <v>973</v>
      </c>
      <c r="J143" s="504" t="s">
        <v>1053</v>
      </c>
      <c r="K143" s="206" t="s">
        <v>136</v>
      </c>
      <c r="L143" s="26" t="s">
        <v>1044</v>
      </c>
      <c r="M143" s="206" t="s">
        <v>314</v>
      </c>
      <c r="N143" s="401">
        <v>123.15</v>
      </c>
      <c r="O143" s="248">
        <v>0.52</v>
      </c>
      <c r="P143" s="248">
        <v>-0.99</v>
      </c>
      <c r="Q143" s="248">
        <v>276.8</v>
      </c>
      <c r="R143" s="248">
        <v>143.87</v>
      </c>
      <c r="S143" s="248">
        <v>-2.96</v>
      </c>
      <c r="T143" s="206">
        <v>3</v>
      </c>
      <c r="U143" s="192" t="s">
        <v>306</v>
      </c>
      <c r="V143" s="243">
        <v>1</v>
      </c>
      <c r="W143" s="242">
        <v>58.28</v>
      </c>
      <c r="X143" s="242">
        <v>28.08</v>
      </c>
      <c r="Y143" s="240" t="s">
        <v>987</v>
      </c>
      <c r="Z143" s="237" t="s">
        <v>548</v>
      </c>
      <c r="AA143" s="434">
        <v>4.8767731474776621</v>
      </c>
      <c r="AB143" s="248">
        <v>43.382361774051816</v>
      </c>
      <c r="AC143" s="435">
        <v>1</v>
      </c>
      <c r="AD143" s="248">
        <v>13.557136429238598</v>
      </c>
      <c r="AE143" s="248">
        <v>57.621632966004121</v>
      </c>
      <c r="AF143" s="237" t="s">
        <v>548</v>
      </c>
      <c r="AG143" s="243">
        <v>1</v>
      </c>
      <c r="AH143" s="242">
        <v>14.89</v>
      </c>
      <c r="AI143" s="242">
        <v>8.61</v>
      </c>
      <c r="AJ143" s="242">
        <v>1</v>
      </c>
      <c r="AK143" s="242">
        <v>1</v>
      </c>
      <c r="AL143" s="242">
        <v>22.7</v>
      </c>
      <c r="AM143" s="206" t="s">
        <v>548</v>
      </c>
      <c r="AN143" s="444">
        <v>1</v>
      </c>
      <c r="AO143" s="248">
        <v>1.7549446773610808</v>
      </c>
      <c r="AP143" s="248">
        <v>4.4139880102769053</v>
      </c>
      <c r="AQ143" s="237" t="s">
        <v>548</v>
      </c>
      <c r="AR143" s="243" t="s">
        <v>727</v>
      </c>
      <c r="AS143" s="192">
        <v>1</v>
      </c>
      <c r="AT143" s="206" t="s">
        <v>548</v>
      </c>
      <c r="AU143" s="445">
        <v>98.2</v>
      </c>
      <c r="AV143" s="302">
        <v>99.6</v>
      </c>
      <c r="AW143" s="302" t="s">
        <v>761</v>
      </c>
      <c r="AX143" s="302">
        <v>42.6</v>
      </c>
      <c r="AY143" s="302">
        <v>99.9</v>
      </c>
      <c r="AZ143" s="302" t="s">
        <v>761</v>
      </c>
      <c r="BA143" s="302">
        <v>3.9</v>
      </c>
      <c r="BB143" s="302">
        <v>25.5</v>
      </c>
      <c r="BC143" s="302">
        <v>7.734</v>
      </c>
      <c r="BD143" s="446">
        <v>1</v>
      </c>
      <c r="BE143" s="446" t="s">
        <v>761</v>
      </c>
      <c r="BF143" s="446" t="s">
        <v>774</v>
      </c>
      <c r="BG143" s="446" t="s">
        <v>764</v>
      </c>
      <c r="BH143" s="206" t="s">
        <v>548</v>
      </c>
      <c r="BI143" s="442" t="s">
        <v>136</v>
      </c>
      <c r="BJ143" s="243">
        <v>1.7999999999999998</v>
      </c>
      <c r="BK143" s="192">
        <v>2.15</v>
      </c>
      <c r="BL143" s="48">
        <v>1.45</v>
      </c>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8"/>
    </row>
    <row r="144" spans="1:106" ht="14">
      <c r="A144" s="559"/>
      <c r="B144" s="450" t="s">
        <v>1049</v>
      </c>
      <c r="C144" s="247" t="s">
        <v>629</v>
      </c>
      <c r="D144" s="442" t="s">
        <v>630</v>
      </c>
      <c r="E144" s="240" t="s">
        <v>559</v>
      </c>
      <c r="F144" s="244" t="s">
        <v>566</v>
      </c>
      <c r="G144" s="245" t="s">
        <v>136</v>
      </c>
      <c r="H144" s="193" t="s">
        <v>136</v>
      </c>
      <c r="I144" s="496" t="s">
        <v>973</v>
      </c>
      <c r="J144" s="504" t="s">
        <v>1053</v>
      </c>
      <c r="K144" s="206" t="s">
        <v>136</v>
      </c>
      <c r="L144" s="26" t="s">
        <v>1044</v>
      </c>
      <c r="M144" s="206" t="s">
        <v>314</v>
      </c>
      <c r="N144" s="401">
        <v>197.19</v>
      </c>
      <c r="O144" s="248">
        <v>0.71</v>
      </c>
      <c r="P144" s="248">
        <v>-2.29</v>
      </c>
      <c r="Q144" s="248">
        <v>304.7</v>
      </c>
      <c r="R144" s="248">
        <v>90.04</v>
      </c>
      <c r="S144" s="248">
        <v>-6.12</v>
      </c>
      <c r="T144" s="206">
        <v>3</v>
      </c>
      <c r="U144" s="192" t="s">
        <v>306</v>
      </c>
      <c r="V144" s="243">
        <v>1</v>
      </c>
      <c r="W144" s="242">
        <v>95.8</v>
      </c>
      <c r="X144" s="242">
        <v>14.5</v>
      </c>
      <c r="Y144" s="242" t="s">
        <v>138</v>
      </c>
      <c r="Z144" s="237" t="s">
        <v>548</v>
      </c>
      <c r="AA144" s="443" t="s">
        <v>982</v>
      </c>
      <c r="AB144" s="240" t="s">
        <v>982</v>
      </c>
      <c r="AC144" s="435">
        <v>0</v>
      </c>
      <c r="AD144" s="242">
        <v>1.24</v>
      </c>
      <c r="AE144" s="242">
        <v>510.4</v>
      </c>
      <c r="AF144" s="237" t="s">
        <v>548</v>
      </c>
      <c r="AG144" s="243">
        <v>1</v>
      </c>
      <c r="AH144" s="242">
        <v>107.47</v>
      </c>
      <c r="AI144" s="242">
        <v>335</v>
      </c>
      <c r="AJ144" s="242">
        <v>1</v>
      </c>
      <c r="AK144" s="242">
        <v>1</v>
      </c>
      <c r="AL144" s="242">
        <v>500</v>
      </c>
      <c r="AM144" s="206" t="s">
        <v>548</v>
      </c>
      <c r="AN144" s="444">
        <v>1</v>
      </c>
      <c r="AO144" s="449">
        <v>166.90353335444627</v>
      </c>
      <c r="AP144" s="242" t="s">
        <v>54</v>
      </c>
      <c r="AQ144" s="237" t="s">
        <v>548</v>
      </c>
      <c r="AR144" s="243" t="s">
        <v>734</v>
      </c>
      <c r="AS144" s="192">
        <v>1</v>
      </c>
      <c r="AT144" s="206" t="s">
        <v>548</v>
      </c>
      <c r="AU144" s="445">
        <v>2.5</v>
      </c>
      <c r="AV144" s="302">
        <v>29.3</v>
      </c>
      <c r="AW144" s="302">
        <v>2.806</v>
      </c>
      <c r="AX144" s="302">
        <v>30.1</v>
      </c>
      <c r="AY144" s="302">
        <v>92.6</v>
      </c>
      <c r="AZ144" s="302" t="s">
        <v>761</v>
      </c>
      <c r="BA144" s="302">
        <v>-2.8</v>
      </c>
      <c r="BB144" s="302">
        <v>0.6</v>
      </c>
      <c r="BC144" s="302" t="s">
        <v>316</v>
      </c>
      <c r="BD144" s="446">
        <v>1</v>
      </c>
      <c r="BE144" s="446" t="s">
        <v>761</v>
      </c>
      <c r="BF144" s="446" t="s">
        <v>765</v>
      </c>
      <c r="BG144" s="446" t="s">
        <v>764</v>
      </c>
      <c r="BH144" s="206" t="s">
        <v>548</v>
      </c>
      <c r="BI144" s="442">
        <v>6</v>
      </c>
      <c r="BJ144" s="243">
        <v>2.2000000000000002</v>
      </c>
      <c r="BK144" s="192">
        <v>2.2000000000000002</v>
      </c>
      <c r="BL144" s="48" t="s">
        <v>790</v>
      </c>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8"/>
    </row>
    <row r="145" spans="1:106" ht="14">
      <c r="A145" s="559"/>
      <c r="B145" s="26" t="s">
        <v>631</v>
      </c>
      <c r="C145" s="247" t="s">
        <v>632</v>
      </c>
      <c r="D145" s="442" t="s">
        <v>633</v>
      </c>
      <c r="E145" s="240" t="s">
        <v>559</v>
      </c>
      <c r="F145" s="244" t="s">
        <v>566</v>
      </c>
      <c r="G145" s="245" t="s">
        <v>136</v>
      </c>
      <c r="H145" s="193" t="s">
        <v>136</v>
      </c>
      <c r="I145" s="496" t="s">
        <v>973</v>
      </c>
      <c r="J145" s="504" t="s">
        <v>1053</v>
      </c>
      <c r="K145" s="206" t="s">
        <v>136</v>
      </c>
      <c r="L145" s="26" t="s">
        <v>1044</v>
      </c>
      <c r="M145" s="206" t="s">
        <v>314</v>
      </c>
      <c r="N145" s="401">
        <v>188.57</v>
      </c>
      <c r="O145" s="242">
        <v>1.8</v>
      </c>
      <c r="P145" s="248">
        <v>-0.35</v>
      </c>
      <c r="Q145" s="248" t="s">
        <v>718</v>
      </c>
      <c r="R145" s="248">
        <v>161</v>
      </c>
      <c r="S145" s="248"/>
      <c r="T145" s="206">
        <v>3</v>
      </c>
      <c r="U145" s="192" t="s">
        <v>306</v>
      </c>
      <c r="V145" s="243" t="s">
        <v>725</v>
      </c>
      <c r="W145" s="242" t="s">
        <v>726</v>
      </c>
      <c r="X145" s="242" t="s">
        <v>726</v>
      </c>
      <c r="Y145" s="242" t="s">
        <v>725</v>
      </c>
      <c r="Z145" s="237" t="s">
        <v>548</v>
      </c>
      <c r="AA145" s="434">
        <v>986.65221110249149</v>
      </c>
      <c r="AB145" s="240" t="s">
        <v>982</v>
      </c>
      <c r="AC145" s="435">
        <v>1</v>
      </c>
      <c r="AD145" s="248">
        <v>1.4189560000987205</v>
      </c>
      <c r="AE145" s="248" t="s">
        <v>209</v>
      </c>
      <c r="AF145" s="237" t="s">
        <v>548</v>
      </c>
      <c r="AG145" s="243">
        <v>1</v>
      </c>
      <c r="AH145" s="242" t="s">
        <v>134</v>
      </c>
      <c r="AI145" s="242">
        <v>79.7</v>
      </c>
      <c r="AJ145" s="242">
        <v>0</v>
      </c>
      <c r="AK145" s="242">
        <v>1</v>
      </c>
      <c r="AL145" s="242">
        <v>306.60000000000002</v>
      </c>
      <c r="AM145" s="206" t="s">
        <v>548</v>
      </c>
      <c r="AN145" s="444">
        <v>1</v>
      </c>
      <c r="AO145" s="248" t="s">
        <v>736</v>
      </c>
      <c r="AP145" s="248">
        <v>106.303501945525</v>
      </c>
      <c r="AQ145" s="237" t="s">
        <v>548</v>
      </c>
      <c r="AR145" s="243" t="s">
        <v>727</v>
      </c>
      <c r="AS145" s="192">
        <v>1</v>
      </c>
      <c r="AT145" s="206" t="s">
        <v>548</v>
      </c>
      <c r="AU145" s="445">
        <v>3</v>
      </c>
      <c r="AV145" s="302">
        <v>99.5</v>
      </c>
      <c r="AW145" s="302">
        <v>0.24</v>
      </c>
      <c r="AX145" s="302">
        <v>63.1</v>
      </c>
      <c r="AY145" s="302">
        <v>99.7</v>
      </c>
      <c r="AZ145" s="302" t="s">
        <v>761</v>
      </c>
      <c r="BA145" s="302">
        <v>-3</v>
      </c>
      <c r="BB145" s="302">
        <v>8.8000000000000007</v>
      </c>
      <c r="BC145" s="302" t="s">
        <v>316</v>
      </c>
      <c r="BD145" s="446">
        <v>1</v>
      </c>
      <c r="BE145" s="446" t="s">
        <v>761</v>
      </c>
      <c r="BF145" s="446" t="s">
        <v>765</v>
      </c>
      <c r="BG145" s="446" t="s">
        <v>764</v>
      </c>
      <c r="BH145" s="206" t="s">
        <v>548</v>
      </c>
      <c r="BI145" s="442" t="s">
        <v>136</v>
      </c>
      <c r="BJ145" s="243">
        <v>3.77</v>
      </c>
      <c r="BK145" s="192">
        <v>0.68</v>
      </c>
      <c r="BL145" s="48">
        <v>6.85</v>
      </c>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8"/>
    </row>
    <row r="146" spans="1:106" ht="14">
      <c r="A146" s="559"/>
      <c r="B146" s="26" t="s">
        <v>634</v>
      </c>
      <c r="C146" s="447" t="s">
        <v>635</v>
      </c>
      <c r="D146" s="442" t="s">
        <v>636</v>
      </c>
      <c r="E146" s="242" t="s">
        <v>572</v>
      </c>
      <c r="F146" s="26" t="s">
        <v>579</v>
      </c>
      <c r="G146" s="237" t="s">
        <v>136</v>
      </c>
      <c r="H146" s="206" t="s">
        <v>136</v>
      </c>
      <c r="I146" s="496" t="s">
        <v>973</v>
      </c>
      <c r="J146" s="504" t="s">
        <v>1053</v>
      </c>
      <c r="K146" s="206" t="s">
        <v>136</v>
      </c>
      <c r="L146" s="26" t="s">
        <v>1044</v>
      </c>
      <c r="M146" s="206" t="s">
        <v>314</v>
      </c>
      <c r="N146" s="401">
        <v>212.2</v>
      </c>
      <c r="O146" s="248">
        <v>1.25</v>
      </c>
      <c r="P146" s="248">
        <v>-1.28</v>
      </c>
      <c r="Q146" s="248">
        <v>312.04000000000002</v>
      </c>
      <c r="R146" s="248">
        <v>102.22</v>
      </c>
      <c r="S146" s="248">
        <v>-6.49</v>
      </c>
      <c r="T146" s="206">
        <v>3</v>
      </c>
      <c r="U146" s="192" t="s">
        <v>306</v>
      </c>
      <c r="V146" s="243" t="s">
        <v>725</v>
      </c>
      <c r="W146" s="242" t="s">
        <v>726</v>
      </c>
      <c r="X146" s="242">
        <v>57.22</v>
      </c>
      <c r="Y146" s="242" t="s">
        <v>725</v>
      </c>
      <c r="Z146" s="237" t="s">
        <v>548</v>
      </c>
      <c r="AA146" s="434">
        <v>1.9769419241691117</v>
      </c>
      <c r="AB146" s="248">
        <v>68.612926765595546</v>
      </c>
      <c r="AC146" s="435">
        <v>1</v>
      </c>
      <c r="AD146" s="248">
        <v>6.513881086086112</v>
      </c>
      <c r="AE146" s="248">
        <v>1204.4978380184082</v>
      </c>
      <c r="AF146" s="237" t="s">
        <v>548</v>
      </c>
      <c r="AG146" s="243">
        <v>1</v>
      </c>
      <c r="AH146" s="242">
        <v>12.4</v>
      </c>
      <c r="AI146" s="242">
        <v>98.2</v>
      </c>
      <c r="AJ146" s="242">
        <v>1</v>
      </c>
      <c r="AK146" s="242">
        <v>1</v>
      </c>
      <c r="AL146" s="242">
        <v>750</v>
      </c>
      <c r="AM146" s="206" t="s">
        <v>548</v>
      </c>
      <c r="AN146" s="444">
        <v>1</v>
      </c>
      <c r="AO146" s="248">
        <v>4.6216818694961983</v>
      </c>
      <c r="AP146" s="248">
        <v>131.01045296167251</v>
      </c>
      <c r="AQ146" s="237" t="s">
        <v>548</v>
      </c>
      <c r="AR146" s="243" t="s">
        <v>727</v>
      </c>
      <c r="AS146" s="192">
        <v>1</v>
      </c>
      <c r="AT146" s="206" t="s">
        <v>548</v>
      </c>
      <c r="AU146" s="445">
        <v>14.6</v>
      </c>
      <c r="AV146" s="302">
        <v>99.1</v>
      </c>
      <c r="AW146" s="302">
        <v>0.13200000000000001</v>
      </c>
      <c r="AX146" s="302">
        <v>57.9</v>
      </c>
      <c r="AY146" s="302">
        <v>99.8</v>
      </c>
      <c r="AZ146" s="302" t="s">
        <v>761</v>
      </c>
      <c r="BA146" s="302">
        <v>-4.3</v>
      </c>
      <c r="BB146" s="302">
        <v>4.5999999999999996</v>
      </c>
      <c r="BC146" s="302" t="s">
        <v>316</v>
      </c>
      <c r="BD146" s="446">
        <v>1</v>
      </c>
      <c r="BE146" s="446" t="s">
        <v>761</v>
      </c>
      <c r="BF146" s="446" t="s">
        <v>765</v>
      </c>
      <c r="BG146" s="446" t="s">
        <v>764</v>
      </c>
      <c r="BH146" s="206" t="s">
        <v>548</v>
      </c>
      <c r="BI146" s="442" t="s">
        <v>136</v>
      </c>
      <c r="BJ146" s="243" t="s">
        <v>309</v>
      </c>
      <c r="BK146" s="192"/>
      <c r="BL146" s="48"/>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8"/>
    </row>
    <row r="147" spans="1:106" ht="14">
      <c r="A147" s="559"/>
      <c r="B147" s="26" t="s">
        <v>637</v>
      </c>
      <c r="C147" s="447" t="s">
        <v>638</v>
      </c>
      <c r="D147" s="442" t="s">
        <v>639</v>
      </c>
      <c r="E147" s="242" t="s">
        <v>556</v>
      </c>
      <c r="F147" s="26" t="s">
        <v>579</v>
      </c>
      <c r="G147" s="237" t="s">
        <v>136</v>
      </c>
      <c r="H147" s="206" t="s">
        <v>136</v>
      </c>
      <c r="I147" s="496" t="s">
        <v>975</v>
      </c>
      <c r="J147" s="504" t="s">
        <v>1054</v>
      </c>
      <c r="K147" s="206" t="s">
        <v>136</v>
      </c>
      <c r="L147" s="26" t="s">
        <v>1044</v>
      </c>
      <c r="M147" s="206" t="s">
        <v>1044</v>
      </c>
      <c r="N147" s="401">
        <v>226.1</v>
      </c>
      <c r="O147" s="248">
        <v>-0.17</v>
      </c>
      <c r="P147" s="248">
        <v>-0.7</v>
      </c>
      <c r="Q147" s="248">
        <v>277.57</v>
      </c>
      <c r="R147" s="248">
        <v>91.85</v>
      </c>
      <c r="S147" s="248">
        <v>-0.7</v>
      </c>
      <c r="T147" s="206">
        <v>3</v>
      </c>
      <c r="U147" s="192" t="s">
        <v>306</v>
      </c>
      <c r="V147" s="243" t="s">
        <v>725</v>
      </c>
      <c r="W147" s="242" t="s">
        <v>726</v>
      </c>
      <c r="X147" s="242">
        <v>67.400000000000006</v>
      </c>
      <c r="Y147" s="242" t="s">
        <v>725</v>
      </c>
      <c r="Z147" s="237" t="s">
        <v>548</v>
      </c>
      <c r="AA147" s="434">
        <v>7.167715633493529</v>
      </c>
      <c r="AB147" s="248">
        <v>15.845680053003871</v>
      </c>
      <c r="AC147" s="435">
        <v>1</v>
      </c>
      <c r="AD147" s="248">
        <v>54.687193921674407</v>
      </c>
      <c r="AE147" s="248">
        <v>28.043074680805546</v>
      </c>
      <c r="AF147" s="237" t="s">
        <v>548</v>
      </c>
      <c r="AG147" s="243">
        <v>1</v>
      </c>
      <c r="AH147" s="242" t="s">
        <v>134</v>
      </c>
      <c r="AI147" s="242">
        <v>6.73</v>
      </c>
      <c r="AJ147" s="242">
        <v>0</v>
      </c>
      <c r="AK147" s="242">
        <v>1</v>
      </c>
      <c r="AL147" s="242">
        <v>15.9</v>
      </c>
      <c r="AM147" s="206" t="s">
        <v>548</v>
      </c>
      <c r="AN147" s="444">
        <v>1</v>
      </c>
      <c r="AO147" s="248" t="s">
        <v>737</v>
      </c>
      <c r="AP147" s="248">
        <v>4.6963652224483896</v>
      </c>
      <c r="AQ147" s="237" t="s">
        <v>548</v>
      </c>
      <c r="AR147" s="243" t="s">
        <v>738</v>
      </c>
      <c r="AS147" s="192">
        <v>1</v>
      </c>
      <c r="AT147" s="206" t="s">
        <v>548</v>
      </c>
      <c r="AU147" s="445">
        <v>62.4</v>
      </c>
      <c r="AV147" s="302">
        <v>99.2</v>
      </c>
      <c r="AW147" s="302">
        <v>0.02</v>
      </c>
      <c r="AX147" s="302">
        <v>21.7</v>
      </c>
      <c r="AY147" s="302">
        <v>99.3</v>
      </c>
      <c r="AZ147" s="302">
        <v>5.1999999999999998E-2</v>
      </c>
      <c r="BA147" s="302">
        <v>-33.299999999999997</v>
      </c>
      <c r="BB147" s="302">
        <v>1.9</v>
      </c>
      <c r="BC147" s="302" t="s">
        <v>316</v>
      </c>
      <c r="BD147" s="446">
        <v>1</v>
      </c>
      <c r="BE147" s="446">
        <v>0.02</v>
      </c>
      <c r="BF147" s="446" t="s">
        <v>763</v>
      </c>
      <c r="BG147" s="446" t="s">
        <v>764</v>
      </c>
      <c r="BH147" s="206" t="s">
        <v>548</v>
      </c>
      <c r="BI147" s="442" t="s">
        <v>136</v>
      </c>
      <c r="BJ147" s="243">
        <v>5.6</v>
      </c>
      <c r="BK147" s="192">
        <v>5.6</v>
      </c>
      <c r="BL147" s="48"/>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8"/>
    </row>
    <row r="148" spans="1:106" ht="14">
      <c r="A148" s="559"/>
      <c r="B148" s="26" t="s">
        <v>640</v>
      </c>
      <c r="C148" s="447" t="s">
        <v>641</v>
      </c>
      <c r="D148" s="442" t="s">
        <v>642</v>
      </c>
      <c r="E148" s="242" t="s">
        <v>556</v>
      </c>
      <c r="F148" s="26" t="s">
        <v>579</v>
      </c>
      <c r="G148" s="237" t="s">
        <v>136</v>
      </c>
      <c r="H148" s="206" t="s">
        <v>136</v>
      </c>
      <c r="I148" s="496" t="s">
        <v>975</v>
      </c>
      <c r="J148" s="504" t="s">
        <v>1054</v>
      </c>
      <c r="K148" s="206" t="s">
        <v>136</v>
      </c>
      <c r="L148" s="26" t="s">
        <v>1044</v>
      </c>
      <c r="M148" s="206" t="s">
        <v>1044</v>
      </c>
      <c r="N148" s="401">
        <v>240.24</v>
      </c>
      <c r="O148" s="248">
        <v>-1.47</v>
      </c>
      <c r="P148" s="248">
        <v>0.53</v>
      </c>
      <c r="Q148" s="248">
        <v>304.22000000000003</v>
      </c>
      <c r="R148" s="248">
        <v>248.91</v>
      </c>
      <c r="S148" s="248">
        <v>-12.78</v>
      </c>
      <c r="T148" s="206">
        <v>4</v>
      </c>
      <c r="U148" s="192" t="s">
        <v>306</v>
      </c>
      <c r="V148" s="243">
        <v>1</v>
      </c>
      <c r="W148" s="242">
        <v>95.9</v>
      </c>
      <c r="X148" s="242">
        <v>24.9</v>
      </c>
      <c r="Y148" s="242" t="s">
        <v>138</v>
      </c>
      <c r="Z148" s="237" t="s">
        <v>548</v>
      </c>
      <c r="AA148" s="434">
        <v>60.865587359843921</v>
      </c>
      <c r="AB148" s="248">
        <v>539.48275037061023</v>
      </c>
      <c r="AC148" s="435">
        <v>1</v>
      </c>
      <c r="AD148" s="248">
        <v>13.580536368181543</v>
      </c>
      <c r="AE148" s="248">
        <v>1675.2789934544203</v>
      </c>
      <c r="AF148" s="237" t="s">
        <v>548</v>
      </c>
      <c r="AG148" s="243">
        <v>1</v>
      </c>
      <c r="AH148" s="242">
        <v>803.8</v>
      </c>
      <c r="AI148" s="242">
        <v>550.9</v>
      </c>
      <c r="AJ148" s="242">
        <v>1</v>
      </c>
      <c r="AK148" s="242">
        <v>1</v>
      </c>
      <c r="AL148" s="242">
        <v>2400</v>
      </c>
      <c r="AM148" s="206" t="s">
        <v>548</v>
      </c>
      <c r="AN148" s="444">
        <v>1</v>
      </c>
      <c r="AO148" s="248">
        <v>55.871911617478901</v>
      </c>
      <c r="AP148" s="248">
        <v>100.84155406984897</v>
      </c>
      <c r="AQ148" s="237" t="s">
        <v>548</v>
      </c>
      <c r="AR148" s="243" t="s">
        <v>727</v>
      </c>
      <c r="AS148" s="192">
        <v>1</v>
      </c>
      <c r="AT148" s="206" t="s">
        <v>548</v>
      </c>
      <c r="AU148" s="445">
        <v>97.3</v>
      </c>
      <c r="AV148" s="302">
        <v>98.6</v>
      </c>
      <c r="AW148" s="302" t="s">
        <v>778</v>
      </c>
      <c r="AX148" s="302">
        <v>14.6</v>
      </c>
      <c r="AY148" s="302">
        <v>98.3</v>
      </c>
      <c r="AZ148" s="302">
        <v>1.669</v>
      </c>
      <c r="BA148" s="302">
        <v>-9.8000000000000007</v>
      </c>
      <c r="BB148" s="302">
        <v>12.4</v>
      </c>
      <c r="BC148" s="302" t="s">
        <v>316</v>
      </c>
      <c r="BD148" s="446">
        <v>1</v>
      </c>
      <c r="BE148" s="446" t="s">
        <v>778</v>
      </c>
      <c r="BF148" s="446" t="s">
        <v>763</v>
      </c>
      <c r="BG148" s="446" t="s">
        <v>766</v>
      </c>
      <c r="BH148" s="206" t="s">
        <v>548</v>
      </c>
      <c r="BI148" s="442" t="s">
        <v>136</v>
      </c>
      <c r="BJ148" s="243" t="s">
        <v>309</v>
      </c>
      <c r="BK148" s="192" t="s">
        <v>309</v>
      </c>
      <c r="BL148" s="48" t="s">
        <v>309</v>
      </c>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8"/>
    </row>
    <row r="149" spans="1:106" ht="14">
      <c r="A149" s="559"/>
      <c r="B149" s="244" t="s">
        <v>643</v>
      </c>
      <c r="C149" s="447" t="s">
        <v>644</v>
      </c>
      <c r="D149" s="442" t="s">
        <v>645</v>
      </c>
      <c r="E149" s="242" t="s">
        <v>556</v>
      </c>
      <c r="F149" s="26" t="s">
        <v>579</v>
      </c>
      <c r="G149" s="237" t="s">
        <v>136</v>
      </c>
      <c r="H149" s="206" t="s">
        <v>136</v>
      </c>
      <c r="I149" s="496" t="s">
        <v>975</v>
      </c>
      <c r="J149" s="504" t="s">
        <v>1054</v>
      </c>
      <c r="K149" s="206" t="s">
        <v>136</v>
      </c>
      <c r="L149" s="26" t="s">
        <v>1044</v>
      </c>
      <c r="M149" s="206" t="s">
        <v>1044</v>
      </c>
      <c r="N149" s="401">
        <v>238.23</v>
      </c>
      <c r="O149" s="248">
        <v>-2.48</v>
      </c>
      <c r="P149" s="248">
        <v>-0.41</v>
      </c>
      <c r="Q149" s="248">
        <v>301.3</v>
      </c>
      <c r="R149" s="248">
        <v>319.69</v>
      </c>
      <c r="S149" s="248">
        <v>-11.03</v>
      </c>
      <c r="T149" s="206">
        <v>4</v>
      </c>
      <c r="U149" s="192" t="s">
        <v>306</v>
      </c>
      <c r="V149" s="243">
        <v>1</v>
      </c>
      <c r="W149" s="242">
        <v>100</v>
      </c>
      <c r="X149" s="242">
        <v>22.1</v>
      </c>
      <c r="Y149" s="242" t="s">
        <v>138</v>
      </c>
      <c r="Z149" s="237" t="s">
        <v>548</v>
      </c>
      <c r="AA149" s="443" t="s">
        <v>982</v>
      </c>
      <c r="AB149" s="240" t="s">
        <v>982</v>
      </c>
      <c r="AC149" s="435">
        <v>0</v>
      </c>
      <c r="AD149" s="242">
        <v>1.1399999999999999</v>
      </c>
      <c r="AE149" s="242" t="s">
        <v>209</v>
      </c>
      <c r="AF149" s="237" t="s">
        <v>548</v>
      </c>
      <c r="AG149" s="243">
        <v>1</v>
      </c>
      <c r="AH149" s="242">
        <v>35.14</v>
      </c>
      <c r="AI149" s="242" t="s">
        <v>134</v>
      </c>
      <c r="AJ149" s="242">
        <v>1</v>
      </c>
      <c r="AK149" s="242">
        <v>0</v>
      </c>
      <c r="AL149" s="242">
        <v>63</v>
      </c>
      <c r="AM149" s="206" t="s">
        <v>548</v>
      </c>
      <c r="AN149" s="444">
        <v>1</v>
      </c>
      <c r="AO149" s="242">
        <v>18.479547017640932</v>
      </c>
      <c r="AP149" s="242" t="s">
        <v>54</v>
      </c>
      <c r="AQ149" s="237" t="s">
        <v>548</v>
      </c>
      <c r="AR149" s="243" t="s">
        <v>312</v>
      </c>
      <c r="AS149" s="192">
        <v>0</v>
      </c>
      <c r="AT149" s="206" t="s">
        <v>548</v>
      </c>
      <c r="AU149" s="445">
        <v>35.799999999999997</v>
      </c>
      <c r="AV149" s="302">
        <v>99.5</v>
      </c>
      <c r="AW149" s="302">
        <v>3.2000000000000001E-2</v>
      </c>
      <c r="AX149" s="302">
        <v>6.4</v>
      </c>
      <c r="AY149" s="302">
        <v>35.700000000000003</v>
      </c>
      <c r="AZ149" s="302">
        <v>0.95899999999999996</v>
      </c>
      <c r="BA149" s="302">
        <v>-3.3</v>
      </c>
      <c r="BB149" s="302">
        <v>10.199999999999999</v>
      </c>
      <c r="BC149" s="302" t="s">
        <v>316</v>
      </c>
      <c r="BD149" s="446">
        <v>1</v>
      </c>
      <c r="BE149" s="446">
        <v>3.2000000000000001E-2</v>
      </c>
      <c r="BF149" s="446" t="s">
        <v>763</v>
      </c>
      <c r="BG149" s="446" t="s">
        <v>764</v>
      </c>
      <c r="BH149" s="206" t="s">
        <v>548</v>
      </c>
      <c r="BI149" s="442" t="s">
        <v>136</v>
      </c>
      <c r="BJ149" s="243" t="s">
        <v>309</v>
      </c>
      <c r="BK149" s="192" t="s">
        <v>309</v>
      </c>
      <c r="BL149" s="48"/>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8"/>
    </row>
    <row r="150" spans="1:106" ht="14">
      <c r="A150" s="559"/>
      <c r="B150" s="26" t="s">
        <v>646</v>
      </c>
      <c r="C150" s="447" t="s">
        <v>647</v>
      </c>
      <c r="D150" s="442" t="s">
        <v>648</v>
      </c>
      <c r="E150" s="242" t="s">
        <v>572</v>
      </c>
      <c r="F150" s="26" t="s">
        <v>579</v>
      </c>
      <c r="G150" s="237" t="s">
        <v>136</v>
      </c>
      <c r="H150" s="206" t="s">
        <v>136</v>
      </c>
      <c r="I150" s="505" t="s">
        <v>1059</v>
      </c>
      <c r="J150" s="504" t="s">
        <v>1053</v>
      </c>
      <c r="K150" s="206" t="s">
        <v>136</v>
      </c>
      <c r="L150" s="26" t="s">
        <v>1044</v>
      </c>
      <c r="M150" s="206" t="s">
        <v>314</v>
      </c>
      <c r="N150" s="401">
        <v>154.12</v>
      </c>
      <c r="O150" s="248">
        <v>1.34</v>
      </c>
      <c r="P150" s="248">
        <v>-1.76</v>
      </c>
      <c r="Q150" s="248">
        <v>327.10000000000002</v>
      </c>
      <c r="R150" s="248">
        <v>208.61</v>
      </c>
      <c r="S150" s="248">
        <v>-6.25</v>
      </c>
      <c r="T150" s="206">
        <v>3</v>
      </c>
      <c r="U150" s="192" t="s">
        <v>306</v>
      </c>
      <c r="V150" s="243">
        <v>1</v>
      </c>
      <c r="W150" s="242">
        <v>100</v>
      </c>
      <c r="X150" s="242">
        <v>79.099999999999994</v>
      </c>
      <c r="Y150" s="242" t="s">
        <v>138</v>
      </c>
      <c r="Z150" s="237" t="s">
        <v>548</v>
      </c>
      <c r="AA150" s="443" t="s">
        <v>982</v>
      </c>
      <c r="AB150" s="240" t="s">
        <v>982</v>
      </c>
      <c r="AC150" s="435">
        <v>0</v>
      </c>
      <c r="AD150" s="242">
        <v>1.46</v>
      </c>
      <c r="AE150" s="242">
        <v>1846</v>
      </c>
      <c r="AF150" s="237" t="s">
        <v>548</v>
      </c>
      <c r="AG150" s="243">
        <v>1</v>
      </c>
      <c r="AH150" s="242">
        <v>32.5</v>
      </c>
      <c r="AI150" s="242">
        <v>75.52</v>
      </c>
      <c r="AJ150" s="242">
        <v>1</v>
      </c>
      <c r="AK150" s="242">
        <v>1</v>
      </c>
      <c r="AL150" s="242">
        <v>81.7</v>
      </c>
      <c r="AM150" s="206" t="s">
        <v>548</v>
      </c>
      <c r="AN150" s="444">
        <v>1</v>
      </c>
      <c r="AO150" s="449">
        <v>1.5072576392675854</v>
      </c>
      <c r="AP150" s="449">
        <v>52.669962917181714</v>
      </c>
      <c r="AQ150" s="237" t="s">
        <v>548</v>
      </c>
      <c r="AR150" s="243" t="s">
        <v>727</v>
      </c>
      <c r="AS150" s="192">
        <v>1</v>
      </c>
      <c r="AT150" s="206" t="s">
        <v>548</v>
      </c>
      <c r="AU150" s="445">
        <v>-1</v>
      </c>
      <c r="AV150" s="302">
        <v>99.5</v>
      </c>
      <c r="AW150" s="302">
        <v>0.16600000000000001</v>
      </c>
      <c r="AX150" s="302">
        <v>62.3</v>
      </c>
      <c r="AY150" s="302">
        <v>99.3</v>
      </c>
      <c r="AZ150" s="302" t="s">
        <v>767</v>
      </c>
      <c r="BA150" s="302">
        <v>-4</v>
      </c>
      <c r="BB150" s="302">
        <v>23.6</v>
      </c>
      <c r="BC150" s="302" t="s">
        <v>780</v>
      </c>
      <c r="BD150" s="446">
        <v>1</v>
      </c>
      <c r="BE150" s="446" t="s">
        <v>767</v>
      </c>
      <c r="BF150" s="446" t="s">
        <v>765</v>
      </c>
      <c r="BG150" s="446" t="s">
        <v>764</v>
      </c>
      <c r="BH150" s="206" t="s">
        <v>548</v>
      </c>
      <c r="BI150" s="442">
        <v>5</v>
      </c>
      <c r="BJ150" s="243">
        <v>0.2</v>
      </c>
      <c r="BK150" s="192">
        <v>0.2</v>
      </c>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8"/>
    </row>
    <row r="151" spans="1:106" ht="14">
      <c r="A151" s="559"/>
      <c r="B151" s="244" t="s">
        <v>649</v>
      </c>
      <c r="C151" s="447" t="s">
        <v>650</v>
      </c>
      <c r="D151" s="442" t="s">
        <v>651</v>
      </c>
      <c r="E151" s="242" t="s">
        <v>572</v>
      </c>
      <c r="F151" s="26" t="s">
        <v>579</v>
      </c>
      <c r="G151" s="237" t="s">
        <v>136</v>
      </c>
      <c r="H151" s="206" t="s">
        <v>136</v>
      </c>
      <c r="I151" s="505" t="s">
        <v>1059</v>
      </c>
      <c r="J151" s="504" t="s">
        <v>1053</v>
      </c>
      <c r="K151" s="206" t="s">
        <v>136</v>
      </c>
      <c r="L151" s="26" t="s">
        <v>1044</v>
      </c>
      <c r="M151" s="206" t="s">
        <v>314</v>
      </c>
      <c r="N151" s="401">
        <v>241.11</v>
      </c>
      <c r="O151" s="248">
        <v>-1.71</v>
      </c>
      <c r="P151" s="248">
        <v>-1.59</v>
      </c>
      <c r="Q151" s="248">
        <v>286.93</v>
      </c>
      <c r="R151" s="248">
        <v>90.57</v>
      </c>
      <c r="S151" s="248">
        <v>-5.42</v>
      </c>
      <c r="T151" s="206">
        <v>3</v>
      </c>
      <c r="U151" s="192" t="s">
        <v>306</v>
      </c>
      <c r="V151" s="243">
        <v>1</v>
      </c>
      <c r="W151" s="242">
        <v>100</v>
      </c>
      <c r="X151" s="242">
        <v>12.9</v>
      </c>
      <c r="Y151" s="242" t="s">
        <v>138</v>
      </c>
      <c r="Z151" s="237" t="s">
        <v>548</v>
      </c>
      <c r="AA151" s="434">
        <v>20.691913421421308</v>
      </c>
      <c r="AB151" s="248">
        <v>270.99217905471664</v>
      </c>
      <c r="AC151" s="435">
        <v>1</v>
      </c>
      <c r="AD151" s="248">
        <v>15.190949494647647</v>
      </c>
      <c r="AE151" s="248">
        <v>1578.2167908396361</v>
      </c>
      <c r="AF151" s="237" t="s">
        <v>548</v>
      </c>
      <c r="AG151" s="243">
        <v>1</v>
      </c>
      <c r="AH151" s="242">
        <v>249.3</v>
      </c>
      <c r="AI151" s="242">
        <v>229.6</v>
      </c>
      <c r="AJ151" s="242">
        <v>1</v>
      </c>
      <c r="AK151" s="242">
        <v>1</v>
      </c>
      <c r="AL151" s="242">
        <v>831.8</v>
      </c>
      <c r="AM151" s="206" t="s">
        <v>548</v>
      </c>
      <c r="AN151" s="444">
        <v>1</v>
      </c>
      <c r="AO151" s="449">
        <v>51.047289680479665</v>
      </c>
      <c r="AP151" s="242" t="s">
        <v>54</v>
      </c>
      <c r="AQ151" s="237" t="s">
        <v>548</v>
      </c>
      <c r="AR151" s="243" t="s">
        <v>271</v>
      </c>
      <c r="AS151" s="192">
        <v>1</v>
      </c>
      <c r="AT151" s="206" t="s">
        <v>548</v>
      </c>
      <c r="AU151" s="445">
        <v>30.2</v>
      </c>
      <c r="AV151" s="302">
        <v>99.5</v>
      </c>
      <c r="AW151" s="302">
        <v>3.6999999999999998E-2</v>
      </c>
      <c r="AX151" s="302">
        <v>30.1</v>
      </c>
      <c r="AY151" s="302">
        <v>99.3</v>
      </c>
      <c r="AZ151" s="302">
        <v>4.5999999999999999E-2</v>
      </c>
      <c r="BA151" s="302">
        <v>-5.6</v>
      </c>
      <c r="BB151" s="302">
        <v>14</v>
      </c>
      <c r="BC151" s="302" t="s">
        <v>316</v>
      </c>
      <c r="BD151" s="446">
        <v>1</v>
      </c>
      <c r="BE151" s="446">
        <v>3.6999999999999998E-2</v>
      </c>
      <c r="BF151" s="446" t="s">
        <v>763</v>
      </c>
      <c r="BG151" s="446" t="s">
        <v>764</v>
      </c>
      <c r="BH151" s="206" t="s">
        <v>548</v>
      </c>
      <c r="BI151" s="442" t="s">
        <v>136</v>
      </c>
      <c r="BJ151" s="243">
        <v>3.2</v>
      </c>
      <c r="BK151" s="192">
        <v>3.2</v>
      </c>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8"/>
    </row>
    <row r="152" spans="1:106" ht="14">
      <c r="A152" s="559"/>
      <c r="B152" s="26" t="s">
        <v>652</v>
      </c>
      <c r="C152" s="206" t="s">
        <v>653</v>
      </c>
      <c r="D152" s="442" t="s">
        <v>654</v>
      </c>
      <c r="E152" s="242" t="s">
        <v>572</v>
      </c>
      <c r="F152" s="26" t="s">
        <v>579</v>
      </c>
      <c r="G152" s="237" t="s">
        <v>136</v>
      </c>
      <c r="H152" s="206" t="s">
        <v>136</v>
      </c>
      <c r="I152" s="496" t="s">
        <v>973</v>
      </c>
      <c r="J152" s="504" t="s">
        <v>1053</v>
      </c>
      <c r="K152" s="206" t="s">
        <v>136</v>
      </c>
      <c r="L152" s="26" t="s">
        <v>1044</v>
      </c>
      <c r="M152" s="206" t="s">
        <v>314</v>
      </c>
      <c r="N152" s="401">
        <v>434.19</v>
      </c>
      <c r="O152" s="248">
        <v>0.84</v>
      </c>
      <c r="P152" s="248">
        <v>-3.31</v>
      </c>
      <c r="Q152" s="248">
        <v>292.61</v>
      </c>
      <c r="R152" s="248">
        <v>119.9</v>
      </c>
      <c r="S152" s="248">
        <v>-5.39</v>
      </c>
      <c r="T152" s="206">
        <v>1</v>
      </c>
      <c r="U152" s="192" t="s">
        <v>306</v>
      </c>
      <c r="V152" s="243">
        <v>1</v>
      </c>
      <c r="W152" s="242">
        <v>100</v>
      </c>
      <c r="X152" s="242">
        <v>23.2</v>
      </c>
      <c r="Y152" s="242" t="s">
        <v>138</v>
      </c>
      <c r="Z152" s="237" t="s">
        <v>548</v>
      </c>
      <c r="AA152" s="243">
        <v>5.4</v>
      </c>
      <c r="AB152" s="242">
        <v>35.58</v>
      </c>
      <c r="AC152" s="435">
        <v>1</v>
      </c>
      <c r="AD152" s="242">
        <v>13.21</v>
      </c>
      <c r="AE152" s="242" t="s">
        <v>739</v>
      </c>
      <c r="AF152" s="237" t="s">
        <v>548</v>
      </c>
      <c r="AG152" s="243">
        <v>1</v>
      </c>
      <c r="AH152" s="242">
        <v>6.41</v>
      </c>
      <c r="AI152" s="242">
        <v>6.23</v>
      </c>
      <c r="AJ152" s="242">
        <v>1</v>
      </c>
      <c r="AK152" s="242">
        <v>1</v>
      </c>
      <c r="AL152" s="242">
        <v>493.7</v>
      </c>
      <c r="AM152" s="206" t="s">
        <v>548</v>
      </c>
      <c r="AN152" s="444">
        <v>1</v>
      </c>
      <c r="AO152" s="449">
        <v>43.156394356889059</v>
      </c>
      <c r="AP152" s="242" t="s">
        <v>54</v>
      </c>
      <c r="AQ152" s="237" t="s">
        <v>548</v>
      </c>
      <c r="AR152" s="243" t="s">
        <v>734</v>
      </c>
      <c r="AS152" s="192">
        <v>1</v>
      </c>
      <c r="AT152" s="206" t="s">
        <v>548</v>
      </c>
      <c r="AU152" s="445">
        <v>60.1</v>
      </c>
      <c r="AV152" s="302">
        <v>99.7</v>
      </c>
      <c r="AW152" s="302">
        <v>2.1999999999999999E-2</v>
      </c>
      <c r="AX152" s="302">
        <v>45.7</v>
      </c>
      <c r="AY152" s="302">
        <v>99.4</v>
      </c>
      <c r="AZ152" s="302" t="s">
        <v>761</v>
      </c>
      <c r="BA152" s="302">
        <v>-6.1</v>
      </c>
      <c r="BB152" s="302">
        <v>21.6</v>
      </c>
      <c r="BC152" s="302" t="s">
        <v>780</v>
      </c>
      <c r="BD152" s="446">
        <v>1</v>
      </c>
      <c r="BE152" s="446">
        <v>2.1999999999999999E-2</v>
      </c>
      <c r="BF152" s="446" t="s">
        <v>763</v>
      </c>
      <c r="BG152" s="446" t="s">
        <v>764</v>
      </c>
      <c r="BH152" s="206" t="s">
        <v>548</v>
      </c>
      <c r="BI152" s="442" t="s">
        <v>136</v>
      </c>
      <c r="BJ152" s="243">
        <v>14.7</v>
      </c>
      <c r="BK152" s="192">
        <v>14.7</v>
      </c>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8"/>
    </row>
    <row r="153" spans="1:106" ht="14">
      <c r="A153" s="559"/>
      <c r="B153" s="26" t="s">
        <v>655</v>
      </c>
      <c r="C153" s="447" t="s">
        <v>656</v>
      </c>
      <c r="D153" s="442" t="s">
        <v>657</v>
      </c>
      <c r="E153" s="242" t="s">
        <v>556</v>
      </c>
      <c r="F153" s="26" t="s">
        <v>579</v>
      </c>
      <c r="G153" s="237" t="s">
        <v>136</v>
      </c>
      <c r="H153" s="206" t="s">
        <v>136</v>
      </c>
      <c r="I153" s="496" t="s">
        <v>973</v>
      </c>
      <c r="J153" s="504" t="s">
        <v>1056</v>
      </c>
      <c r="K153" s="206" t="s">
        <v>136</v>
      </c>
      <c r="L153" s="26" t="s">
        <v>1044</v>
      </c>
      <c r="M153" s="206" t="s">
        <v>1044</v>
      </c>
      <c r="N153" s="401">
        <v>110.11</v>
      </c>
      <c r="O153" s="248">
        <v>-0.43</v>
      </c>
      <c r="P153" s="248">
        <v>0.08</v>
      </c>
      <c r="Q153" s="248">
        <v>277.07</v>
      </c>
      <c r="R153" s="248">
        <v>200.73</v>
      </c>
      <c r="S153" s="248">
        <v>-0.56000000000000005</v>
      </c>
      <c r="T153" s="206">
        <v>3</v>
      </c>
      <c r="U153" s="192" t="s">
        <v>306</v>
      </c>
      <c r="V153" s="243">
        <v>1</v>
      </c>
      <c r="W153" s="242">
        <v>55.43</v>
      </c>
      <c r="X153" s="242">
        <v>19.12</v>
      </c>
      <c r="Y153" s="242" t="s">
        <v>48</v>
      </c>
      <c r="Z153" s="237" t="s">
        <v>548</v>
      </c>
      <c r="AA153" s="443" t="s">
        <v>982</v>
      </c>
      <c r="AB153" s="240" t="s">
        <v>982</v>
      </c>
      <c r="AC153" s="435">
        <v>0</v>
      </c>
      <c r="AD153" s="248">
        <v>1.2684932578811863</v>
      </c>
      <c r="AE153" s="248" t="s">
        <v>209</v>
      </c>
      <c r="AF153" s="237" t="s">
        <v>548</v>
      </c>
      <c r="AG153" s="243">
        <v>1</v>
      </c>
      <c r="AH153" s="242">
        <v>76.77</v>
      </c>
      <c r="AI153" s="242" t="s">
        <v>134</v>
      </c>
      <c r="AJ153" s="242">
        <v>1</v>
      </c>
      <c r="AK153" s="242">
        <v>0</v>
      </c>
      <c r="AL153" s="242">
        <v>141</v>
      </c>
      <c r="AM153" s="206" t="s">
        <v>548</v>
      </c>
      <c r="AN153" s="444">
        <v>1</v>
      </c>
      <c r="AO153" s="248">
        <v>5.4507837749645525</v>
      </c>
      <c r="AP153" s="248">
        <v>142.58230860769538</v>
      </c>
      <c r="AQ153" s="237" t="s">
        <v>548</v>
      </c>
      <c r="AR153" s="243" t="s">
        <v>734</v>
      </c>
      <c r="AS153" s="192">
        <v>1</v>
      </c>
      <c r="AT153" s="206" t="s">
        <v>548</v>
      </c>
      <c r="AU153" s="445">
        <v>9.5</v>
      </c>
      <c r="AV153" s="302">
        <v>99.4</v>
      </c>
      <c r="AW153" s="302">
        <v>0.13700000000000001</v>
      </c>
      <c r="AX153" s="302">
        <v>64.5</v>
      </c>
      <c r="AY153" s="302">
        <v>99.8</v>
      </c>
      <c r="AZ153" s="302" t="s">
        <v>761</v>
      </c>
      <c r="BA153" s="302">
        <v>-572.29999999999995</v>
      </c>
      <c r="BB153" s="302">
        <v>5.0999999999999996</v>
      </c>
      <c r="BC153" s="302" t="s">
        <v>316</v>
      </c>
      <c r="BD153" s="446">
        <v>1</v>
      </c>
      <c r="BE153" s="446" t="s">
        <v>761</v>
      </c>
      <c r="BF153" s="446" t="s">
        <v>765</v>
      </c>
      <c r="BG153" s="446" t="s">
        <v>764</v>
      </c>
      <c r="BH153" s="206" t="s">
        <v>548</v>
      </c>
      <c r="BI153" s="442">
        <v>5</v>
      </c>
      <c r="BJ153" s="243" t="s">
        <v>309</v>
      </c>
      <c r="BK153" s="192" t="s">
        <v>309</v>
      </c>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8"/>
    </row>
    <row r="154" spans="1:106" ht="14">
      <c r="A154" s="559"/>
      <c r="B154" s="26" t="s">
        <v>658</v>
      </c>
      <c r="C154" s="206" t="s">
        <v>659</v>
      </c>
      <c r="D154" s="442" t="s">
        <v>660</v>
      </c>
      <c r="E154" s="242" t="s">
        <v>556</v>
      </c>
      <c r="F154" s="26" t="s">
        <v>579</v>
      </c>
      <c r="G154" s="237" t="s">
        <v>136</v>
      </c>
      <c r="H154" s="206" t="s">
        <v>136</v>
      </c>
      <c r="I154" s="496" t="s">
        <v>975</v>
      </c>
      <c r="J154" s="504" t="s">
        <v>1054</v>
      </c>
      <c r="K154" s="206" t="s">
        <v>136</v>
      </c>
      <c r="L154" s="26" t="s">
        <v>1044</v>
      </c>
      <c r="M154" s="206" t="s">
        <v>1044</v>
      </c>
      <c r="N154" s="401">
        <v>160.16999999999999</v>
      </c>
      <c r="O154" s="248">
        <v>2.15</v>
      </c>
      <c r="P154" s="248">
        <v>-2.3199999999999998</v>
      </c>
      <c r="Q154" s="248">
        <v>347.42</v>
      </c>
      <c r="R154" s="248">
        <v>173.33</v>
      </c>
      <c r="S154" s="248">
        <v>-6.02</v>
      </c>
      <c r="T154" s="206">
        <v>3</v>
      </c>
      <c r="U154" s="192" t="s">
        <v>306</v>
      </c>
      <c r="V154" s="243">
        <v>1</v>
      </c>
      <c r="W154" s="242">
        <v>6.5</v>
      </c>
      <c r="X154" s="242">
        <v>57.5</v>
      </c>
      <c r="Y154" s="242" t="s">
        <v>48</v>
      </c>
      <c r="Z154" s="237" t="s">
        <v>548</v>
      </c>
      <c r="AA154" s="434">
        <v>22.705066225424815</v>
      </c>
      <c r="AB154" s="248">
        <v>103.31251819409664</v>
      </c>
      <c r="AC154" s="435">
        <v>1</v>
      </c>
      <c r="AD154" s="248">
        <v>22.281519318250464</v>
      </c>
      <c r="AE154" s="248">
        <v>320.79247554879578</v>
      </c>
      <c r="AF154" s="237" t="s">
        <v>548</v>
      </c>
      <c r="AG154" s="243">
        <v>1</v>
      </c>
      <c r="AH154" s="242">
        <v>38.32</v>
      </c>
      <c r="AI154" s="242">
        <v>24.9</v>
      </c>
      <c r="AJ154" s="242">
        <v>1</v>
      </c>
      <c r="AK154" s="242">
        <v>1</v>
      </c>
      <c r="AL154" s="242">
        <v>97.5</v>
      </c>
      <c r="AM154" s="206" t="s">
        <v>548</v>
      </c>
      <c r="AN154" s="444">
        <v>1</v>
      </c>
      <c r="AO154" s="248" t="s">
        <v>740</v>
      </c>
      <c r="AP154" s="248">
        <v>25.442403337076851</v>
      </c>
      <c r="AQ154" s="237" t="s">
        <v>548</v>
      </c>
      <c r="AR154" s="243" t="s">
        <v>271</v>
      </c>
      <c r="AS154" s="192">
        <v>1</v>
      </c>
      <c r="AT154" s="206" t="s">
        <v>548</v>
      </c>
      <c r="AU154" s="445">
        <v>-2.1</v>
      </c>
      <c r="AV154" s="302">
        <v>99.5</v>
      </c>
      <c r="AW154" s="302">
        <v>0.29099999999999998</v>
      </c>
      <c r="AX154" s="302">
        <v>40.299999999999997</v>
      </c>
      <c r="AY154" s="302">
        <v>99.9</v>
      </c>
      <c r="AZ154" s="302">
        <v>2.5999999999999999E-2</v>
      </c>
      <c r="BA154" s="302">
        <v>-1.1000000000000001</v>
      </c>
      <c r="BB154" s="302">
        <v>6.1</v>
      </c>
      <c r="BC154" s="302" t="s">
        <v>316</v>
      </c>
      <c r="BD154" s="446">
        <v>1</v>
      </c>
      <c r="BE154" s="446">
        <v>2.5999999999999999E-2</v>
      </c>
      <c r="BF154" s="446" t="s">
        <v>765</v>
      </c>
      <c r="BG154" s="446" t="s">
        <v>764</v>
      </c>
      <c r="BH154" s="206" t="s">
        <v>548</v>
      </c>
      <c r="BI154" s="442">
        <v>6</v>
      </c>
      <c r="BJ154" s="243">
        <v>2.8</v>
      </c>
      <c r="BK154" s="192">
        <v>2.8</v>
      </c>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8"/>
    </row>
    <row r="155" spans="1:106" ht="14">
      <c r="A155" s="559"/>
      <c r="B155" s="26" t="s">
        <v>1047</v>
      </c>
      <c r="C155" s="206" t="s">
        <v>662</v>
      </c>
      <c r="D155" s="442" t="s">
        <v>663</v>
      </c>
      <c r="E155" s="242" t="s">
        <v>572</v>
      </c>
      <c r="F155" s="26" t="s">
        <v>579</v>
      </c>
      <c r="G155" s="237" t="s">
        <v>136</v>
      </c>
      <c r="H155" s="206" t="s">
        <v>136</v>
      </c>
      <c r="I155" s="496" t="s">
        <v>973</v>
      </c>
      <c r="J155" s="504" t="s">
        <v>1053</v>
      </c>
      <c r="K155" s="206" t="s">
        <v>136</v>
      </c>
      <c r="L155" s="26" t="s">
        <v>1044</v>
      </c>
      <c r="M155" s="206" t="s">
        <v>314</v>
      </c>
      <c r="N155" s="401">
        <v>157.6</v>
      </c>
      <c r="O155" s="248">
        <v>1.47</v>
      </c>
      <c r="P155" s="248">
        <v>-2.2599999999999998</v>
      </c>
      <c r="Q155" s="248">
        <v>220.11</v>
      </c>
      <c r="R155" s="248">
        <v>140.82</v>
      </c>
      <c r="S155" s="248">
        <v>-2.2200000000000002</v>
      </c>
      <c r="T155" s="206">
        <v>3</v>
      </c>
      <c r="U155" s="192" t="s">
        <v>306</v>
      </c>
      <c r="V155" s="243">
        <v>1</v>
      </c>
      <c r="W155" s="242">
        <v>18.399999999999999</v>
      </c>
      <c r="X155" s="242">
        <v>35.4</v>
      </c>
      <c r="Y155" s="242" t="s">
        <v>48</v>
      </c>
      <c r="Z155" s="237" t="s">
        <v>548</v>
      </c>
      <c r="AA155" s="243">
        <v>79.89</v>
      </c>
      <c r="AB155" s="242">
        <v>318.08</v>
      </c>
      <c r="AC155" s="435">
        <v>1</v>
      </c>
      <c r="AD155" s="242">
        <v>10.130000000000001</v>
      </c>
      <c r="AE155" s="242">
        <v>968.4</v>
      </c>
      <c r="AF155" s="237" t="s">
        <v>548</v>
      </c>
      <c r="AG155" s="243">
        <v>1</v>
      </c>
      <c r="AH155" s="242">
        <v>208.3</v>
      </c>
      <c r="AI155" s="242">
        <v>87</v>
      </c>
      <c r="AJ155" s="242">
        <v>1</v>
      </c>
      <c r="AK155" s="242">
        <v>1</v>
      </c>
      <c r="AL155" s="242">
        <v>409.6</v>
      </c>
      <c r="AM155" s="206" t="s">
        <v>548</v>
      </c>
      <c r="AN155" s="444">
        <v>1</v>
      </c>
      <c r="AO155" s="449">
        <v>8.8267530822355447</v>
      </c>
      <c r="AP155" s="449">
        <v>99.636986301369888</v>
      </c>
      <c r="AQ155" s="237" t="s">
        <v>548</v>
      </c>
      <c r="AR155" s="243" t="s">
        <v>734</v>
      </c>
      <c r="AS155" s="192">
        <v>1</v>
      </c>
      <c r="AT155" s="206" t="s">
        <v>548</v>
      </c>
      <c r="AU155" s="445">
        <v>-4.7</v>
      </c>
      <c r="AV155" s="302">
        <v>70.8</v>
      </c>
      <c r="AW155" s="302">
        <v>1.069</v>
      </c>
      <c r="AX155" s="302">
        <v>27</v>
      </c>
      <c r="AY155" s="302">
        <v>70.7</v>
      </c>
      <c r="AZ155" s="302" t="s">
        <v>784</v>
      </c>
      <c r="BA155" s="302">
        <v>-66.099999999999994</v>
      </c>
      <c r="BB155" s="302">
        <v>6.5</v>
      </c>
      <c r="BC155" s="302" t="s">
        <v>316</v>
      </c>
      <c r="BD155" s="446">
        <v>1</v>
      </c>
      <c r="BE155" s="446">
        <v>1.069</v>
      </c>
      <c r="BF155" s="446" t="s">
        <v>763</v>
      </c>
      <c r="BG155" s="446" t="s">
        <v>766</v>
      </c>
      <c r="BH155" s="206" t="s">
        <v>548</v>
      </c>
      <c r="BI155" s="442" t="s">
        <v>136</v>
      </c>
      <c r="BJ155" s="243" t="s">
        <v>309</v>
      </c>
      <c r="BK155" s="192" t="s">
        <v>309</v>
      </c>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8"/>
    </row>
    <row r="156" spans="1:106" ht="14">
      <c r="A156" s="559"/>
      <c r="B156" s="26" t="s">
        <v>1048</v>
      </c>
      <c r="C156" s="206" t="s">
        <v>665</v>
      </c>
      <c r="D156" s="442" t="s">
        <v>666</v>
      </c>
      <c r="E156" s="242" t="s">
        <v>556</v>
      </c>
      <c r="F156" s="26" t="s">
        <v>579</v>
      </c>
      <c r="G156" s="237" t="s">
        <v>136</v>
      </c>
      <c r="H156" s="206" t="s">
        <v>136</v>
      </c>
      <c r="I156" s="496" t="s">
        <v>975</v>
      </c>
      <c r="J156" s="504" t="s">
        <v>1054</v>
      </c>
      <c r="K156" s="206" t="s">
        <v>136</v>
      </c>
      <c r="L156" s="26" t="s">
        <v>1044</v>
      </c>
      <c r="M156" s="206" t="s">
        <v>1044</v>
      </c>
      <c r="N156" s="401">
        <v>210.27</v>
      </c>
      <c r="O156" s="248">
        <v>0.52</v>
      </c>
      <c r="P156" s="248">
        <v>-1.79</v>
      </c>
      <c r="Q156" s="248">
        <v>321.45</v>
      </c>
      <c r="R156" s="248">
        <v>86.65</v>
      </c>
      <c r="S156" s="248">
        <v>-3.37</v>
      </c>
      <c r="T156" s="206">
        <v>3</v>
      </c>
      <c r="U156" s="192" t="s">
        <v>306</v>
      </c>
      <c r="V156" s="243">
        <v>1</v>
      </c>
      <c r="W156" s="242">
        <v>17.7</v>
      </c>
      <c r="X156" s="242" t="s">
        <v>726</v>
      </c>
      <c r="Y156" s="242" t="s">
        <v>140</v>
      </c>
      <c r="Z156" s="237" t="s">
        <v>548</v>
      </c>
      <c r="AA156" s="434">
        <v>234.76065274379664</v>
      </c>
      <c r="AB156" s="240" t="s">
        <v>982</v>
      </c>
      <c r="AC156" s="435">
        <v>1</v>
      </c>
      <c r="AD156" s="248">
        <v>2.2025441849242271</v>
      </c>
      <c r="AE156" s="248" t="s">
        <v>209</v>
      </c>
      <c r="AF156" s="237" t="s">
        <v>548</v>
      </c>
      <c r="AG156" s="243">
        <v>1</v>
      </c>
      <c r="AH156" s="242">
        <v>376.78</v>
      </c>
      <c r="AI156" s="242">
        <v>799.96</v>
      </c>
      <c r="AJ156" s="242">
        <v>1</v>
      </c>
      <c r="AK156" s="242">
        <v>1</v>
      </c>
      <c r="AL156" s="242">
        <v>1000</v>
      </c>
      <c r="AM156" s="206" t="s">
        <v>548</v>
      </c>
      <c r="AN156" s="444">
        <v>1</v>
      </c>
      <c r="AO156" s="248" t="s">
        <v>741</v>
      </c>
      <c r="AP156" s="248" t="s">
        <v>288</v>
      </c>
      <c r="AQ156" s="237" t="s">
        <v>548</v>
      </c>
      <c r="AR156" s="243" t="s">
        <v>312</v>
      </c>
      <c r="AS156" s="192">
        <v>0</v>
      </c>
      <c r="AT156" s="206" t="s">
        <v>548</v>
      </c>
      <c r="AU156" s="445">
        <v>22.1</v>
      </c>
      <c r="AV156" s="302">
        <v>68.599999999999994</v>
      </c>
      <c r="AW156" s="302">
        <v>0.107</v>
      </c>
      <c r="AX156" s="302">
        <v>26.5</v>
      </c>
      <c r="AY156" s="302">
        <v>99</v>
      </c>
      <c r="AZ156" s="302" t="s">
        <v>761</v>
      </c>
      <c r="BA156" s="302">
        <v>4.5</v>
      </c>
      <c r="BB156" s="302">
        <v>11.3</v>
      </c>
      <c r="BC156" s="302" t="s">
        <v>316</v>
      </c>
      <c r="BD156" s="446">
        <v>1</v>
      </c>
      <c r="BE156" s="446" t="s">
        <v>761</v>
      </c>
      <c r="BF156" s="446" t="s">
        <v>765</v>
      </c>
      <c r="BG156" s="446" t="s">
        <v>764</v>
      </c>
      <c r="BH156" s="206" t="s">
        <v>548</v>
      </c>
      <c r="BI156" s="442" t="s">
        <v>136</v>
      </c>
      <c r="BJ156" s="243" t="s">
        <v>309</v>
      </c>
      <c r="BK156" s="192" t="s">
        <v>309</v>
      </c>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8"/>
    </row>
    <row r="157" spans="1:106" ht="14">
      <c r="A157" s="559"/>
      <c r="B157" s="26" t="s">
        <v>667</v>
      </c>
      <c r="C157" s="206" t="s">
        <v>668</v>
      </c>
      <c r="D157" s="442" t="s">
        <v>669</v>
      </c>
      <c r="E157" s="242" t="s">
        <v>572</v>
      </c>
      <c r="F157" s="26" t="s">
        <v>579</v>
      </c>
      <c r="G157" s="237" t="s">
        <v>136</v>
      </c>
      <c r="H157" s="206" t="s">
        <v>136</v>
      </c>
      <c r="I157" s="496" t="s">
        <v>973</v>
      </c>
      <c r="J157" s="504" t="s">
        <v>1056</v>
      </c>
      <c r="K157" s="206" t="s">
        <v>136</v>
      </c>
      <c r="L157" s="26" t="s">
        <v>1044</v>
      </c>
      <c r="M157" s="206" t="s">
        <v>315</v>
      </c>
      <c r="N157" s="401">
        <v>160.16999999999999</v>
      </c>
      <c r="O157" s="248">
        <v>1.98</v>
      </c>
      <c r="P157" s="248">
        <v>-2.3199999999999998</v>
      </c>
      <c r="Q157" s="248">
        <v>339.52</v>
      </c>
      <c r="R157" s="248">
        <v>169.02</v>
      </c>
      <c r="S157" s="248">
        <v>-6.08</v>
      </c>
      <c r="T157" s="206">
        <v>3</v>
      </c>
      <c r="U157" s="192" t="s">
        <v>306</v>
      </c>
      <c r="V157" s="243" t="s">
        <v>725</v>
      </c>
      <c r="W157" s="242" t="s">
        <v>726</v>
      </c>
      <c r="X157" s="242">
        <v>0</v>
      </c>
      <c r="Y157" s="242" t="s">
        <v>725</v>
      </c>
      <c r="Z157" s="237" t="s">
        <v>548</v>
      </c>
      <c r="AA157" s="434">
        <v>34.244847695198722</v>
      </c>
      <c r="AB157" s="248">
        <v>52.311381737756903</v>
      </c>
      <c r="AC157" s="435">
        <v>1</v>
      </c>
      <c r="AD157" s="248">
        <v>4.7433152449116029</v>
      </c>
      <c r="AE157" s="248">
        <v>89.773689118201887</v>
      </c>
      <c r="AF157" s="237" t="s">
        <v>548</v>
      </c>
      <c r="AG157" s="243">
        <v>1</v>
      </c>
      <c r="AH157" s="242">
        <v>17.920000000000002</v>
      </c>
      <c r="AI157" s="242">
        <v>12.7</v>
      </c>
      <c r="AJ157" s="242">
        <v>1</v>
      </c>
      <c r="AK157" s="242">
        <v>1</v>
      </c>
      <c r="AL157" s="242">
        <v>64.599999999999994</v>
      </c>
      <c r="AM157" s="206" t="s">
        <v>548</v>
      </c>
      <c r="AN157" s="444">
        <v>1</v>
      </c>
      <c r="AO157" s="248" t="s">
        <v>742</v>
      </c>
      <c r="AP157" s="248">
        <v>28.931742508324078</v>
      </c>
      <c r="AQ157" s="237" t="s">
        <v>548</v>
      </c>
      <c r="AR157" s="243" t="s">
        <v>727</v>
      </c>
      <c r="AS157" s="192">
        <v>1</v>
      </c>
      <c r="AT157" s="206" t="s">
        <v>548</v>
      </c>
      <c r="AU157" s="445">
        <v>31.3</v>
      </c>
      <c r="AV157" s="302">
        <v>99.5</v>
      </c>
      <c r="AW157" s="302">
        <v>3.7999999999999999E-2</v>
      </c>
      <c r="AX157" s="302">
        <v>26.8</v>
      </c>
      <c r="AY157" s="302">
        <v>99.8</v>
      </c>
      <c r="AZ157" s="302">
        <v>4.8000000000000001E-2</v>
      </c>
      <c r="BA157" s="302">
        <v>2.8</v>
      </c>
      <c r="BB157" s="302">
        <v>47.2</v>
      </c>
      <c r="BC157" s="302">
        <v>4.8760000000000003</v>
      </c>
      <c r="BD157" s="446">
        <v>1</v>
      </c>
      <c r="BE157" s="446">
        <v>3.7999999999999999E-2</v>
      </c>
      <c r="BF157" s="446" t="s">
        <v>763</v>
      </c>
      <c r="BG157" s="446" t="s">
        <v>764</v>
      </c>
      <c r="BH157" s="206" t="s">
        <v>548</v>
      </c>
      <c r="BI157" s="442" t="s">
        <v>136</v>
      </c>
      <c r="BJ157" s="243">
        <v>3.4</v>
      </c>
      <c r="BK157" s="192">
        <v>3.4</v>
      </c>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8"/>
    </row>
    <row r="158" spans="1:106" ht="14">
      <c r="A158" s="559"/>
      <c r="B158" s="26" t="s">
        <v>670</v>
      </c>
      <c r="C158" s="193" t="s">
        <v>671</v>
      </c>
      <c r="D158" s="433" t="s">
        <v>672</v>
      </c>
      <c r="E158" s="242" t="s">
        <v>572</v>
      </c>
      <c r="F158" s="26" t="s">
        <v>579</v>
      </c>
      <c r="G158" s="237" t="s">
        <v>136</v>
      </c>
      <c r="H158" s="206" t="s">
        <v>136</v>
      </c>
      <c r="I158" s="496" t="s">
        <v>973</v>
      </c>
      <c r="J158" s="504" t="s">
        <v>1053</v>
      </c>
      <c r="K158" s="206" t="s">
        <v>136</v>
      </c>
      <c r="L158" s="26" t="s">
        <v>1044</v>
      </c>
      <c r="M158" s="206" t="s">
        <v>314</v>
      </c>
      <c r="N158" s="401">
        <v>241.24</v>
      </c>
      <c r="O158" s="248">
        <v>1.63</v>
      </c>
      <c r="P158" s="248">
        <v>-3.97</v>
      </c>
      <c r="Q158" s="248">
        <v>313.04000000000002</v>
      </c>
      <c r="R158" s="248">
        <v>110.08</v>
      </c>
      <c r="S158" s="248">
        <v>-7.22</v>
      </c>
      <c r="T158" s="206">
        <v>1</v>
      </c>
      <c r="U158" s="192" t="s">
        <v>306</v>
      </c>
      <c r="V158" s="243">
        <v>1</v>
      </c>
      <c r="W158" s="242">
        <v>99.47</v>
      </c>
      <c r="X158" s="242">
        <v>16.39</v>
      </c>
      <c r="Y158" s="242" t="s">
        <v>138</v>
      </c>
      <c r="Z158" s="237" t="s">
        <v>548</v>
      </c>
      <c r="AA158" s="434">
        <v>178.9630049835819</v>
      </c>
      <c r="AB158" s="240" t="s">
        <v>982</v>
      </c>
      <c r="AC158" s="435" t="s">
        <v>743</v>
      </c>
      <c r="AD158" s="248">
        <v>2.240980404231196</v>
      </c>
      <c r="AE158" s="248" t="s">
        <v>209</v>
      </c>
      <c r="AF158" s="237" t="s">
        <v>548</v>
      </c>
      <c r="AG158" s="243">
        <v>1</v>
      </c>
      <c r="AH158" s="242">
        <v>220.21</v>
      </c>
      <c r="AI158" s="242" t="s">
        <v>134</v>
      </c>
      <c r="AJ158" s="242">
        <v>1</v>
      </c>
      <c r="AK158" s="242">
        <v>0</v>
      </c>
      <c r="AL158" s="242">
        <v>250</v>
      </c>
      <c r="AM158" s="206" t="s">
        <v>548</v>
      </c>
      <c r="AN158" s="444">
        <v>0</v>
      </c>
      <c r="AO158" s="248" t="s">
        <v>288</v>
      </c>
      <c r="AP158" s="248" t="s">
        <v>288</v>
      </c>
      <c r="AQ158" s="237" t="s">
        <v>548</v>
      </c>
      <c r="AR158" s="243" t="s">
        <v>312</v>
      </c>
      <c r="AS158" s="192">
        <v>0</v>
      </c>
      <c r="AT158" s="206" t="s">
        <v>548</v>
      </c>
      <c r="AU158" s="445">
        <v>20</v>
      </c>
      <c r="AV158" s="302">
        <v>98.9</v>
      </c>
      <c r="AW158" s="302">
        <v>8.7999999999999995E-2</v>
      </c>
      <c r="AX158" s="302">
        <v>38.4</v>
      </c>
      <c r="AY158" s="302">
        <v>95.9</v>
      </c>
      <c r="AZ158" s="302" t="s">
        <v>761</v>
      </c>
      <c r="BA158" s="302">
        <v>2.7</v>
      </c>
      <c r="BB158" s="302">
        <v>10.8</v>
      </c>
      <c r="BC158" s="302" t="s">
        <v>316</v>
      </c>
      <c r="BD158" s="446">
        <v>1</v>
      </c>
      <c r="BE158" s="446" t="s">
        <v>761</v>
      </c>
      <c r="BF158" s="446" t="s">
        <v>765</v>
      </c>
      <c r="BG158" s="446" t="s">
        <v>764</v>
      </c>
      <c r="BH158" s="206" t="s">
        <v>548</v>
      </c>
      <c r="BI158" s="442" t="s">
        <v>136</v>
      </c>
      <c r="BJ158" s="243" t="s">
        <v>309</v>
      </c>
      <c r="BK158" s="192" t="s">
        <v>309</v>
      </c>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8"/>
    </row>
    <row r="159" spans="1:106">
      <c r="A159" s="559"/>
      <c r="B159" s="26" t="s">
        <v>673</v>
      </c>
      <c r="C159" s="206" t="s">
        <v>674</v>
      </c>
      <c r="D159" s="442" t="s">
        <v>675</v>
      </c>
      <c r="E159" s="242" t="s">
        <v>572</v>
      </c>
      <c r="F159" s="26" t="s">
        <v>579</v>
      </c>
      <c r="G159" s="237" t="s">
        <v>136</v>
      </c>
      <c r="H159" s="206" t="s">
        <v>136</v>
      </c>
      <c r="I159" s="496" t="s">
        <v>973</v>
      </c>
      <c r="J159" s="504" t="s">
        <v>1053</v>
      </c>
      <c r="K159" s="206" t="s">
        <v>136</v>
      </c>
      <c r="L159" s="26" t="s">
        <v>1044</v>
      </c>
      <c r="M159" s="206" t="s">
        <v>314</v>
      </c>
      <c r="N159" s="401">
        <v>250.27</v>
      </c>
      <c r="O159" s="248">
        <v>-1.53</v>
      </c>
      <c r="P159" s="248">
        <v>-0.41</v>
      </c>
      <c r="Q159" s="248">
        <v>329.43</v>
      </c>
      <c r="R159" s="248">
        <v>187.5</v>
      </c>
      <c r="S159" s="248">
        <v>-7.82</v>
      </c>
      <c r="T159" s="206">
        <v>4</v>
      </c>
      <c r="U159" s="192" t="s">
        <v>306</v>
      </c>
      <c r="V159" s="243" t="s">
        <v>725</v>
      </c>
      <c r="W159" s="242" t="s">
        <v>726</v>
      </c>
      <c r="X159" s="242">
        <v>11.8</v>
      </c>
      <c r="Y159" s="242" t="s">
        <v>725</v>
      </c>
      <c r="Z159" s="237" t="s">
        <v>548</v>
      </c>
      <c r="AA159" s="434">
        <v>26.1058445013709</v>
      </c>
      <c r="AB159" s="248">
        <v>121.28087512655181</v>
      </c>
      <c r="AC159" s="435">
        <v>1</v>
      </c>
      <c r="AD159" s="248">
        <v>11.002478223870318</v>
      </c>
      <c r="AE159" s="248">
        <v>569.00591209599793</v>
      </c>
      <c r="AF159" s="237" t="s">
        <v>548</v>
      </c>
      <c r="AG159" s="243">
        <v>0</v>
      </c>
      <c r="AH159" s="242" t="s">
        <v>134</v>
      </c>
      <c r="AI159" s="242" t="s">
        <v>134</v>
      </c>
      <c r="AJ159" s="242">
        <v>0</v>
      </c>
      <c r="AK159" s="242">
        <v>0</v>
      </c>
      <c r="AL159" s="242">
        <v>62.6</v>
      </c>
      <c r="AM159" s="206" t="s">
        <v>548</v>
      </c>
      <c r="AN159" s="444">
        <v>1</v>
      </c>
      <c r="AO159" s="248">
        <v>31.939120631341602</v>
      </c>
      <c r="AP159" s="248">
        <v>43.304957200639642</v>
      </c>
      <c r="AQ159" s="237" t="s">
        <v>548</v>
      </c>
      <c r="AR159" s="243" t="s">
        <v>727</v>
      </c>
      <c r="AS159" s="192">
        <v>1</v>
      </c>
      <c r="AT159" s="206" t="s">
        <v>548</v>
      </c>
      <c r="AU159" s="451" t="s">
        <v>136</v>
      </c>
      <c r="AV159" s="223"/>
      <c r="AW159" s="223"/>
      <c r="AX159" s="223"/>
      <c r="AY159" s="223"/>
      <c r="AZ159" s="223"/>
      <c r="BA159" s="223"/>
      <c r="BB159" s="223"/>
      <c r="BC159" s="223"/>
      <c r="BD159" s="223"/>
      <c r="BE159" s="223"/>
      <c r="BF159" s="244"/>
      <c r="BG159" s="240" t="s">
        <v>136</v>
      </c>
      <c r="BH159" s="193" t="s">
        <v>134</v>
      </c>
      <c r="BI159" s="442" t="s">
        <v>136</v>
      </c>
      <c r="BJ159" s="243">
        <v>0.56999999999999995</v>
      </c>
      <c r="BK159" s="192">
        <v>0.56999999999999995</v>
      </c>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CY159" s="13"/>
      <c r="CZ159" s="13"/>
      <c r="DA159" s="13"/>
      <c r="DB159" s="8"/>
    </row>
    <row r="160" spans="1:106" ht="14">
      <c r="A160" s="559"/>
      <c r="B160" s="26" t="s">
        <v>676</v>
      </c>
      <c r="C160" s="206" t="s">
        <v>677</v>
      </c>
      <c r="D160" s="442" t="s">
        <v>678</v>
      </c>
      <c r="E160" s="242" t="s">
        <v>572</v>
      </c>
      <c r="F160" s="26" t="s">
        <v>579</v>
      </c>
      <c r="G160" s="237" t="s">
        <v>136</v>
      </c>
      <c r="H160" s="206" t="s">
        <v>136</v>
      </c>
      <c r="I160" s="496" t="s">
        <v>973</v>
      </c>
      <c r="J160" s="504" t="s">
        <v>1053</v>
      </c>
      <c r="K160" s="206" t="s">
        <v>136</v>
      </c>
      <c r="L160" s="26" t="s">
        <v>1044</v>
      </c>
      <c r="M160" s="206" t="s">
        <v>314</v>
      </c>
      <c r="N160" s="401">
        <v>294.32</v>
      </c>
      <c r="O160" s="248">
        <v>-1.57</v>
      </c>
      <c r="P160" s="248">
        <v>-0.28999999999999998</v>
      </c>
      <c r="Q160" s="248">
        <v>362.16</v>
      </c>
      <c r="R160" s="248">
        <v>202.31</v>
      </c>
      <c r="S160" s="248">
        <v>-9.69</v>
      </c>
      <c r="T160" s="206">
        <v>4</v>
      </c>
      <c r="U160" s="192" t="s">
        <v>306</v>
      </c>
      <c r="V160" s="243" t="s">
        <v>725</v>
      </c>
      <c r="W160" s="242" t="s">
        <v>726</v>
      </c>
      <c r="X160" s="242">
        <v>17.2</v>
      </c>
      <c r="Y160" s="240" t="s">
        <v>984</v>
      </c>
      <c r="Z160" s="237" t="s">
        <v>548</v>
      </c>
      <c r="AA160" s="243">
        <v>7.48</v>
      </c>
      <c r="AB160" s="242">
        <v>38.770000000000003</v>
      </c>
      <c r="AC160" s="435">
        <v>1</v>
      </c>
      <c r="AD160" s="242">
        <v>38.24</v>
      </c>
      <c r="AE160" s="242">
        <v>343.3</v>
      </c>
      <c r="AF160" s="237" t="s">
        <v>548</v>
      </c>
      <c r="AG160" s="243">
        <v>1</v>
      </c>
      <c r="AH160" s="242">
        <v>37.229999999999997</v>
      </c>
      <c r="AI160" s="242">
        <v>80.680000000000007</v>
      </c>
      <c r="AJ160" s="242">
        <v>1</v>
      </c>
      <c r="AK160" s="242">
        <v>0</v>
      </c>
      <c r="AL160" s="242">
        <v>75.400000000000006</v>
      </c>
      <c r="AM160" s="206" t="s">
        <v>548</v>
      </c>
      <c r="AN160" s="444">
        <v>1</v>
      </c>
      <c r="AO160" s="449">
        <v>13.473628251119337</v>
      </c>
      <c r="AP160" s="242" t="s">
        <v>744</v>
      </c>
      <c r="AQ160" s="237" t="s">
        <v>548</v>
      </c>
      <c r="AR160" s="243" t="s">
        <v>271</v>
      </c>
      <c r="AS160" s="192">
        <v>1</v>
      </c>
      <c r="AT160" s="206" t="s">
        <v>548</v>
      </c>
      <c r="AU160" s="445">
        <v>98.6</v>
      </c>
      <c r="AV160" s="302">
        <v>99.5</v>
      </c>
      <c r="AW160" s="302" t="s">
        <v>778</v>
      </c>
      <c r="AX160" s="302">
        <v>71.8</v>
      </c>
      <c r="AY160" s="302">
        <v>99.9</v>
      </c>
      <c r="AZ160" s="302" t="s">
        <v>767</v>
      </c>
      <c r="BA160" s="302">
        <v>-6.2</v>
      </c>
      <c r="BB160" s="302">
        <v>22.7</v>
      </c>
      <c r="BC160" s="302" t="s">
        <v>780</v>
      </c>
      <c r="BD160" s="446">
        <v>1</v>
      </c>
      <c r="BE160" s="446" t="s">
        <v>767</v>
      </c>
      <c r="BF160" s="446" t="s">
        <v>765</v>
      </c>
      <c r="BG160" s="446" t="s">
        <v>764</v>
      </c>
      <c r="BH160" s="206" t="s">
        <v>548</v>
      </c>
      <c r="BI160" s="442">
        <v>5</v>
      </c>
      <c r="BJ160" s="243">
        <v>1.04</v>
      </c>
      <c r="BK160" s="192">
        <v>1.04</v>
      </c>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8"/>
    </row>
    <row r="161" spans="1:106" ht="14">
      <c r="A161" s="559"/>
      <c r="B161" s="26" t="s">
        <v>679</v>
      </c>
      <c r="C161" s="193" t="s">
        <v>680</v>
      </c>
      <c r="D161" s="442" t="s">
        <v>681</v>
      </c>
      <c r="E161" s="240" t="s">
        <v>136</v>
      </c>
      <c r="F161" s="244" t="s">
        <v>722</v>
      </c>
      <c r="G161" s="237" t="s">
        <v>136</v>
      </c>
      <c r="H161" s="206" t="s">
        <v>136</v>
      </c>
      <c r="I161" s="496" t="s">
        <v>973</v>
      </c>
      <c r="J161" s="504" t="s">
        <v>1053</v>
      </c>
      <c r="K161" s="206" t="s">
        <v>136</v>
      </c>
      <c r="L161" s="25" t="s">
        <v>1044</v>
      </c>
      <c r="M161" s="210" t="s">
        <v>314</v>
      </c>
      <c r="N161" s="401">
        <v>360.45</v>
      </c>
      <c r="O161" s="248">
        <v>-1.08</v>
      </c>
      <c r="P161" s="248">
        <v>-1.29</v>
      </c>
      <c r="Q161" s="248">
        <v>373.44</v>
      </c>
      <c r="R161" s="248">
        <v>168.01</v>
      </c>
      <c r="S161" s="248">
        <v>-9.83</v>
      </c>
      <c r="T161" s="206">
        <v>4</v>
      </c>
      <c r="U161" s="192" t="s">
        <v>306</v>
      </c>
      <c r="V161" s="243" t="s">
        <v>725</v>
      </c>
      <c r="W161" s="242" t="s">
        <v>726</v>
      </c>
      <c r="X161" s="242">
        <v>14.29</v>
      </c>
      <c r="Y161" s="242" t="s">
        <v>725</v>
      </c>
      <c r="Z161" s="237" t="s">
        <v>548</v>
      </c>
      <c r="AA161" s="434">
        <v>12.601079901676549</v>
      </c>
      <c r="AB161" s="248">
        <v>104.26562578622733</v>
      </c>
      <c r="AC161" s="435">
        <v>1</v>
      </c>
      <c r="AD161" s="248">
        <v>14.465211526667408</v>
      </c>
      <c r="AE161" s="248">
        <v>446.45243712853028</v>
      </c>
      <c r="AF161" s="237" t="s">
        <v>548</v>
      </c>
      <c r="AG161" s="243">
        <v>1</v>
      </c>
      <c r="AH161" s="242">
        <v>263.42</v>
      </c>
      <c r="AI161" s="242">
        <v>196</v>
      </c>
      <c r="AJ161" s="242">
        <v>1</v>
      </c>
      <c r="AK161" s="242">
        <v>1</v>
      </c>
      <c r="AL161" s="242">
        <v>606.9</v>
      </c>
      <c r="AM161" s="206" t="s">
        <v>548</v>
      </c>
      <c r="AN161" s="444">
        <v>1</v>
      </c>
      <c r="AO161" s="248">
        <v>12.088031386140667</v>
      </c>
      <c r="AP161" s="248">
        <v>64.543701147091667</v>
      </c>
      <c r="AQ161" s="237" t="s">
        <v>548</v>
      </c>
      <c r="AR161" s="243" t="s">
        <v>271</v>
      </c>
      <c r="AS161" s="192">
        <v>1</v>
      </c>
      <c r="AT161" s="206" t="s">
        <v>548</v>
      </c>
      <c r="AU161" s="445">
        <v>97.9</v>
      </c>
      <c r="AV161" s="302">
        <v>99</v>
      </c>
      <c r="AW161" s="302" t="s">
        <v>761</v>
      </c>
      <c r="AX161" s="302">
        <v>72.5</v>
      </c>
      <c r="AY161" s="302">
        <v>99.4</v>
      </c>
      <c r="AZ161" s="302" t="s">
        <v>761</v>
      </c>
      <c r="BA161" s="302">
        <v>6.4</v>
      </c>
      <c r="BB161" s="302">
        <v>14.7</v>
      </c>
      <c r="BC161" s="302" t="s">
        <v>316</v>
      </c>
      <c r="BD161" s="446">
        <v>1</v>
      </c>
      <c r="BE161" s="446" t="s">
        <v>761</v>
      </c>
      <c r="BF161" s="446" t="s">
        <v>774</v>
      </c>
      <c r="BG161" s="446" t="s">
        <v>764</v>
      </c>
      <c r="BH161" s="206" t="s">
        <v>548</v>
      </c>
      <c r="BI161" s="442" t="s">
        <v>136</v>
      </c>
      <c r="BJ161" s="243" t="s">
        <v>791</v>
      </c>
      <c r="BK161" s="192"/>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3"/>
      <c r="CT161" s="13"/>
      <c r="CU161" s="13"/>
      <c r="CV161" s="13"/>
      <c r="CW161" s="13"/>
      <c r="CX161" s="13"/>
      <c r="CY161" s="13"/>
      <c r="CZ161" s="13"/>
      <c r="DA161" s="13"/>
      <c r="DB161" s="8"/>
    </row>
    <row r="162" spans="1:106" ht="14">
      <c r="A162" s="559"/>
      <c r="B162" s="26" t="s">
        <v>682</v>
      </c>
      <c r="C162" s="206" t="s">
        <v>683</v>
      </c>
      <c r="D162" s="442" t="s">
        <v>684</v>
      </c>
      <c r="E162" s="240" t="s">
        <v>553</v>
      </c>
      <c r="F162" s="244" t="s">
        <v>566</v>
      </c>
      <c r="G162" s="245" t="s">
        <v>136</v>
      </c>
      <c r="H162" s="193" t="s">
        <v>136</v>
      </c>
      <c r="I162" s="496" t="s">
        <v>973</v>
      </c>
      <c r="J162" s="504" t="s">
        <v>1055</v>
      </c>
      <c r="K162" s="206" t="s">
        <v>136</v>
      </c>
      <c r="L162" s="25" t="s">
        <v>314</v>
      </c>
      <c r="M162" s="210" t="s">
        <v>1045</v>
      </c>
      <c r="N162" s="452">
        <v>217.22</v>
      </c>
      <c r="O162" s="248">
        <v>0.15</v>
      </c>
      <c r="P162" s="248">
        <v>-1.3</v>
      </c>
      <c r="Q162" s="248">
        <v>232.39</v>
      </c>
      <c r="R162" s="248">
        <v>40.47</v>
      </c>
      <c r="S162" s="248">
        <v>-0.16</v>
      </c>
      <c r="T162" s="206">
        <v>2</v>
      </c>
      <c r="U162" s="223" t="s">
        <v>301</v>
      </c>
      <c r="V162" s="243">
        <v>1</v>
      </c>
      <c r="W162" s="242">
        <v>47.2</v>
      </c>
      <c r="X162" s="242" t="s">
        <v>726</v>
      </c>
      <c r="Y162" s="242" t="s">
        <v>48</v>
      </c>
      <c r="Z162" s="237" t="s">
        <v>548</v>
      </c>
      <c r="AA162" s="434">
        <v>345.28851431745301</v>
      </c>
      <c r="AB162" s="248">
        <v>1057.765949762854</v>
      </c>
      <c r="AC162" s="435">
        <v>1</v>
      </c>
      <c r="AD162" s="248">
        <v>2.2842538060797719</v>
      </c>
      <c r="AE162" s="248">
        <v>1449.5301395101637</v>
      </c>
      <c r="AF162" s="237" t="s">
        <v>548</v>
      </c>
      <c r="AG162" s="243">
        <v>1</v>
      </c>
      <c r="AH162" s="242">
        <v>130.22999999999999</v>
      </c>
      <c r="AI162" s="242">
        <v>154.46</v>
      </c>
      <c r="AJ162" s="242">
        <v>1</v>
      </c>
      <c r="AK162" s="242">
        <v>1</v>
      </c>
      <c r="AL162" s="242">
        <v>137.9</v>
      </c>
      <c r="AM162" s="206" t="s">
        <v>548</v>
      </c>
      <c r="AN162" s="444">
        <v>1</v>
      </c>
      <c r="AO162" s="394" t="s">
        <v>54</v>
      </c>
      <c r="AP162" s="394" t="s">
        <v>54</v>
      </c>
      <c r="AQ162" s="237" t="s">
        <v>548</v>
      </c>
      <c r="AR162" s="243" t="s">
        <v>738</v>
      </c>
      <c r="AS162" s="192">
        <v>1</v>
      </c>
      <c r="AT162" s="206" t="s">
        <v>548</v>
      </c>
      <c r="AU162" s="445">
        <v>8.1</v>
      </c>
      <c r="AV162" s="302">
        <v>95.2</v>
      </c>
      <c r="AW162" s="302">
        <v>0.123</v>
      </c>
      <c r="AX162" s="302">
        <v>3.3</v>
      </c>
      <c r="AY162" s="302">
        <v>27</v>
      </c>
      <c r="AZ162" s="302">
        <v>0.67800000000000005</v>
      </c>
      <c r="BA162" s="302">
        <v>-0.8</v>
      </c>
      <c r="BB162" s="302">
        <v>99.1</v>
      </c>
      <c r="BC162" s="302">
        <v>0.10100000000000001</v>
      </c>
      <c r="BD162" s="446">
        <v>1</v>
      </c>
      <c r="BE162" s="446">
        <v>0.10100000000000001</v>
      </c>
      <c r="BF162" s="446" t="s">
        <v>769</v>
      </c>
      <c r="BG162" s="446" t="s">
        <v>766</v>
      </c>
      <c r="BH162" s="193" t="s">
        <v>1039</v>
      </c>
      <c r="BI162" s="442" t="s">
        <v>136</v>
      </c>
      <c r="BJ162" s="243">
        <v>3.0000000000000001E-3</v>
      </c>
      <c r="BK162" s="192">
        <v>3.0000000000000001E-3</v>
      </c>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CY162" s="13"/>
      <c r="CZ162" s="13"/>
      <c r="DA162" s="13"/>
      <c r="DB162" s="8"/>
    </row>
    <row r="163" spans="1:106" ht="14">
      <c r="A163" s="559"/>
      <c r="B163" s="249" t="s">
        <v>685</v>
      </c>
      <c r="C163" s="206" t="s">
        <v>686</v>
      </c>
      <c r="D163" s="442" t="s">
        <v>687</v>
      </c>
      <c r="E163" s="242" t="s">
        <v>556</v>
      </c>
      <c r="F163" s="26" t="s">
        <v>579</v>
      </c>
      <c r="G163" s="237" t="s">
        <v>136</v>
      </c>
      <c r="H163" s="206" t="s">
        <v>136</v>
      </c>
      <c r="I163" s="496" t="s">
        <v>975</v>
      </c>
      <c r="J163" s="504" t="s">
        <v>1054</v>
      </c>
      <c r="K163" s="206" t="s">
        <v>136</v>
      </c>
      <c r="L163" s="25" t="s">
        <v>315</v>
      </c>
      <c r="M163" s="210" t="s">
        <v>315</v>
      </c>
      <c r="N163" s="401">
        <v>226.31</v>
      </c>
      <c r="O163" s="248">
        <v>3.18</v>
      </c>
      <c r="P163" s="248">
        <v>-3.53</v>
      </c>
      <c r="Q163" s="248">
        <v>299.98</v>
      </c>
      <c r="R163" s="248">
        <v>-14.61</v>
      </c>
      <c r="S163" s="248">
        <v>-4.3099999999999996</v>
      </c>
      <c r="T163" s="206">
        <v>1</v>
      </c>
      <c r="U163" s="223" t="s">
        <v>300</v>
      </c>
      <c r="V163" s="243">
        <v>1</v>
      </c>
      <c r="W163" s="242">
        <v>22.5</v>
      </c>
      <c r="X163" s="242">
        <v>0</v>
      </c>
      <c r="Y163" s="242" t="s">
        <v>140</v>
      </c>
      <c r="Z163" s="237" t="s">
        <v>548</v>
      </c>
      <c r="AA163" s="443" t="s">
        <v>982</v>
      </c>
      <c r="AB163" s="240" t="s">
        <v>982</v>
      </c>
      <c r="AC163" s="435">
        <v>0</v>
      </c>
      <c r="AD163" s="248">
        <v>1.0878717596953089</v>
      </c>
      <c r="AE163" s="248">
        <v>1729.5472745140539</v>
      </c>
      <c r="AF163" s="237" t="s">
        <v>548</v>
      </c>
      <c r="AG163" s="243">
        <v>1</v>
      </c>
      <c r="AH163" s="242" t="s">
        <v>134</v>
      </c>
      <c r="AI163" s="242">
        <v>636.02</v>
      </c>
      <c r="AJ163" s="242">
        <v>0</v>
      </c>
      <c r="AK163" s="242">
        <v>1</v>
      </c>
      <c r="AL163" s="242">
        <v>500</v>
      </c>
      <c r="AM163" s="206" t="s">
        <v>548</v>
      </c>
      <c r="AN163" s="444">
        <v>0</v>
      </c>
      <c r="AO163" s="248" t="s">
        <v>288</v>
      </c>
      <c r="AP163" s="248" t="s">
        <v>288</v>
      </c>
      <c r="AQ163" s="237" t="s">
        <v>548</v>
      </c>
      <c r="AR163" s="243" t="s">
        <v>312</v>
      </c>
      <c r="AS163" s="192">
        <v>0</v>
      </c>
      <c r="AT163" s="206" t="s">
        <v>548</v>
      </c>
      <c r="AU163" s="445">
        <v>-3.4</v>
      </c>
      <c r="AV163" s="302">
        <v>28.2</v>
      </c>
      <c r="AW163" s="302">
        <v>4.3559999999999999</v>
      </c>
      <c r="AX163" s="302">
        <v>-5.5</v>
      </c>
      <c r="AY163" s="302">
        <v>7.4</v>
      </c>
      <c r="AZ163" s="302" t="s">
        <v>316</v>
      </c>
      <c r="BA163" s="302">
        <v>-11.5</v>
      </c>
      <c r="BB163" s="302">
        <v>22.3</v>
      </c>
      <c r="BC163" s="302" t="s">
        <v>785</v>
      </c>
      <c r="BD163" s="446">
        <v>1</v>
      </c>
      <c r="BE163" s="446" t="s">
        <v>785</v>
      </c>
      <c r="BF163" s="446" t="s">
        <v>769</v>
      </c>
      <c r="BG163" s="446" t="s">
        <v>766</v>
      </c>
      <c r="BH163" s="206" t="s">
        <v>548</v>
      </c>
      <c r="BI163" s="442" t="s">
        <v>136</v>
      </c>
      <c r="BJ163" s="243" t="s">
        <v>309</v>
      </c>
      <c r="BK163" s="192" t="s">
        <v>309</v>
      </c>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8"/>
    </row>
    <row r="164" spans="1:106" ht="14">
      <c r="A164" s="559"/>
      <c r="B164" s="26" t="s">
        <v>688</v>
      </c>
      <c r="C164" s="206" t="s">
        <v>689</v>
      </c>
      <c r="D164" s="442" t="s">
        <v>690</v>
      </c>
      <c r="E164" s="240" t="s">
        <v>136</v>
      </c>
      <c r="F164" s="244" t="s">
        <v>724</v>
      </c>
      <c r="G164" s="237" t="s">
        <v>136</v>
      </c>
      <c r="H164" s="206" t="s">
        <v>136</v>
      </c>
      <c r="I164" s="496" t="s">
        <v>975</v>
      </c>
      <c r="J164" s="504" t="s">
        <v>1054</v>
      </c>
      <c r="K164" s="206" t="s">
        <v>136</v>
      </c>
      <c r="L164" s="25" t="s">
        <v>1044</v>
      </c>
      <c r="M164" s="210" t="s">
        <v>314</v>
      </c>
      <c r="N164" s="401">
        <v>390.6</v>
      </c>
      <c r="O164" s="248">
        <v>4.49</v>
      </c>
      <c r="P164" s="248">
        <v>-3.66</v>
      </c>
      <c r="Q164" s="248">
        <v>349.15</v>
      </c>
      <c r="R164" s="248">
        <v>43.25</v>
      </c>
      <c r="S164" s="248">
        <v>-6.72</v>
      </c>
      <c r="T164" s="206">
        <v>1</v>
      </c>
      <c r="U164" s="192" t="s">
        <v>305</v>
      </c>
      <c r="V164" s="243">
        <v>0</v>
      </c>
      <c r="W164" s="242">
        <v>2</v>
      </c>
      <c r="X164" s="242">
        <v>0</v>
      </c>
      <c r="Y164" s="242" t="s">
        <v>728</v>
      </c>
      <c r="Z164" s="237" t="s">
        <v>548</v>
      </c>
      <c r="AA164" s="443" t="s">
        <v>982</v>
      </c>
      <c r="AB164" s="240" t="s">
        <v>982</v>
      </c>
      <c r="AC164" s="435">
        <v>0</v>
      </c>
      <c r="AD164" s="248">
        <v>1.178031773524417</v>
      </c>
      <c r="AE164" s="248">
        <v>10.397865784780734</v>
      </c>
      <c r="AF164" s="237" t="s">
        <v>548</v>
      </c>
      <c r="AG164" s="243">
        <v>1</v>
      </c>
      <c r="AH164" s="242" t="s">
        <v>134</v>
      </c>
      <c r="AI164" s="242">
        <v>23.09</v>
      </c>
      <c r="AJ164" s="242">
        <v>0</v>
      </c>
      <c r="AK164" s="242">
        <v>1</v>
      </c>
      <c r="AL164" s="242">
        <v>18.8</v>
      </c>
      <c r="AM164" s="206" t="s">
        <v>548</v>
      </c>
      <c r="AN164" s="444">
        <v>1</v>
      </c>
      <c r="AO164" s="248" t="s">
        <v>288</v>
      </c>
      <c r="AP164" s="248">
        <v>14.328551356947424</v>
      </c>
      <c r="AQ164" s="237" t="s">
        <v>548</v>
      </c>
      <c r="AR164" s="243" t="s">
        <v>312</v>
      </c>
      <c r="AS164" s="192">
        <v>0</v>
      </c>
      <c r="AT164" s="206" t="s">
        <v>548</v>
      </c>
      <c r="AU164" s="445">
        <v>-13</v>
      </c>
      <c r="AV164" s="302">
        <v>0</v>
      </c>
      <c r="AW164" s="302" t="s">
        <v>316</v>
      </c>
      <c r="AX164" s="302">
        <v>-14.6</v>
      </c>
      <c r="AY164" s="302">
        <v>0</v>
      </c>
      <c r="AZ164" s="302" t="s">
        <v>316</v>
      </c>
      <c r="BA164" s="302">
        <v>-25.9</v>
      </c>
      <c r="BB164" s="302">
        <v>3.4</v>
      </c>
      <c r="BC164" s="302" t="s">
        <v>316</v>
      </c>
      <c r="BD164" s="446">
        <v>0</v>
      </c>
      <c r="BE164" s="446"/>
      <c r="BF164" s="446"/>
      <c r="BG164" s="446" t="s">
        <v>768</v>
      </c>
      <c r="BH164" s="206" t="s">
        <v>548</v>
      </c>
      <c r="BI164" s="442" t="s">
        <v>136</v>
      </c>
      <c r="BJ164" s="243">
        <v>2.8</v>
      </c>
      <c r="BK164" s="192">
        <v>2.8</v>
      </c>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CY164" s="13"/>
      <c r="CZ164" s="13"/>
      <c r="DA164" s="13"/>
      <c r="DB164" s="8"/>
    </row>
    <row r="165" spans="1:106" ht="14">
      <c r="A165" s="559"/>
      <c r="B165" s="26" t="s">
        <v>691</v>
      </c>
      <c r="C165" s="206" t="s">
        <v>692</v>
      </c>
      <c r="D165" s="442" t="s">
        <v>693</v>
      </c>
      <c r="E165" s="242" t="s">
        <v>556</v>
      </c>
      <c r="F165" s="26" t="s">
        <v>579</v>
      </c>
      <c r="G165" s="237" t="s">
        <v>136</v>
      </c>
      <c r="H165" s="206" t="s">
        <v>136</v>
      </c>
      <c r="I165" s="496" t="s">
        <v>975</v>
      </c>
      <c r="J165" s="504" t="s">
        <v>1054</v>
      </c>
      <c r="K165" s="206" t="s">
        <v>136</v>
      </c>
      <c r="L165" s="25" t="s">
        <v>1044</v>
      </c>
      <c r="M165" s="210" t="s">
        <v>315</v>
      </c>
      <c r="N165" s="401">
        <v>450.65</v>
      </c>
      <c r="O165" s="248">
        <v>4.49</v>
      </c>
      <c r="P165" s="248">
        <v>-3.66</v>
      </c>
      <c r="Q165" s="248">
        <v>349.15</v>
      </c>
      <c r="R165" s="248">
        <v>43.25</v>
      </c>
      <c r="S165" s="248">
        <v>-6.72</v>
      </c>
      <c r="T165" s="206">
        <v>1</v>
      </c>
      <c r="U165" s="192" t="s">
        <v>305</v>
      </c>
      <c r="V165" s="243">
        <v>0</v>
      </c>
      <c r="W165" s="242">
        <v>7.4</v>
      </c>
      <c r="X165" s="242">
        <v>1.1000000000000001</v>
      </c>
      <c r="Y165" s="242" t="s">
        <v>139</v>
      </c>
      <c r="Z165" s="237" t="s">
        <v>548</v>
      </c>
      <c r="AA165" s="443" t="s">
        <v>982</v>
      </c>
      <c r="AB165" s="240" t="s">
        <v>982</v>
      </c>
      <c r="AC165" s="435">
        <v>0</v>
      </c>
      <c r="AD165" s="242">
        <v>1.27</v>
      </c>
      <c r="AE165" s="242">
        <v>21.6</v>
      </c>
      <c r="AF165" s="237" t="s">
        <v>548</v>
      </c>
      <c r="AG165" s="243">
        <v>1</v>
      </c>
      <c r="AH165" s="242" t="s">
        <v>134</v>
      </c>
      <c r="AI165" s="242">
        <v>15.25</v>
      </c>
      <c r="AJ165" s="242">
        <v>0</v>
      </c>
      <c r="AK165" s="242">
        <v>1</v>
      </c>
      <c r="AL165" s="242">
        <v>17.2</v>
      </c>
      <c r="AM165" s="206" t="s">
        <v>548</v>
      </c>
      <c r="AN165" s="444">
        <v>1</v>
      </c>
      <c r="AO165" s="242" t="s">
        <v>745</v>
      </c>
      <c r="AP165" s="449">
        <v>24.302179057688168</v>
      </c>
      <c r="AQ165" s="237" t="s">
        <v>548</v>
      </c>
      <c r="AR165" s="243" t="s">
        <v>312</v>
      </c>
      <c r="AS165" s="192">
        <v>0</v>
      </c>
      <c r="AT165" s="206" t="s">
        <v>548</v>
      </c>
      <c r="AU165" s="445">
        <v>-2.4</v>
      </c>
      <c r="AV165" s="302">
        <v>10.199999999999999</v>
      </c>
      <c r="AW165" s="302" t="s">
        <v>316</v>
      </c>
      <c r="AX165" s="302">
        <v>-9.5</v>
      </c>
      <c r="AY165" s="302">
        <v>4.5</v>
      </c>
      <c r="AZ165" s="302" t="s">
        <v>316</v>
      </c>
      <c r="BA165" s="302">
        <v>-41.7</v>
      </c>
      <c r="BB165" s="302">
        <v>1.7</v>
      </c>
      <c r="BC165" s="302" t="s">
        <v>316</v>
      </c>
      <c r="BD165" s="446">
        <v>0</v>
      </c>
      <c r="BE165" s="446"/>
      <c r="BF165" s="446"/>
      <c r="BG165" s="446" t="s">
        <v>768</v>
      </c>
      <c r="BH165" s="206" t="s">
        <v>548</v>
      </c>
      <c r="BI165" s="442" t="s">
        <v>136</v>
      </c>
      <c r="BJ165" s="243">
        <v>7.4</v>
      </c>
      <c r="BK165" s="192">
        <v>7.4</v>
      </c>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8"/>
    </row>
    <row r="166" spans="1:106" ht="14">
      <c r="A166" s="559"/>
      <c r="B166" s="26" t="s">
        <v>694</v>
      </c>
      <c r="C166" s="206" t="s">
        <v>695</v>
      </c>
      <c r="D166" s="442" t="s">
        <v>696</v>
      </c>
      <c r="E166" s="242" t="s">
        <v>556</v>
      </c>
      <c r="F166" s="26" t="s">
        <v>579</v>
      </c>
      <c r="G166" s="237" t="s">
        <v>136</v>
      </c>
      <c r="H166" s="206" t="s">
        <v>136</v>
      </c>
      <c r="I166" s="496" t="s">
        <v>975</v>
      </c>
      <c r="J166" s="504" t="s">
        <v>1054</v>
      </c>
      <c r="K166" s="206" t="s">
        <v>136</v>
      </c>
      <c r="L166" s="25" t="s">
        <v>1044</v>
      </c>
      <c r="M166" s="210" t="s">
        <v>314</v>
      </c>
      <c r="N166" s="401">
        <v>294.41000000000003</v>
      </c>
      <c r="O166" s="248">
        <v>1.0900000000000001</v>
      </c>
      <c r="P166" s="248">
        <v>-1.69</v>
      </c>
      <c r="Q166" s="248">
        <v>313.62</v>
      </c>
      <c r="R166" s="248">
        <v>126.64</v>
      </c>
      <c r="S166" s="248">
        <v>-9.69</v>
      </c>
      <c r="T166" s="206">
        <v>3</v>
      </c>
      <c r="U166" s="192" t="s">
        <v>305</v>
      </c>
      <c r="V166" s="243">
        <v>0</v>
      </c>
      <c r="W166" s="242">
        <v>6.91</v>
      </c>
      <c r="X166" s="242">
        <v>1.88</v>
      </c>
      <c r="Y166" s="242" t="s">
        <v>728</v>
      </c>
      <c r="Z166" s="237" t="s">
        <v>548</v>
      </c>
      <c r="AA166" s="443" t="s">
        <v>982</v>
      </c>
      <c r="AB166" s="240" t="s">
        <v>982</v>
      </c>
      <c r="AC166" s="435">
        <v>0</v>
      </c>
      <c r="AD166" s="248">
        <v>0.90602524224210101</v>
      </c>
      <c r="AE166" s="248">
        <v>1305.832962980679</v>
      </c>
      <c r="AF166" s="237" t="s">
        <v>548</v>
      </c>
      <c r="AG166" s="243">
        <v>1</v>
      </c>
      <c r="AH166" s="242" t="s">
        <v>134</v>
      </c>
      <c r="AI166" s="242">
        <v>318.07</v>
      </c>
      <c r="AJ166" s="242">
        <v>0</v>
      </c>
      <c r="AK166" s="242">
        <v>1</v>
      </c>
      <c r="AL166" s="242">
        <v>442.6</v>
      </c>
      <c r="AM166" s="206" t="s">
        <v>548</v>
      </c>
      <c r="AN166" s="444">
        <v>1</v>
      </c>
      <c r="AO166" s="248">
        <v>101.42643053985212</v>
      </c>
      <c r="AP166" s="248" t="s">
        <v>288</v>
      </c>
      <c r="AQ166" s="237" t="s">
        <v>548</v>
      </c>
      <c r="AR166" s="243" t="s">
        <v>312</v>
      </c>
      <c r="AS166" s="192">
        <v>0</v>
      </c>
      <c r="AT166" s="206" t="s">
        <v>548</v>
      </c>
      <c r="AU166" s="445">
        <v>-7.6</v>
      </c>
      <c r="AV166" s="302">
        <v>1.3</v>
      </c>
      <c r="AW166" s="302" t="s">
        <v>316</v>
      </c>
      <c r="AX166" s="302">
        <v>-2.7</v>
      </c>
      <c r="AY166" s="302">
        <v>8.5</v>
      </c>
      <c r="AZ166" s="302" t="s">
        <v>316</v>
      </c>
      <c r="BA166" s="302">
        <v>-6.1</v>
      </c>
      <c r="BB166" s="302">
        <v>8.1999999999999993</v>
      </c>
      <c r="BC166" s="302" t="s">
        <v>316</v>
      </c>
      <c r="BD166" s="446">
        <v>0</v>
      </c>
      <c r="BE166" s="446"/>
      <c r="BF166" s="446"/>
      <c r="BG166" s="446" t="s">
        <v>768</v>
      </c>
      <c r="BH166" s="206" t="s">
        <v>548</v>
      </c>
      <c r="BI166" s="442" t="s">
        <v>136</v>
      </c>
      <c r="BJ166" s="243">
        <v>8.3000000000000007</v>
      </c>
      <c r="BK166" s="192">
        <v>8.3000000000000007</v>
      </c>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8"/>
    </row>
    <row r="167" spans="1:106" ht="14">
      <c r="A167" s="559"/>
      <c r="B167" s="26" t="s">
        <v>697</v>
      </c>
      <c r="C167" s="206" t="s">
        <v>698</v>
      </c>
      <c r="D167" s="442" t="s">
        <v>699</v>
      </c>
      <c r="E167" s="242" t="s">
        <v>556</v>
      </c>
      <c r="F167" s="26" t="s">
        <v>579</v>
      </c>
      <c r="G167" s="237" t="s">
        <v>136</v>
      </c>
      <c r="H167" s="206" t="s">
        <v>136</v>
      </c>
      <c r="I167" s="496" t="s">
        <v>975</v>
      </c>
      <c r="J167" s="504" t="s">
        <v>1054</v>
      </c>
      <c r="K167" s="206" t="s">
        <v>136</v>
      </c>
      <c r="L167" s="25" t="s">
        <v>1044</v>
      </c>
      <c r="M167" s="210" t="s">
        <v>1044</v>
      </c>
      <c r="N167" s="401">
        <v>230.3</v>
      </c>
      <c r="O167" s="248">
        <v>0.79</v>
      </c>
      <c r="P167" s="248">
        <v>-4.67</v>
      </c>
      <c r="Q167" s="248">
        <v>286.51</v>
      </c>
      <c r="R167" s="248">
        <v>59.02</v>
      </c>
      <c r="S167" s="248">
        <v>-4.13</v>
      </c>
      <c r="T167" s="206">
        <v>1</v>
      </c>
      <c r="U167" s="192" t="s">
        <v>305</v>
      </c>
      <c r="V167" s="243">
        <v>1</v>
      </c>
      <c r="W167" s="242">
        <v>11.8</v>
      </c>
      <c r="X167" s="242">
        <v>100</v>
      </c>
      <c r="Y167" s="242" t="s">
        <v>138</v>
      </c>
      <c r="Z167" s="237" t="s">
        <v>548</v>
      </c>
      <c r="AA167" s="443" t="s">
        <v>982</v>
      </c>
      <c r="AB167" s="240" t="s">
        <v>982</v>
      </c>
      <c r="AC167" s="435">
        <v>0</v>
      </c>
      <c r="AD167" s="242">
        <v>0.9</v>
      </c>
      <c r="AE167" s="242">
        <v>237.5</v>
      </c>
      <c r="AF167" s="237" t="s">
        <v>548</v>
      </c>
      <c r="AG167" s="243">
        <v>0</v>
      </c>
      <c r="AH167" s="242" t="s">
        <v>134</v>
      </c>
      <c r="AI167" s="242" t="s">
        <v>134</v>
      </c>
      <c r="AJ167" s="242">
        <v>0</v>
      </c>
      <c r="AK167" s="242">
        <v>0</v>
      </c>
      <c r="AL167" s="242">
        <v>355.5</v>
      </c>
      <c r="AM167" s="206" t="s">
        <v>548</v>
      </c>
      <c r="AN167" s="444">
        <v>0</v>
      </c>
      <c r="AO167" s="242" t="s">
        <v>54</v>
      </c>
      <c r="AP167" s="242" t="s">
        <v>54</v>
      </c>
      <c r="AQ167" s="237" t="s">
        <v>548</v>
      </c>
      <c r="AR167" s="243" t="s">
        <v>312</v>
      </c>
      <c r="AS167" s="192">
        <v>0</v>
      </c>
      <c r="AT167" s="206" t="s">
        <v>548</v>
      </c>
      <c r="AU167" s="445">
        <v>-17.399999999999999</v>
      </c>
      <c r="AV167" s="302">
        <v>0</v>
      </c>
      <c r="AW167" s="302" t="s">
        <v>316</v>
      </c>
      <c r="AX167" s="302">
        <v>0.2</v>
      </c>
      <c r="AY167" s="302">
        <v>5.7</v>
      </c>
      <c r="AZ167" s="302" t="s">
        <v>316</v>
      </c>
      <c r="BA167" s="302">
        <v>-6.8</v>
      </c>
      <c r="BB167" s="302">
        <v>2.4</v>
      </c>
      <c r="BC167" s="302" t="s">
        <v>316</v>
      </c>
      <c r="BD167" s="446">
        <v>0</v>
      </c>
      <c r="BE167" s="446"/>
      <c r="BF167" s="446"/>
      <c r="BG167" s="446" t="s">
        <v>768</v>
      </c>
      <c r="BH167" s="206" t="s">
        <v>548</v>
      </c>
      <c r="BI167" s="442" t="s">
        <v>136</v>
      </c>
      <c r="BJ167" s="243" t="s">
        <v>309</v>
      </c>
      <c r="BK167" s="192" t="s">
        <v>309</v>
      </c>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8"/>
    </row>
    <row r="168" spans="1:106" ht="14">
      <c r="A168" s="559"/>
      <c r="B168" s="26" t="s">
        <v>700</v>
      </c>
      <c r="C168" s="206" t="s">
        <v>701</v>
      </c>
      <c r="D168" s="442" t="s">
        <v>702</v>
      </c>
      <c r="E168" s="242" t="s">
        <v>562</v>
      </c>
      <c r="F168" s="26" t="s">
        <v>579</v>
      </c>
      <c r="G168" s="237" t="s">
        <v>136</v>
      </c>
      <c r="H168" s="206" t="s">
        <v>136</v>
      </c>
      <c r="I168" s="496" t="s">
        <v>973</v>
      </c>
      <c r="J168" s="504" t="s">
        <v>1053</v>
      </c>
      <c r="K168" s="206" t="s">
        <v>136</v>
      </c>
      <c r="L168" s="25" t="s">
        <v>314</v>
      </c>
      <c r="M168" s="210" t="s">
        <v>314</v>
      </c>
      <c r="N168" s="401">
        <v>251.16</v>
      </c>
      <c r="O168" s="248">
        <v>-0.79</v>
      </c>
      <c r="P168" s="248">
        <v>-1.66</v>
      </c>
      <c r="Q168" s="248">
        <v>277.77</v>
      </c>
      <c r="R168" s="248">
        <v>99.02</v>
      </c>
      <c r="S168" s="248">
        <v>-3.19</v>
      </c>
      <c r="T168" s="206">
        <v>3</v>
      </c>
      <c r="U168" s="192" t="s">
        <v>305</v>
      </c>
      <c r="V168" s="243">
        <v>1</v>
      </c>
      <c r="W168" s="242">
        <v>58.01</v>
      </c>
      <c r="X168" s="242">
        <v>31.19</v>
      </c>
      <c r="Y168" s="242" t="s">
        <v>138</v>
      </c>
      <c r="Z168" s="237" t="s">
        <v>548</v>
      </c>
      <c r="AA168" s="434">
        <v>8.8786580799237917</v>
      </c>
      <c r="AB168" s="248">
        <v>11.799657589749144</v>
      </c>
      <c r="AC168" s="435">
        <v>1</v>
      </c>
      <c r="AD168" s="248">
        <v>5.3977967945390644</v>
      </c>
      <c r="AE168" s="248">
        <v>22.486273903474427</v>
      </c>
      <c r="AF168" s="237" t="s">
        <v>548</v>
      </c>
      <c r="AG168" s="243">
        <v>1</v>
      </c>
      <c r="AH168" s="242">
        <v>11.71</v>
      </c>
      <c r="AI168" s="242">
        <v>11.84</v>
      </c>
      <c r="AJ168" s="242">
        <v>1</v>
      </c>
      <c r="AK168" s="242">
        <v>1</v>
      </c>
      <c r="AL168" s="242">
        <v>19.100000000000001</v>
      </c>
      <c r="AM168" s="206" t="s">
        <v>548</v>
      </c>
      <c r="AN168" s="444">
        <v>1</v>
      </c>
      <c r="AO168" s="248">
        <v>1.6808636023721502</v>
      </c>
      <c r="AP168" s="248">
        <v>4.8866298284112837</v>
      </c>
      <c r="AQ168" s="237" t="s">
        <v>548</v>
      </c>
      <c r="AR168" s="243" t="s">
        <v>734</v>
      </c>
      <c r="AS168" s="192">
        <v>1</v>
      </c>
      <c r="AT168" s="206" t="s">
        <v>548</v>
      </c>
      <c r="AU168" s="445">
        <v>-1.9</v>
      </c>
      <c r="AV168" s="302">
        <v>97.3</v>
      </c>
      <c r="AW168" s="302">
        <v>0.36299999999999999</v>
      </c>
      <c r="AX168" s="302">
        <v>3.8</v>
      </c>
      <c r="AY168" s="302">
        <v>25.6</v>
      </c>
      <c r="AZ168" s="302">
        <v>8.1000000000000003E-2</v>
      </c>
      <c r="BA168" s="302">
        <v>-3.4</v>
      </c>
      <c r="BB168" s="302">
        <v>13.8</v>
      </c>
      <c r="BC168" s="302" t="s">
        <v>316</v>
      </c>
      <c r="BD168" s="446">
        <v>1</v>
      </c>
      <c r="BE168" s="446">
        <v>8.1000000000000003E-2</v>
      </c>
      <c r="BF168" s="446" t="s">
        <v>765</v>
      </c>
      <c r="BG168" s="446" t="s">
        <v>764</v>
      </c>
      <c r="BH168" s="206" t="s">
        <v>548</v>
      </c>
      <c r="BI168" s="442">
        <v>2</v>
      </c>
      <c r="BJ168" s="243" t="s">
        <v>309</v>
      </c>
      <c r="BK168" s="192" t="s">
        <v>309</v>
      </c>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8"/>
    </row>
    <row r="169" spans="1:106" ht="14">
      <c r="A169" s="559"/>
      <c r="B169" s="26" t="s">
        <v>703</v>
      </c>
      <c r="C169" s="250" t="s">
        <v>704</v>
      </c>
      <c r="D169" s="442" t="s">
        <v>705</v>
      </c>
      <c r="E169" s="242" t="s">
        <v>572</v>
      </c>
      <c r="F169" s="26" t="s">
        <v>579</v>
      </c>
      <c r="G169" s="237" t="s">
        <v>136</v>
      </c>
      <c r="H169" s="206" t="s">
        <v>136</v>
      </c>
      <c r="I169" s="496" t="s">
        <v>975</v>
      </c>
      <c r="J169" s="504" t="s">
        <v>1054</v>
      </c>
      <c r="K169" s="206" t="s">
        <v>136</v>
      </c>
      <c r="L169" s="25" t="s">
        <v>315</v>
      </c>
      <c r="M169" s="210" t="s">
        <v>315</v>
      </c>
      <c r="N169" s="401">
        <v>289.39</v>
      </c>
      <c r="O169" s="248">
        <v>5.68</v>
      </c>
      <c r="P169" s="248">
        <v>-4.87</v>
      </c>
      <c r="Q169" s="248">
        <v>320.12</v>
      </c>
      <c r="R169" s="248">
        <v>33.380000000000003</v>
      </c>
      <c r="S169" s="248">
        <v>-5.41</v>
      </c>
      <c r="T169" s="206">
        <v>1</v>
      </c>
      <c r="U169" s="192" t="s">
        <v>308</v>
      </c>
      <c r="V169" s="243">
        <v>0</v>
      </c>
      <c r="W169" s="242">
        <v>0.3</v>
      </c>
      <c r="X169" s="242">
        <v>0</v>
      </c>
      <c r="Y169" s="242" t="s">
        <v>728</v>
      </c>
      <c r="Z169" s="237" t="s">
        <v>548</v>
      </c>
      <c r="AA169" s="434">
        <v>17.811006923922214</v>
      </c>
      <c r="AB169" s="240" t="s">
        <v>982</v>
      </c>
      <c r="AC169" s="435">
        <v>1</v>
      </c>
      <c r="AD169" s="248">
        <v>1.7215061402551637</v>
      </c>
      <c r="AE169" s="248">
        <v>130.5875223621037</v>
      </c>
      <c r="AF169" s="237" t="s">
        <v>548</v>
      </c>
      <c r="AG169" s="243">
        <v>0</v>
      </c>
      <c r="AH169" s="242" t="s">
        <v>134</v>
      </c>
      <c r="AI169" s="242" t="s">
        <v>134</v>
      </c>
      <c r="AJ169" s="242">
        <v>0</v>
      </c>
      <c r="AK169" s="242">
        <v>0</v>
      </c>
      <c r="AL169" s="242">
        <v>1000</v>
      </c>
      <c r="AM169" s="206" t="s">
        <v>548</v>
      </c>
      <c r="AN169" s="444">
        <v>1</v>
      </c>
      <c r="AO169" s="248">
        <v>11.08806206987177</v>
      </c>
      <c r="AP169" s="248" t="s">
        <v>746</v>
      </c>
      <c r="AQ169" s="237" t="s">
        <v>548</v>
      </c>
      <c r="AR169" s="243" t="s">
        <v>312</v>
      </c>
      <c r="AS169" s="192">
        <v>0</v>
      </c>
      <c r="AT169" s="206" t="s">
        <v>548</v>
      </c>
      <c r="AU169" s="445">
        <v>-7.9</v>
      </c>
      <c r="AV169" s="302">
        <v>0</v>
      </c>
      <c r="AW169" s="302" t="s">
        <v>316</v>
      </c>
      <c r="AX169" s="302">
        <v>-12.6</v>
      </c>
      <c r="AY169" s="302">
        <v>0</v>
      </c>
      <c r="AZ169" s="302" t="s">
        <v>316</v>
      </c>
      <c r="BA169" s="302">
        <v>-8.4</v>
      </c>
      <c r="BB169" s="302">
        <v>9.4</v>
      </c>
      <c r="BC169" s="302" t="s">
        <v>316</v>
      </c>
      <c r="BD169" s="446">
        <v>0</v>
      </c>
      <c r="BE169" s="446"/>
      <c r="BF169" s="446"/>
      <c r="BG169" s="446" t="s">
        <v>768</v>
      </c>
      <c r="BH169" s="206" t="s">
        <v>548</v>
      </c>
      <c r="BI169" s="442">
        <v>5</v>
      </c>
      <c r="BJ169" s="243" t="s">
        <v>792</v>
      </c>
      <c r="BK169" s="192"/>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8"/>
    </row>
    <row r="170" spans="1:106" ht="14">
      <c r="A170" s="559"/>
      <c r="B170" s="26" t="s">
        <v>706</v>
      </c>
      <c r="C170" s="206" t="s">
        <v>707</v>
      </c>
      <c r="D170" s="442" t="s">
        <v>708</v>
      </c>
      <c r="E170" s="242" t="s">
        <v>572</v>
      </c>
      <c r="F170" s="26" t="s">
        <v>579</v>
      </c>
      <c r="G170" s="237" t="s">
        <v>136</v>
      </c>
      <c r="H170" s="206" t="s">
        <v>136</v>
      </c>
      <c r="I170" s="496" t="s">
        <v>973</v>
      </c>
      <c r="J170" s="504" t="s">
        <v>1055</v>
      </c>
      <c r="K170" s="206" t="s">
        <v>974</v>
      </c>
      <c r="L170" s="25" t="s">
        <v>1044</v>
      </c>
      <c r="M170" s="210" t="s">
        <v>1044</v>
      </c>
      <c r="N170" s="401">
        <v>361.48</v>
      </c>
      <c r="O170" s="248">
        <v>5.68</v>
      </c>
      <c r="P170" s="248">
        <v>-6.57</v>
      </c>
      <c r="Q170" s="248">
        <v>329.67</v>
      </c>
      <c r="R170" s="248">
        <v>37.119999999999997</v>
      </c>
      <c r="S170" s="248">
        <v>-6.66</v>
      </c>
      <c r="T170" s="206">
        <v>1</v>
      </c>
      <c r="U170" s="192" t="s">
        <v>308</v>
      </c>
      <c r="V170" s="243">
        <v>0</v>
      </c>
      <c r="W170" s="242">
        <v>1.9</v>
      </c>
      <c r="X170" s="242">
        <v>3.3</v>
      </c>
      <c r="Y170" s="242" t="s">
        <v>139</v>
      </c>
      <c r="Z170" s="237" t="s">
        <v>548</v>
      </c>
      <c r="AA170" s="243">
        <v>6.79</v>
      </c>
      <c r="AB170" s="240" t="s">
        <v>982</v>
      </c>
      <c r="AC170" s="435" t="s">
        <v>747</v>
      </c>
      <c r="AD170" s="242">
        <v>1.54</v>
      </c>
      <c r="AE170" s="242" t="s">
        <v>209</v>
      </c>
      <c r="AF170" s="237" t="s">
        <v>548</v>
      </c>
      <c r="AG170" s="243">
        <v>1</v>
      </c>
      <c r="AH170" s="242">
        <v>109.74</v>
      </c>
      <c r="AI170" s="242" t="s">
        <v>134</v>
      </c>
      <c r="AJ170" s="242">
        <v>1</v>
      </c>
      <c r="AK170" s="242">
        <v>0</v>
      </c>
      <c r="AL170" s="242">
        <v>500</v>
      </c>
      <c r="AM170" s="206" t="s">
        <v>548</v>
      </c>
      <c r="AN170" s="444">
        <v>1</v>
      </c>
      <c r="AO170" s="449">
        <v>4.2471171056081873</v>
      </c>
      <c r="AP170" s="242" t="s">
        <v>54</v>
      </c>
      <c r="AQ170" s="237" t="s">
        <v>548</v>
      </c>
      <c r="AR170" s="243" t="s">
        <v>734</v>
      </c>
      <c r="AS170" s="192">
        <v>1</v>
      </c>
      <c r="AT170" s="206" t="s">
        <v>548</v>
      </c>
      <c r="AU170" s="445">
        <v>-22.5</v>
      </c>
      <c r="AV170" s="302">
        <v>0</v>
      </c>
      <c r="AW170" s="302" t="s">
        <v>316</v>
      </c>
      <c r="AX170" s="302">
        <v>-6.8</v>
      </c>
      <c r="AY170" s="302">
        <v>4.2</v>
      </c>
      <c r="AZ170" s="302" t="s">
        <v>316</v>
      </c>
      <c r="BA170" s="302">
        <v>-7.8</v>
      </c>
      <c r="BB170" s="302">
        <v>1.5</v>
      </c>
      <c r="BC170" s="302" t="s">
        <v>316</v>
      </c>
      <c r="BD170" s="446">
        <v>0</v>
      </c>
      <c r="BE170" s="446"/>
      <c r="BF170" s="446"/>
      <c r="BG170" s="446" t="s">
        <v>768</v>
      </c>
      <c r="BH170" s="206" t="s">
        <v>548</v>
      </c>
      <c r="BI170" s="442">
        <v>5</v>
      </c>
      <c r="BJ170" s="243">
        <v>7.7</v>
      </c>
      <c r="BK170" s="192">
        <v>7.7</v>
      </c>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8"/>
    </row>
    <row r="171" spans="1:106" ht="14">
      <c r="A171" s="559"/>
      <c r="B171" s="26" t="s">
        <v>709</v>
      </c>
      <c r="C171" s="206" t="s">
        <v>710</v>
      </c>
      <c r="D171" s="442" t="s">
        <v>711</v>
      </c>
      <c r="E171" s="243" t="s">
        <v>558</v>
      </c>
      <c r="F171" s="26" t="s">
        <v>579</v>
      </c>
      <c r="G171" s="237" t="s">
        <v>136</v>
      </c>
      <c r="H171" s="206" t="s">
        <v>136</v>
      </c>
      <c r="I171" s="496" t="s">
        <v>975</v>
      </c>
      <c r="J171" s="504" t="s">
        <v>1054</v>
      </c>
      <c r="K171" s="206" t="s">
        <v>136</v>
      </c>
      <c r="L171" s="25" t="s">
        <v>1044</v>
      </c>
      <c r="M171" s="210" t="s">
        <v>1044</v>
      </c>
      <c r="N171" s="401">
        <v>310.39</v>
      </c>
      <c r="O171" s="248">
        <v>4.43</v>
      </c>
      <c r="P171" s="248">
        <v>-5.98</v>
      </c>
      <c r="Q171" s="248">
        <v>360.98</v>
      </c>
      <c r="R171" s="248">
        <v>103.21</v>
      </c>
      <c r="S171" s="248">
        <v>-6.08</v>
      </c>
      <c r="T171" s="206">
        <v>1</v>
      </c>
      <c r="U171" s="192" t="s">
        <v>308</v>
      </c>
      <c r="V171" s="243">
        <v>0</v>
      </c>
      <c r="W171" s="242">
        <v>0</v>
      </c>
      <c r="X171" s="242">
        <v>0</v>
      </c>
      <c r="Y171" s="242" t="s">
        <v>728</v>
      </c>
      <c r="Z171" s="237" t="s">
        <v>548</v>
      </c>
      <c r="AA171" s="443" t="s">
        <v>982</v>
      </c>
      <c r="AB171" s="240" t="s">
        <v>982</v>
      </c>
      <c r="AC171" s="435">
        <v>0</v>
      </c>
      <c r="AD171" s="248">
        <v>1.403854089882218</v>
      </c>
      <c r="AE171" s="248">
        <v>119.71219371051274</v>
      </c>
      <c r="AF171" s="237" t="s">
        <v>548</v>
      </c>
      <c r="AG171" s="243">
        <v>1</v>
      </c>
      <c r="AH171" s="242" t="s">
        <v>134</v>
      </c>
      <c r="AI171" s="242">
        <v>25</v>
      </c>
      <c r="AJ171" s="242">
        <v>0</v>
      </c>
      <c r="AK171" s="242">
        <v>1</v>
      </c>
      <c r="AL171" s="242">
        <v>250</v>
      </c>
      <c r="AM171" s="206" t="s">
        <v>548</v>
      </c>
      <c r="AN171" s="444">
        <v>1</v>
      </c>
      <c r="AO171" s="248">
        <v>8.8960128616189227</v>
      </c>
      <c r="AP171" s="248">
        <v>20.822902942468161</v>
      </c>
      <c r="AQ171" s="237" t="s">
        <v>548</v>
      </c>
      <c r="AR171" s="243" t="s">
        <v>312</v>
      </c>
      <c r="AS171" s="192">
        <v>0</v>
      </c>
      <c r="AT171" s="206" t="s">
        <v>548</v>
      </c>
      <c r="AU171" s="445">
        <v>10.4</v>
      </c>
      <c r="AV171" s="302">
        <v>16.899999999999999</v>
      </c>
      <c r="AW171" s="302" t="s">
        <v>316</v>
      </c>
      <c r="AX171" s="302">
        <v>2.4</v>
      </c>
      <c r="AY171" s="302">
        <v>11</v>
      </c>
      <c r="AZ171" s="302" t="s">
        <v>316</v>
      </c>
      <c r="BA171" s="302">
        <v>1.6</v>
      </c>
      <c r="BB171" s="302">
        <v>24</v>
      </c>
      <c r="BC171" s="302" t="s">
        <v>786</v>
      </c>
      <c r="BD171" s="446">
        <v>1</v>
      </c>
      <c r="BE171" s="446" t="s">
        <v>786</v>
      </c>
      <c r="BF171" s="446" t="s">
        <v>769</v>
      </c>
      <c r="BG171" s="446" t="s">
        <v>766</v>
      </c>
      <c r="BH171" s="206" t="s">
        <v>548</v>
      </c>
      <c r="BI171" s="442">
        <v>5</v>
      </c>
      <c r="BJ171" s="243" t="s">
        <v>792</v>
      </c>
      <c r="BK171" s="192"/>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8"/>
    </row>
    <row r="172" spans="1:106">
      <c r="A172" s="559"/>
      <c r="B172" s="26" t="s">
        <v>712</v>
      </c>
      <c r="C172" s="206" t="s">
        <v>713</v>
      </c>
      <c r="D172" s="442" t="s">
        <v>714</v>
      </c>
      <c r="E172" s="240" t="s">
        <v>553</v>
      </c>
      <c r="F172" s="26" t="s">
        <v>579</v>
      </c>
      <c r="G172" s="237" t="s">
        <v>136</v>
      </c>
      <c r="H172" s="206" t="s">
        <v>136</v>
      </c>
      <c r="I172" s="496" t="s">
        <v>975</v>
      </c>
      <c r="J172" s="504" t="s">
        <v>1054</v>
      </c>
      <c r="K172" s="206" t="s">
        <v>136</v>
      </c>
      <c r="L172" s="25" t="s">
        <v>1044</v>
      </c>
      <c r="M172" s="210" t="s">
        <v>1044</v>
      </c>
      <c r="N172" s="401">
        <v>274.3</v>
      </c>
      <c r="O172" s="248">
        <v>0.22</v>
      </c>
      <c r="P172" s="248">
        <v>-2.38</v>
      </c>
      <c r="Q172" s="248">
        <v>349.14</v>
      </c>
      <c r="R172" s="248">
        <v>278.88</v>
      </c>
      <c r="S172" s="248">
        <v>-10.45</v>
      </c>
      <c r="T172" s="206">
        <v>4</v>
      </c>
      <c r="U172" s="192" t="s">
        <v>308</v>
      </c>
      <c r="V172" s="451" t="s">
        <v>983</v>
      </c>
      <c r="W172" s="192"/>
      <c r="X172" s="192"/>
      <c r="Y172" s="26"/>
      <c r="Z172" s="237" t="s">
        <v>548</v>
      </c>
      <c r="AA172" s="434">
        <v>662.88098516317393</v>
      </c>
      <c r="AB172" s="240" t="s">
        <v>982</v>
      </c>
      <c r="AC172" s="435">
        <v>1</v>
      </c>
      <c r="AD172" s="248">
        <v>1.6028386315805758</v>
      </c>
      <c r="AE172" s="248" t="s">
        <v>209</v>
      </c>
      <c r="AF172" s="237" t="s">
        <v>548</v>
      </c>
      <c r="AG172" s="243">
        <v>0</v>
      </c>
      <c r="AH172" s="242" t="s">
        <v>134</v>
      </c>
      <c r="AI172" s="242" t="s">
        <v>134</v>
      </c>
      <c r="AJ172" s="242">
        <v>0</v>
      </c>
      <c r="AK172" s="242">
        <v>0</v>
      </c>
      <c r="AL172" s="242">
        <v>3500</v>
      </c>
      <c r="AM172" s="206" t="s">
        <v>548</v>
      </c>
      <c r="AN172" s="444">
        <v>0</v>
      </c>
      <c r="AO172" s="248" t="s">
        <v>288</v>
      </c>
      <c r="AP172" s="248" t="s">
        <v>288</v>
      </c>
      <c r="AQ172" s="237" t="s">
        <v>548</v>
      </c>
      <c r="AR172" s="243" t="s">
        <v>312</v>
      </c>
      <c r="AS172" s="192">
        <v>0</v>
      </c>
      <c r="AT172" s="206" t="s">
        <v>548</v>
      </c>
      <c r="AU172" s="451" t="s">
        <v>136</v>
      </c>
      <c r="AV172" s="223"/>
      <c r="AW172" s="223"/>
      <c r="AX172" s="223"/>
      <c r="AY172" s="223"/>
      <c r="AZ172" s="223"/>
      <c r="BA172" s="223"/>
      <c r="BB172" s="223"/>
      <c r="BC172" s="223"/>
      <c r="BD172" s="223"/>
      <c r="BE172" s="223"/>
      <c r="BF172" s="244"/>
      <c r="BG172" s="240" t="s">
        <v>136</v>
      </c>
      <c r="BH172" s="193" t="s">
        <v>134</v>
      </c>
      <c r="BI172" s="442">
        <v>5</v>
      </c>
      <c r="BJ172" s="243" t="s">
        <v>792</v>
      </c>
      <c r="BK172" s="192"/>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8"/>
    </row>
    <row r="173" spans="1:106" ht="15" thickBot="1">
      <c r="A173" s="560"/>
      <c r="B173" s="453" t="s">
        <v>715</v>
      </c>
      <c r="C173" s="212" t="s">
        <v>716</v>
      </c>
      <c r="D173" s="454" t="s">
        <v>717</v>
      </c>
      <c r="E173" s="251" t="s">
        <v>556</v>
      </c>
      <c r="F173" s="453" t="s">
        <v>579</v>
      </c>
      <c r="G173" s="252" t="s">
        <v>136</v>
      </c>
      <c r="H173" s="212" t="s">
        <v>136</v>
      </c>
      <c r="I173" s="498" t="s">
        <v>973</v>
      </c>
      <c r="J173" s="506" t="s">
        <v>1053</v>
      </c>
      <c r="K173" s="212" t="s">
        <v>136</v>
      </c>
      <c r="L173" s="492" t="s">
        <v>314</v>
      </c>
      <c r="M173" s="307" t="s">
        <v>314</v>
      </c>
      <c r="N173" s="455">
        <v>228.24</v>
      </c>
      <c r="O173" s="456">
        <v>3.78</v>
      </c>
      <c r="P173" s="456">
        <v>-2.2999999999999998</v>
      </c>
      <c r="Q173" s="456">
        <v>337.25</v>
      </c>
      <c r="R173" s="456">
        <v>56.94</v>
      </c>
      <c r="S173" s="456">
        <v>-5.0599999999999996</v>
      </c>
      <c r="T173" s="212">
        <v>1</v>
      </c>
      <c r="U173" s="199" t="s">
        <v>308</v>
      </c>
      <c r="V173" s="457">
        <v>1</v>
      </c>
      <c r="W173" s="251">
        <v>4.5999999999999996</v>
      </c>
      <c r="X173" s="251">
        <v>87.4</v>
      </c>
      <c r="Y173" s="251" t="s">
        <v>138</v>
      </c>
      <c r="Z173" s="252" t="s">
        <v>548</v>
      </c>
      <c r="AA173" s="457">
        <v>11.97</v>
      </c>
      <c r="AB173" s="251">
        <v>133.97999999999999</v>
      </c>
      <c r="AC173" s="458">
        <v>1</v>
      </c>
      <c r="AD173" s="251">
        <v>3.51</v>
      </c>
      <c r="AE173" s="251">
        <v>1102</v>
      </c>
      <c r="AF173" s="252" t="s">
        <v>548</v>
      </c>
      <c r="AG173" s="457">
        <v>1</v>
      </c>
      <c r="AH173" s="251">
        <v>68.25</v>
      </c>
      <c r="AI173" s="251" t="s">
        <v>134</v>
      </c>
      <c r="AJ173" s="251">
        <v>1</v>
      </c>
      <c r="AK173" s="251">
        <v>0</v>
      </c>
      <c r="AL173" s="251">
        <v>59.9</v>
      </c>
      <c r="AM173" s="212" t="s">
        <v>548</v>
      </c>
      <c r="AN173" s="459">
        <v>1</v>
      </c>
      <c r="AO173" s="251" t="s">
        <v>748</v>
      </c>
      <c r="AP173" s="460">
        <v>52.336933942667223</v>
      </c>
      <c r="AQ173" s="252" t="s">
        <v>548</v>
      </c>
      <c r="AR173" s="457" t="s">
        <v>312</v>
      </c>
      <c r="AS173" s="199">
        <v>0</v>
      </c>
      <c r="AT173" s="212" t="s">
        <v>548</v>
      </c>
      <c r="AU173" s="461">
        <v>-14.9</v>
      </c>
      <c r="AV173" s="376">
        <v>0</v>
      </c>
      <c r="AW173" s="376" t="s">
        <v>316</v>
      </c>
      <c r="AX173" s="376">
        <v>1.8</v>
      </c>
      <c r="AY173" s="376">
        <v>14.1</v>
      </c>
      <c r="AZ173" s="376" t="s">
        <v>316</v>
      </c>
      <c r="BA173" s="376">
        <v>-4.4000000000000004</v>
      </c>
      <c r="BB173" s="376">
        <v>5.0999999999999996</v>
      </c>
      <c r="BC173" s="376" t="s">
        <v>316</v>
      </c>
      <c r="BD173" s="462">
        <v>0</v>
      </c>
      <c r="BE173" s="462"/>
      <c r="BF173" s="462"/>
      <c r="BG173" s="462" t="s">
        <v>768</v>
      </c>
      <c r="BH173" s="212" t="s">
        <v>548</v>
      </c>
      <c r="BI173" s="454">
        <v>4</v>
      </c>
      <c r="BJ173" s="457" t="s">
        <v>309</v>
      </c>
      <c r="BK173" s="199" t="s">
        <v>309</v>
      </c>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7"/>
    </row>
    <row r="174" spans="1:106">
      <c r="B174" s="463"/>
      <c r="C174" s="463"/>
      <c r="D174" s="464"/>
      <c r="E174" s="465"/>
      <c r="F174" s="464"/>
      <c r="G174" s="464"/>
      <c r="H174" s="464"/>
      <c r="I174" s="464"/>
      <c r="J174" s="464"/>
      <c r="K174" s="464"/>
      <c r="L174" s="464"/>
      <c r="M174" s="464"/>
      <c r="N174" s="465"/>
      <c r="O174" s="464"/>
      <c r="P174" s="464"/>
      <c r="Q174" s="464"/>
      <c r="R174" s="464"/>
      <c r="S174" s="464"/>
      <c r="T174" s="464"/>
      <c r="U174" s="466"/>
      <c r="V174" s="255"/>
      <c r="W174" s="255"/>
      <c r="X174" s="255"/>
      <c r="Y174" s="255"/>
      <c r="Z174" s="255"/>
      <c r="AA174" s="65"/>
      <c r="AB174" s="467"/>
      <c r="AC174" s="467"/>
      <c r="AD174" s="467"/>
      <c r="AE174" s="467"/>
      <c r="AF174" s="468"/>
      <c r="AG174" s="467"/>
      <c r="AH174" s="467"/>
      <c r="AI174" s="467"/>
      <c r="AJ174" s="467"/>
      <c r="AK174" s="467"/>
      <c r="AL174" s="467"/>
      <c r="AM174" s="468"/>
      <c r="AN174" s="469"/>
      <c r="AO174" s="469"/>
      <c r="AP174" s="469"/>
      <c r="AQ174" s="468"/>
      <c r="AR174" s="470"/>
      <c r="AS174" s="470"/>
      <c r="AT174" s="234"/>
      <c r="AU174" s="254"/>
      <c r="AV174" s="254"/>
      <c r="AW174" s="254"/>
      <c r="AX174" s="254"/>
      <c r="AY174" s="254"/>
      <c r="AZ174" s="254"/>
      <c r="BA174" s="254"/>
      <c r="BB174" s="254"/>
      <c r="BC174" s="254"/>
      <c r="BD174" s="254"/>
      <c r="BE174" s="254"/>
      <c r="BF174" s="254"/>
      <c r="BG174" s="254"/>
      <c r="BH174" s="254"/>
      <c r="BI174" s="471"/>
      <c r="BJ174" s="469"/>
      <c r="BK174" s="469"/>
    </row>
    <row r="175" spans="1:106" ht="30" customHeight="1">
      <c r="B175" s="255"/>
      <c r="C175" s="463"/>
      <c r="D175" s="464"/>
      <c r="E175" s="472" t="s">
        <v>801</v>
      </c>
      <c r="F175" s="529" t="s">
        <v>576</v>
      </c>
      <c r="G175" s="473" t="s">
        <v>1050</v>
      </c>
      <c r="H175" s="464"/>
      <c r="I175" s="473"/>
      <c r="J175" s="473"/>
      <c r="K175" s="464"/>
      <c r="L175" s="464"/>
      <c r="M175" s="464"/>
      <c r="N175" s="474" t="s">
        <v>940</v>
      </c>
      <c r="O175" s="464"/>
      <c r="P175" s="464"/>
      <c r="Q175" s="464"/>
      <c r="R175" s="464"/>
      <c r="S175" s="464"/>
      <c r="T175" s="473"/>
      <c r="U175" s="466"/>
      <c r="V175" s="158" t="s">
        <v>986</v>
      </c>
      <c r="W175" s="255"/>
      <c r="X175" s="255"/>
      <c r="Y175" s="255"/>
      <c r="Z175" s="255"/>
      <c r="AA175" s="533" t="s">
        <v>795</v>
      </c>
      <c r="AB175" s="529"/>
      <c r="AC175" s="529"/>
      <c r="AD175" s="529"/>
      <c r="AE175" s="529"/>
      <c r="AF175" s="534"/>
      <c r="AG175" s="475" t="s">
        <v>279</v>
      </c>
      <c r="AH175" s="467"/>
      <c r="AI175" s="467"/>
      <c r="AJ175" s="467"/>
      <c r="AK175" s="467"/>
      <c r="AL175" s="467"/>
      <c r="AM175" s="468"/>
      <c r="AN175" s="530" t="s">
        <v>989</v>
      </c>
      <c r="AO175" s="531"/>
      <c r="AP175" s="531"/>
      <c r="AQ175" s="532"/>
      <c r="AR175" s="159" t="s">
        <v>980</v>
      </c>
      <c r="AS175" s="159"/>
      <c r="AT175" s="234"/>
      <c r="AU175" s="158"/>
      <c r="AV175" s="158"/>
      <c r="AW175" s="158"/>
      <c r="AX175" s="158"/>
      <c r="AY175" s="158"/>
      <c r="AZ175" s="158"/>
      <c r="BA175" s="158"/>
      <c r="BB175" s="158"/>
      <c r="BC175" s="158"/>
      <c r="BD175" s="158"/>
      <c r="BE175" s="158"/>
      <c r="BF175" s="158"/>
      <c r="BG175" s="158"/>
      <c r="BH175" s="476"/>
      <c r="BI175" s="471"/>
      <c r="BJ175" s="477" t="s">
        <v>990</v>
      </c>
      <c r="BK175" s="469"/>
    </row>
    <row r="176" spans="1:106" ht="28">
      <c r="B176" s="463"/>
      <c r="C176" s="463"/>
      <c r="D176" s="464"/>
      <c r="E176" s="478" t="s">
        <v>802</v>
      </c>
      <c r="F176" s="529"/>
      <c r="G176" s="464"/>
      <c r="H176" s="464"/>
      <c r="I176" s="464"/>
      <c r="J176" s="464"/>
      <c r="K176" s="464"/>
      <c r="L176" s="464"/>
      <c r="M176" s="464"/>
      <c r="N176" s="465"/>
      <c r="O176" s="464"/>
      <c r="P176" s="464"/>
      <c r="Q176" s="464"/>
      <c r="R176" s="464"/>
      <c r="S176" s="464"/>
      <c r="T176" s="464"/>
      <c r="U176" s="466"/>
      <c r="V176" s="159" t="s">
        <v>980</v>
      </c>
      <c r="W176" s="255"/>
      <c r="X176" s="255"/>
      <c r="Y176" s="255"/>
      <c r="Z176" s="255"/>
      <c r="AA176" s="65" t="s">
        <v>796</v>
      </c>
      <c r="AB176" s="467"/>
      <c r="AC176" s="467"/>
      <c r="AD176" s="467"/>
      <c r="AE176" s="467"/>
      <c r="AF176" s="468"/>
      <c r="AG176" s="479" t="s">
        <v>799</v>
      </c>
      <c r="AH176" s="480"/>
      <c r="AI176" s="480"/>
      <c r="AJ176" s="480"/>
      <c r="AK176" s="480"/>
      <c r="AL176" s="480"/>
      <c r="AM176" s="468"/>
      <c r="AN176" s="530"/>
      <c r="AO176" s="531"/>
      <c r="AP176" s="531"/>
      <c r="AQ176" s="532"/>
      <c r="AR176" s="470"/>
      <c r="AS176" s="470"/>
      <c r="AT176" s="234"/>
      <c r="AU176" s="158"/>
      <c r="AV176" s="158"/>
      <c r="AW176" s="158"/>
      <c r="AX176" s="158"/>
      <c r="AY176" s="158"/>
      <c r="AZ176" s="158"/>
      <c r="BA176" s="158"/>
      <c r="BB176" s="158"/>
      <c r="BC176" s="158"/>
      <c r="BD176" s="158"/>
      <c r="BE176" s="158"/>
      <c r="BF176" s="158"/>
      <c r="BG176" s="158"/>
      <c r="BH176" s="158"/>
      <c r="BI176" s="471"/>
      <c r="BJ176" s="477" t="s">
        <v>1051</v>
      </c>
      <c r="BK176" s="469"/>
    </row>
    <row r="177" spans="2:63" ht="28">
      <c r="B177" s="463"/>
      <c r="C177" s="463"/>
      <c r="D177" s="464"/>
      <c r="E177" s="465" t="s">
        <v>803</v>
      </c>
      <c r="F177" s="464"/>
      <c r="G177" s="464"/>
      <c r="H177" s="464"/>
      <c r="I177" s="464"/>
      <c r="J177" s="464"/>
      <c r="K177" s="464"/>
      <c r="L177" s="464"/>
      <c r="M177" s="464"/>
      <c r="N177" s="465"/>
      <c r="O177" s="464"/>
      <c r="P177" s="464"/>
      <c r="Q177" s="464"/>
      <c r="R177" s="464"/>
      <c r="S177" s="464"/>
      <c r="T177" s="464"/>
      <c r="U177" s="466"/>
      <c r="V177" s="159" t="s">
        <v>985</v>
      </c>
      <c r="W177" s="255"/>
      <c r="X177" s="255"/>
      <c r="Y177" s="255"/>
      <c r="Z177" s="255"/>
      <c r="AA177" s="65" t="s">
        <v>797</v>
      </c>
      <c r="AB177" s="467"/>
      <c r="AC177" s="467"/>
      <c r="AD177" s="467"/>
      <c r="AE177" s="467"/>
      <c r="AF177" s="468"/>
      <c r="AG177" s="481" t="s">
        <v>800</v>
      </c>
      <c r="AH177" s="482"/>
      <c r="AI177" s="482"/>
      <c r="AJ177" s="482"/>
      <c r="AK177" s="482"/>
      <c r="AL177" s="482"/>
      <c r="AM177" s="483"/>
      <c r="AN177" s="484" t="s">
        <v>317</v>
      </c>
      <c r="AO177" s="469"/>
      <c r="AP177" s="469"/>
      <c r="AQ177" s="468"/>
      <c r="AR177" s="470"/>
      <c r="AS177" s="470"/>
      <c r="AT177" s="234"/>
      <c r="AU177" s="158"/>
      <c r="AV177" s="158"/>
      <c r="AW177" s="158"/>
      <c r="AX177" s="158"/>
      <c r="AY177" s="158"/>
      <c r="AZ177" s="158"/>
      <c r="BA177" s="158"/>
      <c r="BB177" s="158"/>
      <c r="BC177" s="158"/>
      <c r="BD177" s="158"/>
      <c r="BE177" s="158"/>
      <c r="BF177" s="158"/>
      <c r="BG177" s="158"/>
      <c r="BH177" s="158"/>
      <c r="BI177" s="471"/>
      <c r="BJ177" s="469"/>
      <c r="BK177" s="469"/>
    </row>
    <row r="178" spans="2:63">
      <c r="N178" s="132"/>
      <c r="U178" s="50"/>
      <c r="V178" s="177" t="s">
        <v>1038</v>
      </c>
      <c r="W178" s="178"/>
      <c r="X178" s="178"/>
      <c r="Y178" s="178"/>
      <c r="Z178" s="178"/>
      <c r="AA178" s="65" t="s">
        <v>798</v>
      </c>
      <c r="AB178" s="130"/>
      <c r="AC178" s="130"/>
      <c r="AD178" s="130"/>
      <c r="AE178" s="130"/>
      <c r="AF178" s="131"/>
      <c r="AG178" s="61"/>
      <c r="AM178" s="63"/>
      <c r="AQ178" s="63"/>
      <c r="AT178" s="161"/>
      <c r="BI178" s="162"/>
    </row>
  </sheetData>
  <mergeCells count="46">
    <mergeCell ref="A133:A173"/>
    <mergeCell ref="A5:A132"/>
    <mergeCell ref="A1:A4"/>
    <mergeCell ref="N1:T2"/>
    <mergeCell ref="AA2:AF3"/>
    <mergeCell ref="V1:BH1"/>
    <mergeCell ref="E1:H1"/>
    <mergeCell ref="G2:H2"/>
    <mergeCell ref="G3:G4"/>
    <mergeCell ref="H3:H4"/>
    <mergeCell ref="E2:F2"/>
    <mergeCell ref="E3:E4"/>
    <mergeCell ref="F3:F4"/>
    <mergeCell ref="AU107:BF107"/>
    <mergeCell ref="AU113:BF113"/>
    <mergeCell ref="B2:B4"/>
    <mergeCell ref="F175:F176"/>
    <mergeCell ref="AN175:AQ176"/>
    <mergeCell ref="AA175:AF175"/>
    <mergeCell ref="BJ2:DB3"/>
    <mergeCell ref="AU2:BG2"/>
    <mergeCell ref="AU3:AW3"/>
    <mergeCell ref="AX3:AZ3"/>
    <mergeCell ref="BA3:BC3"/>
    <mergeCell ref="BE3:BE4"/>
    <mergeCell ref="BF3:BF4"/>
    <mergeCell ref="BG3:BG4"/>
    <mergeCell ref="V2:Z3"/>
    <mergeCell ref="BH3:BH4"/>
    <mergeCell ref="AG2:AM3"/>
    <mergeCell ref="AN2:AQ3"/>
    <mergeCell ref="AR2:AT3"/>
    <mergeCell ref="BI2:BI4"/>
    <mergeCell ref="C2:C4"/>
    <mergeCell ref="D2:D4"/>
    <mergeCell ref="I3:K3"/>
    <mergeCell ref="I1:M2"/>
    <mergeCell ref="U3:U4"/>
    <mergeCell ref="N3:N4"/>
    <mergeCell ref="O3:O4"/>
    <mergeCell ref="P3:P4"/>
    <mergeCell ref="Q3:Q4"/>
    <mergeCell ref="R3:R4"/>
    <mergeCell ref="S3:S4"/>
    <mergeCell ref="T3:T4"/>
    <mergeCell ref="L3:M3"/>
  </mergeCells>
  <phoneticPr fontId="2" type="noConversion"/>
  <pageMargins left="0.78740157499999996" right="0.78740157499999996" top="0.984251969" bottom="0.984251969" header="0.5" footer="0.5"/>
  <pageSetup paperSize="9" orientation="landscape"/>
  <headerFooter alignWithMargins="0"/>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9404-7685-854F-A609-81F68E70BF89}">
  <dimension ref="A1:F59"/>
  <sheetViews>
    <sheetView workbookViewId="0">
      <selection activeCell="C59" sqref="C59"/>
    </sheetView>
  </sheetViews>
  <sheetFormatPr baseColWidth="10" defaultRowHeight="13"/>
  <cols>
    <col min="1" max="1" width="60.83203125" customWidth="1"/>
    <col min="2" max="2" width="11.6640625" customWidth="1"/>
    <col min="3" max="3" width="27.33203125" customWidth="1"/>
    <col min="4" max="4" width="11.5" customWidth="1"/>
    <col min="5" max="5" width="8.6640625" customWidth="1"/>
  </cols>
  <sheetData>
    <row r="1" spans="1:6" ht="14" thickBot="1">
      <c r="C1" s="144"/>
      <c r="D1" s="144"/>
      <c r="E1" s="144"/>
      <c r="F1" s="144"/>
    </row>
    <row r="2" spans="1:6" ht="14" thickBot="1">
      <c r="A2" s="109" t="s">
        <v>804</v>
      </c>
      <c r="B2" s="109" t="s">
        <v>805</v>
      </c>
      <c r="C2" s="580" t="s">
        <v>967</v>
      </c>
      <c r="D2" s="581"/>
      <c r="E2" s="581"/>
      <c r="F2" s="582"/>
    </row>
    <row r="3" spans="1:6">
      <c r="A3" s="76" t="s">
        <v>595</v>
      </c>
      <c r="B3" s="115" t="s">
        <v>596</v>
      </c>
      <c r="C3" s="145" t="s">
        <v>556</v>
      </c>
      <c r="D3" s="146"/>
      <c r="E3" s="146"/>
      <c r="F3" s="147"/>
    </row>
    <row r="4" spans="1:6">
      <c r="A4" s="70" t="s">
        <v>598</v>
      </c>
      <c r="B4" s="116" t="s">
        <v>599</v>
      </c>
      <c r="C4" s="148" t="s">
        <v>958</v>
      </c>
      <c r="D4" s="149"/>
      <c r="E4" s="149"/>
      <c r="F4" s="150"/>
    </row>
    <row r="5" spans="1:6">
      <c r="A5" s="70" t="s">
        <v>601</v>
      </c>
      <c r="B5" s="116" t="s">
        <v>602</v>
      </c>
      <c r="C5" s="151" t="s">
        <v>959</v>
      </c>
      <c r="D5" s="149"/>
      <c r="E5" s="149"/>
      <c r="F5" s="150"/>
    </row>
    <row r="6" spans="1:6">
      <c r="A6" s="70" t="s">
        <v>604</v>
      </c>
      <c r="B6" s="116" t="s">
        <v>605</v>
      </c>
      <c r="C6" s="151" t="s">
        <v>959</v>
      </c>
      <c r="D6" s="149"/>
      <c r="E6" s="149"/>
      <c r="F6" s="150"/>
    </row>
    <row r="7" spans="1:6">
      <c r="A7" s="70" t="s">
        <v>607</v>
      </c>
      <c r="B7" s="116" t="s">
        <v>608</v>
      </c>
      <c r="C7" s="151" t="s">
        <v>958</v>
      </c>
      <c r="D7" s="152" t="s">
        <v>960</v>
      </c>
      <c r="E7" s="152"/>
      <c r="F7" s="150"/>
    </row>
    <row r="8" spans="1:6">
      <c r="A8" s="70" t="s">
        <v>610</v>
      </c>
      <c r="B8" s="116" t="s">
        <v>611</v>
      </c>
      <c r="C8" s="148" t="s">
        <v>958</v>
      </c>
      <c r="D8" s="149"/>
      <c r="E8" s="149"/>
      <c r="F8" s="150"/>
    </row>
    <row r="9" spans="1:6">
      <c r="A9" s="68" t="s">
        <v>613</v>
      </c>
      <c r="B9" s="116" t="s">
        <v>614</v>
      </c>
      <c r="C9" s="151" t="s">
        <v>959</v>
      </c>
      <c r="D9" s="149"/>
      <c r="E9" s="149"/>
      <c r="F9" s="150"/>
    </row>
    <row r="10" spans="1:6">
      <c r="A10" s="81" t="s">
        <v>616</v>
      </c>
      <c r="B10" s="117" t="s">
        <v>617</v>
      </c>
      <c r="C10" s="153" t="s">
        <v>961</v>
      </c>
      <c r="D10" s="154" t="s">
        <v>962</v>
      </c>
      <c r="E10" s="154" t="s">
        <v>963</v>
      </c>
      <c r="F10" s="155" t="s">
        <v>968</v>
      </c>
    </row>
    <row r="11" spans="1:6">
      <c r="A11" s="81" t="s">
        <v>619</v>
      </c>
      <c r="B11" s="117" t="s">
        <v>620</v>
      </c>
      <c r="C11" s="148" t="s">
        <v>961</v>
      </c>
      <c r="D11" s="149" t="s">
        <v>962</v>
      </c>
      <c r="E11" s="149" t="s">
        <v>963</v>
      </c>
      <c r="F11" s="150"/>
    </row>
    <row r="12" spans="1:6">
      <c r="A12" s="95" t="s">
        <v>622</v>
      </c>
      <c r="B12" s="119" t="s">
        <v>623</v>
      </c>
      <c r="C12" s="148" t="s">
        <v>962</v>
      </c>
      <c r="D12" s="149" t="s">
        <v>963</v>
      </c>
      <c r="E12" s="149"/>
      <c r="F12" s="150"/>
    </row>
    <row r="13" spans="1:6">
      <c r="A13" s="81" t="s">
        <v>625</v>
      </c>
      <c r="B13" s="117" t="s">
        <v>626</v>
      </c>
      <c r="C13" s="148" t="s">
        <v>962</v>
      </c>
      <c r="D13" s="149" t="s">
        <v>963</v>
      </c>
      <c r="E13" s="149"/>
      <c r="F13" s="150"/>
    </row>
    <row r="14" spans="1:6">
      <c r="A14" s="102" t="s">
        <v>628</v>
      </c>
      <c r="B14" s="120" t="s">
        <v>629</v>
      </c>
      <c r="C14" s="148" t="s">
        <v>963</v>
      </c>
      <c r="D14" s="149"/>
      <c r="E14" s="149"/>
      <c r="F14" s="150"/>
    </row>
    <row r="15" spans="1:6">
      <c r="A15" s="81" t="s">
        <v>631</v>
      </c>
      <c r="B15" s="121" t="s">
        <v>632</v>
      </c>
      <c r="C15" s="148" t="s">
        <v>962</v>
      </c>
      <c r="D15" s="149" t="s">
        <v>963</v>
      </c>
      <c r="E15" s="149"/>
      <c r="F15" s="150"/>
    </row>
    <row r="16" spans="1:6">
      <c r="A16" s="70" t="s">
        <v>634</v>
      </c>
      <c r="B16" s="123" t="s">
        <v>635</v>
      </c>
      <c r="C16" s="148" t="s">
        <v>962</v>
      </c>
      <c r="D16" s="149" t="s">
        <v>963</v>
      </c>
      <c r="E16" s="149"/>
      <c r="F16" s="150"/>
    </row>
    <row r="17" spans="1:6">
      <c r="A17" s="70" t="s">
        <v>849</v>
      </c>
      <c r="B17" s="116" t="s">
        <v>850</v>
      </c>
      <c r="C17" s="148" t="s">
        <v>962</v>
      </c>
      <c r="D17" s="149" t="s">
        <v>963</v>
      </c>
      <c r="E17" s="149"/>
      <c r="F17" s="150"/>
    </row>
    <row r="18" spans="1:6" ht="14">
      <c r="A18" s="81" t="s">
        <v>640</v>
      </c>
      <c r="B18" s="117" t="s">
        <v>641</v>
      </c>
      <c r="C18" s="156" t="s">
        <v>556</v>
      </c>
      <c r="D18" s="149"/>
      <c r="E18" s="149"/>
      <c r="F18" s="150"/>
    </row>
    <row r="19" spans="1:6">
      <c r="A19" s="70" t="s">
        <v>920</v>
      </c>
      <c r="B19" s="123" t="s">
        <v>922</v>
      </c>
      <c r="C19" s="151" t="s">
        <v>959</v>
      </c>
      <c r="D19" s="149"/>
      <c r="E19" s="149"/>
      <c r="F19" s="150"/>
    </row>
    <row r="20" spans="1:6">
      <c r="A20" s="70" t="s">
        <v>646</v>
      </c>
      <c r="B20" s="123" t="s">
        <v>647</v>
      </c>
      <c r="C20" s="148" t="s">
        <v>962</v>
      </c>
      <c r="D20" s="149" t="s">
        <v>963</v>
      </c>
      <c r="E20" s="149"/>
      <c r="F20" s="150"/>
    </row>
    <row r="21" spans="1:6">
      <c r="A21" s="70" t="s">
        <v>921</v>
      </c>
      <c r="B21" s="123" t="s">
        <v>650</v>
      </c>
      <c r="C21" s="148" t="s">
        <v>962</v>
      </c>
      <c r="D21" s="149" t="s">
        <v>963</v>
      </c>
      <c r="E21" s="149"/>
      <c r="F21" s="150"/>
    </row>
    <row r="22" spans="1:6">
      <c r="A22" s="70" t="s">
        <v>652</v>
      </c>
      <c r="B22" s="124" t="s">
        <v>653</v>
      </c>
      <c r="C22" s="148" t="s">
        <v>963</v>
      </c>
      <c r="D22" s="149"/>
      <c r="E22" s="149"/>
      <c r="F22" s="150"/>
    </row>
    <row r="23" spans="1:6">
      <c r="A23" s="70" t="s">
        <v>655</v>
      </c>
      <c r="B23" s="123" t="s">
        <v>656</v>
      </c>
      <c r="C23" s="148" t="s">
        <v>962</v>
      </c>
      <c r="D23" s="149"/>
      <c r="E23" s="149"/>
      <c r="F23" s="150"/>
    </row>
    <row r="24" spans="1:6">
      <c r="A24" s="70" t="s">
        <v>658</v>
      </c>
      <c r="B24" s="116" t="s">
        <v>659</v>
      </c>
      <c r="C24" s="148" t="s">
        <v>963</v>
      </c>
      <c r="D24" s="149"/>
      <c r="E24" s="149"/>
      <c r="F24" s="150"/>
    </row>
    <row r="25" spans="1:6">
      <c r="A25" s="70" t="s">
        <v>661</v>
      </c>
      <c r="B25" s="116" t="s">
        <v>662</v>
      </c>
      <c r="C25" s="151" t="s">
        <v>556</v>
      </c>
      <c r="D25" s="149"/>
      <c r="E25" s="149"/>
      <c r="F25" s="150"/>
    </row>
    <row r="26" spans="1:6">
      <c r="A26" s="70" t="s">
        <v>664</v>
      </c>
      <c r="B26" s="116" t="s">
        <v>665</v>
      </c>
      <c r="C26" s="148" t="s">
        <v>963</v>
      </c>
      <c r="D26" s="149"/>
      <c r="E26" s="149"/>
      <c r="F26" s="150"/>
    </row>
    <row r="27" spans="1:6">
      <c r="A27" s="70" t="s">
        <v>667</v>
      </c>
      <c r="B27" s="116" t="s">
        <v>668</v>
      </c>
      <c r="C27" s="148" t="s">
        <v>963</v>
      </c>
      <c r="D27" s="149"/>
      <c r="E27" s="149"/>
      <c r="F27" s="150"/>
    </row>
    <row r="28" spans="1:6">
      <c r="A28" s="70" t="s">
        <v>670</v>
      </c>
      <c r="B28" s="116" t="s">
        <v>671</v>
      </c>
      <c r="C28" s="148" t="s">
        <v>963</v>
      </c>
      <c r="D28" s="149"/>
      <c r="E28" s="149"/>
      <c r="F28" s="150"/>
    </row>
    <row r="29" spans="1:6">
      <c r="A29" s="70" t="s">
        <v>883</v>
      </c>
      <c r="B29" s="116" t="s">
        <v>674</v>
      </c>
      <c r="C29" s="148" t="s">
        <v>963</v>
      </c>
      <c r="D29" s="149"/>
      <c r="E29" s="149"/>
      <c r="F29" s="150"/>
    </row>
    <row r="30" spans="1:6">
      <c r="A30" s="70" t="s">
        <v>676</v>
      </c>
      <c r="B30" s="116" t="s">
        <v>677</v>
      </c>
      <c r="C30" s="148" t="s">
        <v>962</v>
      </c>
      <c r="D30" s="149" t="s">
        <v>963</v>
      </c>
      <c r="E30" s="149"/>
      <c r="F30" s="150"/>
    </row>
    <row r="31" spans="1:6">
      <c r="A31" s="70" t="s">
        <v>679</v>
      </c>
      <c r="B31" s="116" t="s">
        <v>680</v>
      </c>
      <c r="C31" s="148" t="s">
        <v>963</v>
      </c>
      <c r="D31" s="149"/>
      <c r="E31" s="149"/>
      <c r="F31" s="150"/>
    </row>
    <row r="32" spans="1:6">
      <c r="A32" s="68" t="s">
        <v>682</v>
      </c>
      <c r="B32" s="116" t="s">
        <v>683</v>
      </c>
      <c r="C32" s="151" t="s">
        <v>959</v>
      </c>
      <c r="D32" s="149"/>
      <c r="E32" s="149"/>
      <c r="F32" s="150"/>
    </row>
    <row r="33" spans="1:6" ht="14">
      <c r="A33" s="111" t="s">
        <v>685</v>
      </c>
      <c r="B33" s="116" t="s">
        <v>686</v>
      </c>
      <c r="C33" s="148" t="s">
        <v>962</v>
      </c>
      <c r="D33" s="152" t="s">
        <v>960</v>
      </c>
      <c r="E33" s="149" t="s">
        <v>964</v>
      </c>
      <c r="F33" s="155" t="s">
        <v>965</v>
      </c>
    </row>
    <row r="34" spans="1:6">
      <c r="A34" s="70" t="s">
        <v>688</v>
      </c>
      <c r="B34" s="116" t="s">
        <v>689</v>
      </c>
      <c r="C34" s="148" t="s">
        <v>963</v>
      </c>
      <c r="D34" s="149"/>
      <c r="E34" s="149"/>
      <c r="F34" s="150"/>
    </row>
    <row r="35" spans="1:6">
      <c r="A35" s="70" t="s">
        <v>691</v>
      </c>
      <c r="B35" s="116" t="s">
        <v>692</v>
      </c>
      <c r="C35" s="148" t="s">
        <v>962</v>
      </c>
      <c r="D35" s="149"/>
      <c r="E35" s="149"/>
      <c r="F35" s="150"/>
    </row>
    <row r="36" spans="1:6">
      <c r="A36" s="70" t="s">
        <v>932</v>
      </c>
      <c r="B36" s="116" t="s">
        <v>695</v>
      </c>
      <c r="C36" s="151" t="s">
        <v>959</v>
      </c>
      <c r="D36" s="149"/>
      <c r="E36" s="149"/>
      <c r="F36" s="150"/>
    </row>
    <row r="37" spans="1:6">
      <c r="A37" s="70" t="s">
        <v>697</v>
      </c>
      <c r="B37" s="116" t="s">
        <v>698</v>
      </c>
      <c r="C37" s="151" t="s">
        <v>959</v>
      </c>
      <c r="D37" s="149"/>
      <c r="E37" s="149"/>
      <c r="F37" s="150"/>
    </row>
    <row r="38" spans="1:6">
      <c r="A38" s="70" t="s">
        <v>902</v>
      </c>
      <c r="B38" s="116" t="s">
        <v>903</v>
      </c>
      <c r="C38" s="148" t="s">
        <v>966</v>
      </c>
      <c r="D38" s="149" t="s">
        <v>961</v>
      </c>
      <c r="E38" s="154" t="s">
        <v>963</v>
      </c>
      <c r="F38" s="155" t="s">
        <v>968</v>
      </c>
    </row>
    <row r="39" spans="1:6" ht="14">
      <c r="A39" s="70" t="s">
        <v>703</v>
      </c>
      <c r="B39" s="125" t="s">
        <v>704</v>
      </c>
      <c r="C39" s="148" t="s">
        <v>962</v>
      </c>
      <c r="D39" s="149" t="s">
        <v>963</v>
      </c>
      <c r="E39" s="149" t="s">
        <v>958</v>
      </c>
      <c r="F39" s="155" t="s">
        <v>965</v>
      </c>
    </row>
    <row r="40" spans="1:6">
      <c r="A40" s="70" t="s">
        <v>706</v>
      </c>
      <c r="B40" s="116" t="s">
        <v>707</v>
      </c>
      <c r="C40" s="148" t="s">
        <v>963</v>
      </c>
      <c r="D40" s="149" t="s">
        <v>958</v>
      </c>
      <c r="E40" s="149"/>
      <c r="F40" s="150"/>
    </row>
    <row r="41" spans="1:6">
      <c r="A41" s="70" t="s">
        <v>709</v>
      </c>
      <c r="B41" s="116" t="s">
        <v>710</v>
      </c>
      <c r="C41" s="148" t="s">
        <v>963</v>
      </c>
      <c r="D41" s="149" t="s">
        <v>958</v>
      </c>
      <c r="E41" s="154" t="s">
        <v>965</v>
      </c>
      <c r="F41" s="150"/>
    </row>
    <row r="42" spans="1:6">
      <c r="A42" s="70" t="s">
        <v>712</v>
      </c>
      <c r="B42" s="116" t="s">
        <v>713</v>
      </c>
      <c r="C42" s="148" t="s">
        <v>963</v>
      </c>
      <c r="D42" s="149" t="s">
        <v>958</v>
      </c>
      <c r="E42" s="149"/>
      <c r="F42" s="150"/>
    </row>
    <row r="43" spans="1:6">
      <c r="A43" s="70" t="s">
        <v>715</v>
      </c>
      <c r="B43" s="116" t="s">
        <v>716</v>
      </c>
      <c r="C43" s="148" t="s">
        <v>962</v>
      </c>
      <c r="D43" s="149" t="s">
        <v>963</v>
      </c>
      <c r="E43" s="149" t="s">
        <v>958</v>
      </c>
      <c r="F43" s="155" t="s">
        <v>965</v>
      </c>
    </row>
    <row r="44" spans="1:6">
      <c r="A44" s="100"/>
      <c r="B44" s="100"/>
      <c r="C44" s="157"/>
      <c r="D44" s="157"/>
      <c r="E44" s="157"/>
      <c r="F44" s="142"/>
    </row>
    <row r="45" spans="1:6">
      <c r="C45" s="170" t="s">
        <v>991</v>
      </c>
      <c r="D45" s="171" t="s">
        <v>969</v>
      </c>
      <c r="E45" s="172" t="s">
        <v>970</v>
      </c>
    </row>
    <row r="46" spans="1:6">
      <c r="C46" s="142" t="s">
        <v>959</v>
      </c>
      <c r="D46" s="163">
        <f>COUNTIF(C3:F43,"not found")/41</f>
        <v>0.17073170731707318</v>
      </c>
      <c r="E46" s="164">
        <v>0</v>
      </c>
    </row>
    <row r="47" spans="1:6">
      <c r="C47" s="142" t="s">
        <v>556</v>
      </c>
      <c r="D47" s="163">
        <f>COUNTIF(C3:F43,"none")/34</f>
        <v>8.8235294117647065E-2</v>
      </c>
      <c r="E47" s="164">
        <v>0</v>
      </c>
    </row>
    <row r="48" spans="1:6">
      <c r="C48" s="157" t="s">
        <v>962</v>
      </c>
      <c r="D48" s="163">
        <f>COUNTIF(C3:F43,"Consumer use")/34</f>
        <v>0.44117647058823528</v>
      </c>
      <c r="E48" s="163">
        <f>80/128</f>
        <v>0.625</v>
      </c>
    </row>
    <row r="49" spans="3:5">
      <c r="C49" s="157" t="s">
        <v>963</v>
      </c>
      <c r="D49" s="163">
        <f>COUNTIF(C4:F45,"Personal Care Product")/34</f>
        <v>0.73529411764705888</v>
      </c>
      <c r="E49" s="163">
        <f>85/128</f>
        <v>0.6640625</v>
      </c>
    </row>
    <row r="50" spans="3:5">
      <c r="C50" s="142" t="s">
        <v>961</v>
      </c>
      <c r="D50" s="165">
        <f>COUNTIF(C4:F45,"Colorant")/34</f>
        <v>8.8235294117647065E-2</v>
      </c>
      <c r="E50" s="163">
        <f>24/128</f>
        <v>0.1875</v>
      </c>
    </row>
    <row r="51" spans="3:5">
      <c r="C51" s="142" t="s">
        <v>958</v>
      </c>
      <c r="D51" s="163">
        <f>COUNTIF(C4:F45,"Pharmaceutical")/34</f>
        <v>0.23529411764705882</v>
      </c>
      <c r="E51" s="163">
        <f>43/128</f>
        <v>0.3359375</v>
      </c>
    </row>
    <row r="52" spans="3:5">
      <c r="C52" s="142" t="s">
        <v>965</v>
      </c>
      <c r="D52" s="163">
        <f>COUNTIF(C4:F45,"Industrial")/34</f>
        <v>0.11764705882352941</v>
      </c>
      <c r="E52" s="163">
        <f>99/128</f>
        <v>0.7734375</v>
      </c>
    </row>
    <row r="53" spans="3:5">
      <c r="C53" s="142" t="s">
        <v>968</v>
      </c>
      <c r="D53" s="163">
        <f>COUNTIF(C4:F45,"Pesticide")/34</f>
        <v>5.8823529411764705E-2</v>
      </c>
      <c r="E53" s="163">
        <f>41/128</f>
        <v>0.3203125</v>
      </c>
    </row>
    <row r="54" spans="3:5">
      <c r="C54" s="142" t="s">
        <v>964</v>
      </c>
      <c r="D54" s="163">
        <f>COUNTIF(C4:F45,"Fragrance")/34</f>
        <v>2.9411764705882353E-2</v>
      </c>
      <c r="E54" s="163">
        <f>41/128</f>
        <v>0.3203125</v>
      </c>
    </row>
    <row r="55" spans="3:5">
      <c r="C55" s="67" t="s">
        <v>966</v>
      </c>
      <c r="D55" s="166">
        <f>COUNTIF(C4:F45,"Antimicrobial")/34</f>
        <v>2.9411764705882353E-2</v>
      </c>
      <c r="E55" s="166">
        <f>17/128</f>
        <v>0.1328125</v>
      </c>
    </row>
    <row r="56" spans="3:5">
      <c r="C56" s="142" t="s">
        <v>995</v>
      </c>
      <c r="D56" s="167">
        <v>34</v>
      </c>
      <c r="E56" s="167">
        <v>128</v>
      </c>
    </row>
    <row r="57" spans="3:5">
      <c r="C57" s="142" t="s">
        <v>993</v>
      </c>
      <c r="D57" s="167">
        <f>SUM(D48:D55)*34</f>
        <v>58.999999999999993</v>
      </c>
      <c r="E57" s="167">
        <f>SUM(E46:E55)*128</f>
        <v>430</v>
      </c>
    </row>
    <row r="58" spans="3:5">
      <c r="C58" s="142" t="s">
        <v>992</v>
      </c>
      <c r="D58" s="168">
        <f>D57/(D56-7)</f>
        <v>2.1851851851851851</v>
      </c>
      <c r="E58" s="168">
        <f>E57/E56</f>
        <v>3.359375</v>
      </c>
    </row>
    <row r="59" spans="3:5">
      <c r="C59" s="142" t="s">
        <v>994</v>
      </c>
      <c r="D59" s="169">
        <f>13/34</f>
        <v>0.38235294117647056</v>
      </c>
      <c r="E59" s="169">
        <f>22/128</f>
        <v>0.171875</v>
      </c>
    </row>
  </sheetData>
  <mergeCells count="1">
    <mergeCell ref="C2:F2"/>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AF27C-9C50-A44C-9344-40B34A0BC820}">
  <dimension ref="A1:L49"/>
  <sheetViews>
    <sheetView zoomScale="91" zoomScaleNormal="91" workbookViewId="0">
      <selection activeCell="F58" sqref="F58"/>
    </sheetView>
  </sheetViews>
  <sheetFormatPr baseColWidth="10" defaultRowHeight="13"/>
  <cols>
    <col min="1" max="1" width="61.1640625" customWidth="1"/>
    <col min="2" max="2" width="12" customWidth="1"/>
    <col min="3" max="3" width="18.83203125" customWidth="1"/>
    <col min="4" max="4" width="30.1640625" customWidth="1"/>
    <col min="5" max="5" width="26.1640625" customWidth="1"/>
    <col min="6" max="6" width="24" customWidth="1"/>
    <col min="7" max="7" width="26.1640625" customWidth="1"/>
    <col min="8" max="8" width="203" customWidth="1"/>
  </cols>
  <sheetData>
    <row r="1" spans="1:12" ht="14" thickBot="1">
      <c r="I1" s="49"/>
    </row>
    <row r="2" spans="1:12" ht="29" thickBot="1">
      <c r="A2" s="109" t="s">
        <v>804</v>
      </c>
      <c r="B2" s="114" t="s">
        <v>805</v>
      </c>
      <c r="C2" s="110" t="s">
        <v>806</v>
      </c>
      <c r="D2" s="73" t="s">
        <v>923</v>
      </c>
      <c r="E2" s="73" t="s">
        <v>924</v>
      </c>
      <c r="F2" s="74" t="s">
        <v>933</v>
      </c>
      <c r="G2" s="74" t="s">
        <v>925</v>
      </c>
      <c r="H2" s="75" t="s">
        <v>477</v>
      </c>
    </row>
    <row r="3" spans="1:12">
      <c r="A3" s="76" t="s">
        <v>595</v>
      </c>
      <c r="B3" s="115" t="s">
        <v>596</v>
      </c>
      <c r="C3" s="77">
        <v>1.1000000000000001</v>
      </c>
      <c r="D3" s="78" t="s">
        <v>808</v>
      </c>
      <c r="E3" s="79" t="s">
        <v>809</v>
      </c>
      <c r="F3" s="52" t="s">
        <v>810</v>
      </c>
      <c r="G3" s="52" t="s">
        <v>134</v>
      </c>
      <c r="H3" s="69" t="s">
        <v>811</v>
      </c>
      <c r="I3" s="140"/>
    </row>
    <row r="4" spans="1:12">
      <c r="A4" s="70" t="s">
        <v>598</v>
      </c>
      <c r="B4" s="116" t="s">
        <v>599</v>
      </c>
      <c r="C4" s="68">
        <v>1.1000000000000001</v>
      </c>
      <c r="D4" s="47" t="s">
        <v>468</v>
      </c>
      <c r="E4" s="47" t="s">
        <v>812</v>
      </c>
      <c r="F4" s="46" t="s">
        <v>813</v>
      </c>
      <c r="G4" s="46" t="s">
        <v>134</v>
      </c>
      <c r="H4" s="69" t="s">
        <v>811</v>
      </c>
    </row>
    <row r="5" spans="1:12">
      <c r="A5" s="70" t="s">
        <v>601</v>
      </c>
      <c r="B5" s="116" t="s">
        <v>602</v>
      </c>
      <c r="C5" s="68" t="s">
        <v>312</v>
      </c>
      <c r="D5" s="47" t="s">
        <v>468</v>
      </c>
      <c r="E5" s="47" t="s">
        <v>814</v>
      </c>
      <c r="F5" s="46" t="s">
        <v>815</v>
      </c>
      <c r="G5" s="46" t="s">
        <v>134</v>
      </c>
      <c r="H5" s="69" t="s">
        <v>811</v>
      </c>
      <c r="I5" s="140"/>
    </row>
    <row r="6" spans="1:12">
      <c r="A6" s="70" t="s">
        <v>604</v>
      </c>
      <c r="B6" s="116" t="s">
        <v>605</v>
      </c>
      <c r="C6" s="68">
        <v>0.9</v>
      </c>
      <c r="D6" s="47" t="s">
        <v>468</v>
      </c>
      <c r="E6" s="47" t="s">
        <v>816</v>
      </c>
      <c r="F6" s="46" t="s">
        <v>817</v>
      </c>
      <c r="G6" s="46" t="s">
        <v>934</v>
      </c>
      <c r="H6" s="69" t="s">
        <v>811</v>
      </c>
      <c r="I6" s="140"/>
    </row>
    <row r="7" spans="1:12">
      <c r="A7" s="70" t="s">
        <v>607</v>
      </c>
      <c r="B7" s="116" t="s">
        <v>608</v>
      </c>
      <c r="C7" s="68" t="s">
        <v>312</v>
      </c>
      <c r="D7" s="47" t="s">
        <v>818</v>
      </c>
      <c r="E7" s="47" t="s">
        <v>814</v>
      </c>
      <c r="F7" s="46" t="s">
        <v>819</v>
      </c>
      <c r="G7" s="46" t="s">
        <v>134</v>
      </c>
      <c r="H7" s="69" t="s">
        <v>811</v>
      </c>
      <c r="I7" s="140"/>
      <c r="J7" s="140"/>
      <c r="K7" s="140"/>
    </row>
    <row r="8" spans="1:12">
      <c r="A8" s="70" t="s">
        <v>610</v>
      </c>
      <c r="B8" s="116" t="s">
        <v>611</v>
      </c>
      <c r="C8" s="68" t="s">
        <v>312</v>
      </c>
      <c r="D8" s="47" t="s">
        <v>35</v>
      </c>
      <c r="E8" s="47" t="s">
        <v>814</v>
      </c>
      <c r="F8" s="46" t="s">
        <v>820</v>
      </c>
      <c r="G8" s="46" t="s">
        <v>134</v>
      </c>
      <c r="H8" s="69" t="s">
        <v>811</v>
      </c>
    </row>
    <row r="9" spans="1:12" ht="14">
      <c r="A9" s="68" t="s">
        <v>613</v>
      </c>
      <c r="B9" s="116" t="s">
        <v>614</v>
      </c>
      <c r="C9" s="68" t="s">
        <v>312</v>
      </c>
      <c r="D9" s="80" t="s">
        <v>821</v>
      </c>
      <c r="E9" s="47" t="s">
        <v>822</v>
      </c>
      <c r="F9" s="46" t="s">
        <v>823</v>
      </c>
      <c r="G9" s="46" t="s">
        <v>134</v>
      </c>
      <c r="H9" s="69" t="s">
        <v>811</v>
      </c>
      <c r="I9" s="140"/>
    </row>
    <row r="10" spans="1:12">
      <c r="A10" s="81" t="s">
        <v>616</v>
      </c>
      <c r="B10" s="117" t="s">
        <v>617</v>
      </c>
      <c r="C10" s="82">
        <v>0.24</v>
      </c>
      <c r="D10" s="83" t="s">
        <v>468</v>
      </c>
      <c r="E10" s="83" t="s">
        <v>824</v>
      </c>
      <c r="F10" s="84" t="s">
        <v>825</v>
      </c>
      <c r="G10" s="46" t="s">
        <v>134</v>
      </c>
      <c r="H10" s="45" t="s">
        <v>826</v>
      </c>
      <c r="I10" s="141"/>
      <c r="J10" s="141"/>
      <c r="K10" s="141"/>
      <c r="L10" s="142"/>
    </row>
    <row r="11" spans="1:12" ht="15" customHeight="1">
      <c r="A11" s="81" t="s">
        <v>619</v>
      </c>
      <c r="B11" s="117" t="s">
        <v>620</v>
      </c>
      <c r="C11" s="85">
        <v>0.44</v>
      </c>
      <c r="D11" s="86" t="s">
        <v>827</v>
      </c>
      <c r="E11" s="86" t="s">
        <v>828</v>
      </c>
      <c r="F11" s="87" t="s">
        <v>829</v>
      </c>
      <c r="G11" s="46" t="s">
        <v>134</v>
      </c>
      <c r="H11" s="89" t="s">
        <v>830</v>
      </c>
    </row>
    <row r="12" spans="1:12" ht="14">
      <c r="A12" s="90" t="s">
        <v>619</v>
      </c>
      <c r="B12" s="118" t="s">
        <v>620</v>
      </c>
      <c r="C12" s="91">
        <v>3.4</v>
      </c>
      <c r="D12" s="92" t="s">
        <v>35</v>
      </c>
      <c r="E12" s="92" t="s">
        <v>828</v>
      </c>
      <c r="F12" s="93" t="s">
        <v>831</v>
      </c>
      <c r="G12" s="46" t="s">
        <v>134</v>
      </c>
      <c r="H12" s="94" t="s">
        <v>830</v>
      </c>
    </row>
    <row r="13" spans="1:12">
      <c r="A13" s="95" t="s">
        <v>622</v>
      </c>
      <c r="B13" s="119" t="s">
        <v>623</v>
      </c>
      <c r="C13" s="96">
        <v>50</v>
      </c>
      <c r="D13" s="97" t="s">
        <v>821</v>
      </c>
      <c r="E13" s="97" t="s">
        <v>832</v>
      </c>
      <c r="F13" s="98" t="s">
        <v>833</v>
      </c>
      <c r="G13" s="46" t="s">
        <v>134</v>
      </c>
      <c r="H13" s="45" t="s">
        <v>834</v>
      </c>
    </row>
    <row r="14" spans="1:12" ht="28">
      <c r="A14" s="81" t="s">
        <v>625</v>
      </c>
      <c r="B14" s="117" t="s">
        <v>626</v>
      </c>
      <c r="C14" s="85">
        <v>2.15</v>
      </c>
      <c r="D14" s="86" t="s">
        <v>827</v>
      </c>
      <c r="E14" s="86" t="s">
        <v>835</v>
      </c>
      <c r="F14" s="87" t="s">
        <v>836</v>
      </c>
      <c r="G14" s="46" t="s">
        <v>134</v>
      </c>
      <c r="H14" s="99" t="s">
        <v>837</v>
      </c>
    </row>
    <row r="15" spans="1:12" ht="14">
      <c r="A15" s="100" t="s">
        <v>625</v>
      </c>
      <c r="B15" s="119" t="s">
        <v>626</v>
      </c>
      <c r="C15" s="91">
        <v>1.45</v>
      </c>
      <c r="D15" s="92" t="s">
        <v>35</v>
      </c>
      <c r="E15" s="92" t="s">
        <v>828</v>
      </c>
      <c r="F15" s="93" t="s">
        <v>838</v>
      </c>
      <c r="G15" s="46" t="s">
        <v>134</v>
      </c>
      <c r="H15" s="101" t="s">
        <v>837</v>
      </c>
    </row>
    <row r="16" spans="1:12" ht="14">
      <c r="A16" s="102" t="s">
        <v>628</v>
      </c>
      <c r="B16" s="120" t="s">
        <v>629</v>
      </c>
      <c r="C16" s="96">
        <v>2</v>
      </c>
      <c r="D16" s="103" t="s">
        <v>821</v>
      </c>
      <c r="E16" s="103" t="s">
        <v>839</v>
      </c>
      <c r="F16" s="88" t="s">
        <v>840</v>
      </c>
      <c r="G16" s="46" t="s">
        <v>134</v>
      </c>
      <c r="H16" s="99" t="s">
        <v>841</v>
      </c>
    </row>
    <row r="17" spans="1:9" ht="15" customHeight="1">
      <c r="A17" s="81" t="s">
        <v>631</v>
      </c>
      <c r="B17" s="121" t="s">
        <v>632</v>
      </c>
      <c r="C17" s="85">
        <v>0.68</v>
      </c>
      <c r="D17" s="86" t="s">
        <v>827</v>
      </c>
      <c r="E17" s="86" t="s">
        <v>835</v>
      </c>
      <c r="F17" s="84" t="s">
        <v>843</v>
      </c>
      <c r="G17" s="46" t="s">
        <v>134</v>
      </c>
      <c r="H17" s="104" t="s">
        <v>844</v>
      </c>
    </row>
    <row r="18" spans="1:9" ht="14">
      <c r="A18" s="90" t="s">
        <v>631</v>
      </c>
      <c r="B18" s="122" t="s">
        <v>632</v>
      </c>
      <c r="C18" s="91">
        <v>6.85</v>
      </c>
      <c r="D18" s="92" t="s">
        <v>35</v>
      </c>
      <c r="E18" s="92" t="s">
        <v>835</v>
      </c>
      <c r="F18" s="52" t="s">
        <v>845</v>
      </c>
      <c r="G18" s="46" t="s">
        <v>134</v>
      </c>
      <c r="H18" s="99" t="s">
        <v>844</v>
      </c>
    </row>
    <row r="19" spans="1:9" ht="14">
      <c r="A19" s="70" t="s">
        <v>634</v>
      </c>
      <c r="B19" s="123" t="s">
        <v>635</v>
      </c>
      <c r="C19" s="68" t="s">
        <v>312</v>
      </c>
      <c r="D19" s="80" t="s">
        <v>821</v>
      </c>
      <c r="E19" s="80" t="s">
        <v>846</v>
      </c>
      <c r="F19" s="105" t="s">
        <v>847</v>
      </c>
      <c r="G19" s="46" t="s">
        <v>134</v>
      </c>
      <c r="H19" s="45" t="s">
        <v>848</v>
      </c>
    </row>
    <row r="20" spans="1:9">
      <c r="A20" s="70" t="s">
        <v>849</v>
      </c>
      <c r="B20" s="116" t="s">
        <v>850</v>
      </c>
      <c r="C20" s="68">
        <v>5.6</v>
      </c>
      <c r="D20" s="47" t="s">
        <v>851</v>
      </c>
      <c r="E20" s="47" t="s">
        <v>852</v>
      </c>
      <c r="F20" s="46" t="s">
        <v>853</v>
      </c>
      <c r="G20" s="46" t="s">
        <v>134</v>
      </c>
      <c r="H20" s="45" t="s">
        <v>854</v>
      </c>
    </row>
    <row r="21" spans="1:9" ht="28">
      <c r="A21" s="81" t="s">
        <v>640</v>
      </c>
      <c r="B21" s="117" t="s">
        <v>641</v>
      </c>
      <c r="C21" s="85" t="s">
        <v>312</v>
      </c>
      <c r="D21" s="86" t="s">
        <v>827</v>
      </c>
      <c r="E21" s="86" t="s">
        <v>835</v>
      </c>
      <c r="F21" s="87" t="s">
        <v>855</v>
      </c>
      <c r="G21" s="46" t="s">
        <v>134</v>
      </c>
      <c r="H21" s="104" t="s">
        <v>856</v>
      </c>
      <c r="I21" s="143"/>
    </row>
    <row r="22" spans="1:9" ht="14">
      <c r="A22" s="90" t="s">
        <v>640</v>
      </c>
      <c r="B22" s="118" t="s">
        <v>641</v>
      </c>
      <c r="C22" s="91" t="s">
        <v>312</v>
      </c>
      <c r="D22" s="92" t="s">
        <v>35</v>
      </c>
      <c r="E22" s="92" t="s">
        <v>835</v>
      </c>
      <c r="F22" s="93" t="s">
        <v>857</v>
      </c>
      <c r="G22" s="46" t="s">
        <v>134</v>
      </c>
      <c r="H22" s="101" t="s">
        <v>856</v>
      </c>
    </row>
    <row r="23" spans="1:9" ht="14">
      <c r="A23" s="70" t="s">
        <v>920</v>
      </c>
      <c r="B23" s="123" t="s">
        <v>922</v>
      </c>
      <c r="C23" s="68" t="s">
        <v>312</v>
      </c>
      <c r="D23" s="80" t="s">
        <v>821</v>
      </c>
      <c r="E23" s="47" t="s">
        <v>852</v>
      </c>
      <c r="F23" s="46" t="s">
        <v>858</v>
      </c>
      <c r="G23" s="46" t="s">
        <v>134</v>
      </c>
      <c r="H23" s="45" t="s">
        <v>859</v>
      </c>
      <c r="I23" s="140"/>
    </row>
    <row r="24" spans="1:9" ht="28">
      <c r="A24" s="70" t="s">
        <v>646</v>
      </c>
      <c r="B24" s="123" t="s">
        <v>647</v>
      </c>
      <c r="C24" s="68">
        <v>0.2</v>
      </c>
      <c r="D24" s="80" t="s">
        <v>821</v>
      </c>
      <c r="E24" s="80" t="s">
        <v>824</v>
      </c>
      <c r="F24" s="105" t="s">
        <v>860</v>
      </c>
      <c r="G24" s="46" t="s">
        <v>134</v>
      </c>
      <c r="H24" s="45" t="s">
        <v>861</v>
      </c>
    </row>
    <row r="25" spans="1:9">
      <c r="A25" s="70" t="s">
        <v>921</v>
      </c>
      <c r="B25" s="123" t="s">
        <v>650</v>
      </c>
      <c r="C25" s="68">
        <v>3.2</v>
      </c>
      <c r="D25" s="47" t="s">
        <v>35</v>
      </c>
      <c r="E25" s="47" t="s">
        <v>863</v>
      </c>
      <c r="F25" s="46" t="s">
        <v>136</v>
      </c>
      <c r="G25" s="46" t="s">
        <v>134</v>
      </c>
      <c r="H25" s="45" t="s">
        <v>864</v>
      </c>
    </row>
    <row r="26" spans="1:9" ht="14">
      <c r="A26" s="70" t="s">
        <v>652</v>
      </c>
      <c r="B26" s="124" t="s">
        <v>653</v>
      </c>
      <c r="C26" s="68">
        <v>14.7</v>
      </c>
      <c r="D26" s="80" t="s">
        <v>851</v>
      </c>
      <c r="E26" s="80" t="s">
        <v>865</v>
      </c>
      <c r="F26" s="105" t="s">
        <v>866</v>
      </c>
      <c r="G26" s="46" t="s">
        <v>134</v>
      </c>
      <c r="H26" s="45" t="s">
        <v>867</v>
      </c>
    </row>
    <row r="27" spans="1:9" ht="14">
      <c r="A27" s="70" t="s">
        <v>655</v>
      </c>
      <c r="B27" s="123" t="s">
        <v>656</v>
      </c>
      <c r="C27" s="68" t="s">
        <v>312</v>
      </c>
      <c r="D27" s="47" t="s">
        <v>851</v>
      </c>
      <c r="E27" s="80" t="s">
        <v>865</v>
      </c>
      <c r="F27" s="46" t="s">
        <v>868</v>
      </c>
      <c r="G27" s="46" t="s">
        <v>134</v>
      </c>
      <c r="H27" s="45" t="s">
        <v>869</v>
      </c>
    </row>
    <row r="28" spans="1:9" ht="14">
      <c r="A28" s="70" t="s">
        <v>658</v>
      </c>
      <c r="B28" s="116" t="s">
        <v>659</v>
      </c>
      <c r="C28" s="68">
        <v>2.8</v>
      </c>
      <c r="D28" s="80" t="s">
        <v>821</v>
      </c>
      <c r="E28" s="80" t="s">
        <v>870</v>
      </c>
      <c r="F28" s="105" t="s">
        <v>871</v>
      </c>
      <c r="G28" s="46" t="s">
        <v>134</v>
      </c>
      <c r="H28" s="45" t="s">
        <v>872</v>
      </c>
    </row>
    <row r="29" spans="1:9">
      <c r="A29" s="70" t="s">
        <v>661</v>
      </c>
      <c r="B29" s="116" t="s">
        <v>662</v>
      </c>
      <c r="C29" s="68" t="s">
        <v>312</v>
      </c>
      <c r="D29" s="47" t="s">
        <v>851</v>
      </c>
      <c r="E29" s="47" t="s">
        <v>865</v>
      </c>
      <c r="F29" s="46" t="s">
        <v>873</v>
      </c>
      <c r="G29" s="46" t="s">
        <v>134</v>
      </c>
      <c r="H29" s="45" t="s">
        <v>874</v>
      </c>
      <c r="I29" s="140"/>
    </row>
    <row r="30" spans="1:9" ht="14">
      <c r="A30" s="70" t="s">
        <v>664</v>
      </c>
      <c r="B30" s="116" t="s">
        <v>665</v>
      </c>
      <c r="C30" s="68" t="s">
        <v>312</v>
      </c>
      <c r="D30" s="80" t="s">
        <v>851</v>
      </c>
      <c r="E30" s="80" t="s">
        <v>875</v>
      </c>
      <c r="F30" s="105" t="s">
        <v>876</v>
      </c>
      <c r="G30" s="46" t="s">
        <v>134</v>
      </c>
      <c r="H30" s="45" t="s">
        <v>877</v>
      </c>
    </row>
    <row r="31" spans="1:9">
      <c r="A31" s="70" t="s">
        <v>667</v>
      </c>
      <c r="B31" s="116" t="s">
        <v>668</v>
      </c>
      <c r="C31" s="68">
        <v>3.4</v>
      </c>
      <c r="D31" s="47" t="s">
        <v>821</v>
      </c>
      <c r="E31" s="47" t="s">
        <v>878</v>
      </c>
      <c r="F31" s="46" t="s">
        <v>879</v>
      </c>
      <c r="G31" s="46" t="s">
        <v>134</v>
      </c>
      <c r="H31" s="45" t="s">
        <v>880</v>
      </c>
    </row>
    <row r="32" spans="1:9" ht="14">
      <c r="A32" s="70" t="s">
        <v>670</v>
      </c>
      <c r="B32" s="116" t="s">
        <v>671</v>
      </c>
      <c r="C32" s="68" t="s">
        <v>312</v>
      </c>
      <c r="D32" s="80" t="s">
        <v>821</v>
      </c>
      <c r="E32" s="80" t="s">
        <v>852</v>
      </c>
      <c r="F32" s="105" t="s">
        <v>881</v>
      </c>
      <c r="G32" s="46" t="s">
        <v>134</v>
      </c>
      <c r="H32" s="45" t="s">
        <v>882</v>
      </c>
    </row>
    <row r="33" spans="1:12">
      <c r="A33" s="70" t="s">
        <v>883</v>
      </c>
      <c r="B33" s="116" t="s">
        <v>674</v>
      </c>
      <c r="C33" s="68">
        <v>0.56999999999999995</v>
      </c>
      <c r="D33" s="47" t="s">
        <v>35</v>
      </c>
      <c r="E33" s="47" t="s">
        <v>884</v>
      </c>
      <c r="F33" s="46" t="s">
        <v>885</v>
      </c>
      <c r="G33" s="46" t="s">
        <v>134</v>
      </c>
      <c r="H33" s="45" t="s">
        <v>886</v>
      </c>
    </row>
    <row r="34" spans="1:12">
      <c r="A34" s="70" t="s">
        <v>676</v>
      </c>
      <c r="B34" s="116" t="s">
        <v>677</v>
      </c>
      <c r="C34" s="68">
        <v>1.04</v>
      </c>
      <c r="D34" s="47" t="s">
        <v>35</v>
      </c>
      <c r="E34" s="47" t="s">
        <v>887</v>
      </c>
      <c r="F34" s="46" t="s">
        <v>888</v>
      </c>
      <c r="G34" s="46" t="s">
        <v>134</v>
      </c>
      <c r="H34" s="45" t="s">
        <v>889</v>
      </c>
    </row>
    <row r="35" spans="1:12" ht="14">
      <c r="A35" s="70" t="s">
        <v>679</v>
      </c>
      <c r="B35" s="116" t="s">
        <v>680</v>
      </c>
      <c r="C35" s="68" t="s">
        <v>136</v>
      </c>
      <c r="D35" s="106" t="s">
        <v>890</v>
      </c>
      <c r="E35" s="106">
        <v>50</v>
      </c>
      <c r="F35" s="107" t="s">
        <v>891</v>
      </c>
      <c r="G35" s="71" t="s">
        <v>927</v>
      </c>
      <c r="H35" s="45" t="s">
        <v>892</v>
      </c>
    </row>
    <row r="36" spans="1:12">
      <c r="A36" s="68" t="s">
        <v>682</v>
      </c>
      <c r="B36" s="116" t="s">
        <v>683</v>
      </c>
      <c r="C36" s="68">
        <v>3.0000000000000001E-3</v>
      </c>
      <c r="D36" s="68" t="s">
        <v>821</v>
      </c>
      <c r="E36" s="68" t="s">
        <v>893</v>
      </c>
      <c r="F36" s="72" t="s">
        <v>894</v>
      </c>
      <c r="G36" s="68" t="s">
        <v>134</v>
      </c>
      <c r="H36" s="45" t="s">
        <v>977</v>
      </c>
      <c r="I36" s="140"/>
    </row>
    <row r="37" spans="1:12" ht="14">
      <c r="A37" s="111" t="s">
        <v>685</v>
      </c>
      <c r="B37" s="116" t="s">
        <v>686</v>
      </c>
      <c r="C37" s="68" t="s">
        <v>312</v>
      </c>
      <c r="D37" s="68" t="s">
        <v>821</v>
      </c>
      <c r="E37" s="95" t="s">
        <v>895</v>
      </c>
      <c r="F37" s="108" t="s">
        <v>896</v>
      </c>
      <c r="G37" s="140" t="s">
        <v>134</v>
      </c>
      <c r="H37" s="45" t="s">
        <v>811</v>
      </c>
      <c r="J37" s="140"/>
      <c r="K37" s="49"/>
      <c r="L37" s="100"/>
    </row>
    <row r="38" spans="1:12">
      <c r="A38" s="70" t="s">
        <v>688</v>
      </c>
      <c r="B38" s="116" t="s">
        <v>689</v>
      </c>
      <c r="C38" s="68">
        <v>2.8</v>
      </c>
      <c r="D38" s="68" t="s">
        <v>469</v>
      </c>
      <c r="E38" s="68" t="s">
        <v>852</v>
      </c>
      <c r="F38" s="72" t="s">
        <v>897</v>
      </c>
      <c r="G38" s="72" t="s">
        <v>926</v>
      </c>
      <c r="H38" s="45" t="s">
        <v>916</v>
      </c>
    </row>
    <row r="39" spans="1:12">
      <c r="A39" s="70" t="s">
        <v>691</v>
      </c>
      <c r="B39" s="116" t="s">
        <v>692</v>
      </c>
      <c r="C39" s="68">
        <v>7.4</v>
      </c>
      <c r="D39" s="68" t="s">
        <v>469</v>
      </c>
      <c r="E39" s="68" t="s">
        <v>816</v>
      </c>
      <c r="F39" s="72" t="s">
        <v>898</v>
      </c>
      <c r="G39" s="72" t="s">
        <v>926</v>
      </c>
      <c r="H39" s="45" t="s">
        <v>916</v>
      </c>
    </row>
    <row r="40" spans="1:12">
      <c r="A40" s="70" t="s">
        <v>932</v>
      </c>
      <c r="B40" s="116" t="s">
        <v>695</v>
      </c>
      <c r="C40" s="68">
        <v>8.3000000000000007</v>
      </c>
      <c r="D40" s="68" t="s">
        <v>469</v>
      </c>
      <c r="E40" s="68" t="s">
        <v>816</v>
      </c>
      <c r="F40" s="72" t="s">
        <v>899</v>
      </c>
      <c r="G40" s="72" t="s">
        <v>926</v>
      </c>
      <c r="H40" s="45" t="s">
        <v>916</v>
      </c>
      <c r="I40" s="140"/>
    </row>
    <row r="41" spans="1:12">
      <c r="A41" s="70" t="s">
        <v>697</v>
      </c>
      <c r="B41" s="116" t="s">
        <v>698</v>
      </c>
      <c r="C41" s="68" t="s">
        <v>312</v>
      </c>
      <c r="D41" s="68" t="s">
        <v>469</v>
      </c>
      <c r="E41" s="68" t="s">
        <v>900</v>
      </c>
      <c r="F41" s="72" t="s">
        <v>901</v>
      </c>
      <c r="G41" s="72" t="s">
        <v>134</v>
      </c>
      <c r="H41" s="45" t="s">
        <v>916</v>
      </c>
      <c r="I41" s="140"/>
    </row>
    <row r="42" spans="1:12">
      <c r="A42" s="70" t="s">
        <v>902</v>
      </c>
      <c r="B42" s="116" t="s">
        <v>903</v>
      </c>
      <c r="C42" s="68" t="s">
        <v>312</v>
      </c>
      <c r="D42" s="68" t="s">
        <v>821</v>
      </c>
      <c r="E42" s="68" t="s">
        <v>904</v>
      </c>
      <c r="F42" s="72" t="s">
        <v>905</v>
      </c>
      <c r="G42" s="72" t="s">
        <v>134</v>
      </c>
      <c r="H42" s="69" t="s">
        <v>917</v>
      </c>
      <c r="I42" s="144"/>
      <c r="K42" s="141"/>
      <c r="L42" s="142"/>
    </row>
    <row r="43" spans="1:12" ht="14">
      <c r="A43" s="70" t="s">
        <v>703</v>
      </c>
      <c r="B43" s="125" t="s">
        <v>704</v>
      </c>
      <c r="C43" s="68" t="s">
        <v>928</v>
      </c>
      <c r="D43" s="112" t="s">
        <v>906</v>
      </c>
      <c r="E43" s="112">
        <v>75</v>
      </c>
      <c r="F43" s="71" t="s">
        <v>907</v>
      </c>
      <c r="G43" s="71" t="s">
        <v>927</v>
      </c>
      <c r="H43" s="45" t="s">
        <v>919</v>
      </c>
      <c r="L43" s="100"/>
    </row>
    <row r="44" spans="1:12">
      <c r="A44" s="70" t="s">
        <v>706</v>
      </c>
      <c r="B44" s="116" t="s">
        <v>707</v>
      </c>
      <c r="C44" s="68">
        <v>7.7</v>
      </c>
      <c r="D44" s="68" t="s">
        <v>821</v>
      </c>
      <c r="E44" s="112" t="s">
        <v>908</v>
      </c>
      <c r="F44" s="113" t="s">
        <v>909</v>
      </c>
      <c r="G44" s="113" t="s">
        <v>134</v>
      </c>
      <c r="H44" s="45" t="s">
        <v>918</v>
      </c>
    </row>
    <row r="45" spans="1:12">
      <c r="A45" s="70" t="s">
        <v>709</v>
      </c>
      <c r="B45" s="116" t="s">
        <v>710</v>
      </c>
      <c r="C45" s="68" t="s">
        <v>928</v>
      </c>
      <c r="D45" s="112" t="s">
        <v>910</v>
      </c>
      <c r="E45" s="112">
        <v>20</v>
      </c>
      <c r="F45" s="113" t="s">
        <v>911</v>
      </c>
      <c r="G45" s="71" t="s">
        <v>927</v>
      </c>
      <c r="H45" s="45" t="s">
        <v>930</v>
      </c>
      <c r="K45" s="100"/>
    </row>
    <row r="46" spans="1:12">
      <c r="A46" s="70" t="s">
        <v>712</v>
      </c>
      <c r="B46" s="116" t="s">
        <v>713</v>
      </c>
      <c r="C46" s="68" t="s">
        <v>928</v>
      </c>
      <c r="D46" s="112" t="s">
        <v>912</v>
      </c>
      <c r="E46" s="112">
        <v>25</v>
      </c>
      <c r="F46" s="113" t="s">
        <v>913</v>
      </c>
      <c r="G46" s="71" t="s">
        <v>927</v>
      </c>
      <c r="H46" s="45" t="s">
        <v>929</v>
      </c>
    </row>
    <row r="47" spans="1:12" ht="14" thickBot="1">
      <c r="A47" s="485" t="s">
        <v>715</v>
      </c>
      <c r="B47" s="486" t="s">
        <v>716</v>
      </c>
      <c r="C47" s="487" t="s">
        <v>312</v>
      </c>
      <c r="D47" s="488" t="s">
        <v>468</v>
      </c>
      <c r="E47" s="488" t="s">
        <v>914</v>
      </c>
      <c r="F47" s="489" t="s">
        <v>915</v>
      </c>
      <c r="G47" s="489" t="s">
        <v>134</v>
      </c>
      <c r="H47" s="490" t="s">
        <v>931</v>
      </c>
      <c r="L47" s="100"/>
    </row>
    <row r="49" spans="3:4">
      <c r="C49" s="95"/>
      <c r="D49" s="19"/>
    </row>
  </sheetData>
  <pageMargins left="0.7" right="0.7" top="0.78740157499999996" bottom="0.78740157499999996"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B59A6-F401-FE4A-B8E1-860587D67D56}">
  <dimension ref="A1:BO334"/>
  <sheetViews>
    <sheetView topLeftCell="A38" workbookViewId="0">
      <selection activeCell="D154" sqref="D154"/>
    </sheetView>
  </sheetViews>
  <sheetFormatPr baseColWidth="10" defaultRowHeight="13"/>
  <cols>
    <col min="1" max="1" width="23" customWidth="1"/>
    <col min="2" max="2" width="27" bestFit="1" customWidth="1"/>
    <col min="3" max="3" width="37.33203125" customWidth="1"/>
    <col min="4" max="4" width="13.6640625" customWidth="1"/>
    <col min="5" max="5" width="12.5" customWidth="1"/>
    <col min="6" max="6" width="17.1640625" customWidth="1"/>
    <col min="7" max="67" width="7" customWidth="1"/>
  </cols>
  <sheetData>
    <row r="1" spans="1:67" ht="16">
      <c r="A1" s="27" t="s">
        <v>939</v>
      </c>
      <c r="B1" s="24"/>
      <c r="C1" s="24"/>
      <c r="D1" s="24"/>
      <c r="E1" s="24"/>
      <c r="F1" s="24"/>
      <c r="G1" s="583" t="s">
        <v>472</v>
      </c>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c r="AW1" s="583"/>
      <c r="AX1" s="583"/>
      <c r="AY1" s="583"/>
      <c r="AZ1" s="583"/>
      <c r="BA1" s="583"/>
      <c r="BB1" s="583"/>
      <c r="BC1" s="583"/>
      <c r="BD1" s="583"/>
      <c r="BE1" s="583"/>
      <c r="BF1" s="583"/>
      <c r="BG1" s="583"/>
      <c r="BH1" s="583"/>
      <c r="BI1" s="583"/>
      <c r="BJ1" s="583"/>
      <c r="BK1" s="583"/>
      <c r="BL1" s="583"/>
      <c r="BM1" s="583"/>
      <c r="BN1" s="583"/>
      <c r="BO1" s="583"/>
    </row>
    <row r="2" spans="1:67">
      <c r="B2" s="28" t="s">
        <v>473</v>
      </c>
      <c r="C2" s="28"/>
      <c r="D2" s="28"/>
      <c r="E2" s="29"/>
      <c r="F2" s="30"/>
      <c r="G2" s="584" t="s">
        <v>474</v>
      </c>
      <c r="H2" s="583"/>
      <c r="I2" s="583"/>
      <c r="J2" s="583"/>
      <c r="K2" s="583"/>
      <c r="L2" s="583"/>
      <c r="M2" s="583"/>
      <c r="N2" s="583"/>
      <c r="O2" s="583"/>
      <c r="P2" s="583"/>
      <c r="Q2" s="583"/>
      <c r="R2" s="583"/>
      <c r="S2" s="583"/>
      <c r="T2" s="583"/>
      <c r="U2" s="583"/>
      <c r="V2" s="583"/>
      <c r="W2" s="583"/>
      <c r="X2" s="583"/>
      <c r="Y2" s="583"/>
      <c r="Z2" s="583"/>
      <c r="AA2" s="583"/>
      <c r="AB2" s="583"/>
      <c r="AC2" s="585"/>
      <c r="AD2" s="584" t="s">
        <v>475</v>
      </c>
      <c r="AE2" s="583"/>
      <c r="AF2" s="583"/>
      <c r="AG2" s="583"/>
      <c r="AH2" s="583"/>
      <c r="AI2" s="583"/>
      <c r="AJ2" s="583"/>
      <c r="AK2" s="583"/>
      <c r="AL2" s="583"/>
      <c r="AM2" s="583"/>
      <c r="AN2" s="583"/>
      <c r="AO2" s="583"/>
      <c r="AP2" s="583"/>
      <c r="AQ2" s="583"/>
      <c r="AR2" s="583"/>
      <c r="AS2" s="583"/>
      <c r="AT2" s="583"/>
      <c r="AU2" s="583"/>
      <c r="AV2" s="583"/>
      <c r="AW2" s="583"/>
      <c r="AX2" s="585"/>
      <c r="AY2" s="584" t="s">
        <v>476</v>
      </c>
      <c r="AZ2" s="586"/>
      <c r="BA2" s="586"/>
      <c r="BB2" s="586"/>
      <c r="BC2" s="586"/>
      <c r="BD2" s="586"/>
      <c r="BE2" s="586"/>
      <c r="BF2" s="586"/>
      <c r="BG2" s="586"/>
      <c r="BH2" s="586"/>
      <c r="BI2" s="586"/>
      <c r="BJ2" s="586"/>
      <c r="BK2" s="586"/>
      <c r="BL2" s="586"/>
      <c r="BM2" s="586"/>
      <c r="BN2" s="586"/>
      <c r="BO2" s="585"/>
    </row>
    <row r="3" spans="1:67" ht="14" thickBot="1">
      <c r="A3" s="21" t="s">
        <v>477</v>
      </c>
      <c r="B3" s="31" t="s">
        <v>478</v>
      </c>
      <c r="C3" s="31" t="s">
        <v>479</v>
      </c>
      <c r="D3" s="31" t="s">
        <v>480</v>
      </c>
      <c r="E3" s="32" t="s">
        <v>481</v>
      </c>
      <c r="F3" s="33" t="s">
        <v>482</v>
      </c>
      <c r="G3" s="34" t="s">
        <v>483</v>
      </c>
      <c r="H3" s="34" t="s">
        <v>484</v>
      </c>
      <c r="I3" s="34" t="s">
        <v>485</v>
      </c>
      <c r="J3" s="34" t="s">
        <v>486</v>
      </c>
      <c r="K3" s="34" t="s">
        <v>487</v>
      </c>
      <c r="L3" s="34" t="s">
        <v>488</v>
      </c>
      <c r="M3" s="34" t="s">
        <v>489</v>
      </c>
      <c r="N3" s="34" t="s">
        <v>490</v>
      </c>
      <c r="O3" s="34" t="s">
        <v>491</v>
      </c>
      <c r="P3" s="34" t="s">
        <v>492</v>
      </c>
      <c r="Q3" s="34" t="s">
        <v>493</v>
      </c>
      <c r="R3" s="34" t="s">
        <v>494</v>
      </c>
      <c r="S3" s="34" t="s">
        <v>495</v>
      </c>
      <c r="T3" s="34" t="s">
        <v>496</v>
      </c>
      <c r="U3" s="34" t="s">
        <v>497</v>
      </c>
      <c r="V3" s="34" t="s">
        <v>498</v>
      </c>
      <c r="W3" s="34" t="s">
        <v>499</v>
      </c>
      <c r="X3" s="34" t="s">
        <v>500</v>
      </c>
      <c r="Y3" s="34" t="s">
        <v>501</v>
      </c>
      <c r="Z3" s="34" t="s">
        <v>502</v>
      </c>
      <c r="AA3" s="34" t="s">
        <v>503</v>
      </c>
      <c r="AB3" s="34" t="s">
        <v>504</v>
      </c>
      <c r="AC3" s="35" t="s">
        <v>505</v>
      </c>
      <c r="AD3" s="34" t="s">
        <v>506</v>
      </c>
      <c r="AE3" s="34" t="s">
        <v>507</v>
      </c>
      <c r="AF3" s="34" t="s">
        <v>508</v>
      </c>
      <c r="AG3" s="34" t="s">
        <v>509</v>
      </c>
      <c r="AH3" s="34" t="s">
        <v>510</v>
      </c>
      <c r="AI3" s="34" t="s">
        <v>511</v>
      </c>
      <c r="AJ3" s="34" t="s">
        <v>512</v>
      </c>
      <c r="AK3" s="34" t="s">
        <v>513</v>
      </c>
      <c r="AL3" s="34" t="s">
        <v>514</v>
      </c>
      <c r="AM3" s="34" t="s">
        <v>515</v>
      </c>
      <c r="AN3" s="34" t="s">
        <v>516</v>
      </c>
      <c r="AO3" s="34" t="s">
        <v>517</v>
      </c>
      <c r="AP3" s="34" t="s">
        <v>518</v>
      </c>
      <c r="AQ3" s="34" t="s">
        <v>519</v>
      </c>
      <c r="AR3" s="34" t="s">
        <v>520</v>
      </c>
      <c r="AS3" s="34" t="s">
        <v>521</v>
      </c>
      <c r="AT3" s="34" t="s">
        <v>522</v>
      </c>
      <c r="AU3" s="34" t="s">
        <v>523</v>
      </c>
      <c r="AV3" s="34" t="s">
        <v>524</v>
      </c>
      <c r="AW3" s="34" t="s">
        <v>525</v>
      </c>
      <c r="AX3" s="35" t="s">
        <v>526</v>
      </c>
      <c r="AY3" s="34" t="s">
        <v>527</v>
      </c>
      <c r="AZ3" s="34" t="s">
        <v>528</v>
      </c>
      <c r="BA3" s="34" t="s">
        <v>529</v>
      </c>
      <c r="BB3" s="34" t="s">
        <v>530</v>
      </c>
      <c r="BC3" s="34" t="s">
        <v>531</v>
      </c>
      <c r="BD3" s="34" t="s">
        <v>532</v>
      </c>
      <c r="BE3" s="34" t="s">
        <v>533</v>
      </c>
      <c r="BF3" s="34" t="s">
        <v>534</v>
      </c>
      <c r="BG3" s="34" t="s">
        <v>535</v>
      </c>
      <c r="BH3" s="34" t="s">
        <v>536</v>
      </c>
      <c r="BI3" s="34" t="s">
        <v>537</v>
      </c>
      <c r="BJ3" s="34" t="s">
        <v>538</v>
      </c>
      <c r="BK3" s="34" t="s">
        <v>539</v>
      </c>
      <c r="BL3" s="34" t="s">
        <v>540</v>
      </c>
      <c r="BM3" s="34" t="s">
        <v>541</v>
      </c>
      <c r="BN3" s="34" t="s">
        <v>542</v>
      </c>
      <c r="BO3" s="35" t="s">
        <v>543</v>
      </c>
    </row>
    <row r="4" spans="1:67">
      <c r="A4" t="s">
        <v>548</v>
      </c>
      <c r="B4" t="s">
        <v>604</v>
      </c>
      <c r="C4" t="s">
        <v>605</v>
      </c>
      <c r="D4" t="s">
        <v>35</v>
      </c>
      <c r="E4" s="126" t="s">
        <v>544</v>
      </c>
      <c r="F4" t="s">
        <v>314</v>
      </c>
      <c r="G4" s="36">
        <v>0.97</v>
      </c>
      <c r="H4" s="36">
        <v>0.67</v>
      </c>
      <c r="I4" s="36">
        <v>0.54</v>
      </c>
      <c r="J4" s="36">
        <v>0.95</v>
      </c>
      <c r="K4" s="36">
        <v>0.46</v>
      </c>
      <c r="L4" s="36">
        <v>0.81</v>
      </c>
      <c r="M4" s="36">
        <v>0.8</v>
      </c>
      <c r="N4" s="36">
        <v>1.0900000000000001</v>
      </c>
      <c r="O4" s="36">
        <v>1.28</v>
      </c>
      <c r="P4" s="36">
        <v>0.5</v>
      </c>
      <c r="Q4" s="36">
        <v>1.1499999999999999</v>
      </c>
      <c r="R4" s="36">
        <v>0.84</v>
      </c>
      <c r="S4" s="36">
        <v>0.54</v>
      </c>
      <c r="T4" s="36">
        <v>0.59</v>
      </c>
      <c r="U4" s="36">
        <v>0.87</v>
      </c>
      <c r="V4" s="36">
        <v>0.47000000000000003</v>
      </c>
      <c r="W4" s="36">
        <v>1.54</v>
      </c>
      <c r="X4" s="36">
        <v>0.29000000000000004</v>
      </c>
      <c r="Y4" s="36">
        <v>0.77</v>
      </c>
      <c r="Z4" s="36">
        <v>0.34</v>
      </c>
      <c r="AA4" s="36">
        <v>0.7</v>
      </c>
      <c r="AB4" s="36">
        <v>0.69000000000000006</v>
      </c>
      <c r="AC4" s="36">
        <v>0.35000000000000003</v>
      </c>
      <c r="AD4" s="36">
        <v>0.63</v>
      </c>
      <c r="AE4" s="36">
        <v>0.6</v>
      </c>
      <c r="AF4" s="36">
        <v>0.8</v>
      </c>
      <c r="AG4" s="36">
        <v>0.41000000000000003</v>
      </c>
      <c r="AH4" s="36">
        <v>0.6</v>
      </c>
      <c r="AI4" s="36">
        <v>0.61</v>
      </c>
      <c r="AJ4" s="36">
        <v>0.72</v>
      </c>
      <c r="AK4" s="36">
        <v>0.47000000000000003</v>
      </c>
      <c r="AL4" s="36">
        <v>0.78</v>
      </c>
      <c r="AM4" s="36">
        <v>0.73</v>
      </c>
      <c r="AN4" s="36">
        <v>0.6</v>
      </c>
      <c r="AO4" s="36">
        <v>1.25</v>
      </c>
      <c r="AP4" s="36">
        <v>0.73</v>
      </c>
      <c r="AQ4" s="36">
        <v>0.39</v>
      </c>
      <c r="AR4" s="36">
        <v>0.8</v>
      </c>
      <c r="AS4" s="36">
        <v>0.7</v>
      </c>
      <c r="AT4" s="36">
        <v>6.7</v>
      </c>
      <c r="AU4" s="36">
        <v>1.07</v>
      </c>
      <c r="AV4" s="36">
        <v>0.8</v>
      </c>
      <c r="AW4" s="36">
        <v>0.7</v>
      </c>
      <c r="AX4" s="36">
        <v>0.81</v>
      </c>
      <c r="AY4" s="36">
        <v>0.97</v>
      </c>
      <c r="AZ4" s="36">
        <v>1.07</v>
      </c>
      <c r="BA4" s="36">
        <v>0.86</v>
      </c>
      <c r="BB4" s="36">
        <v>0.77</v>
      </c>
      <c r="BC4" s="36">
        <v>0.57999999999999996</v>
      </c>
      <c r="BD4" s="36">
        <v>0.85</v>
      </c>
      <c r="BE4" s="36">
        <v>0.83</v>
      </c>
      <c r="BF4" s="36">
        <v>1.74</v>
      </c>
      <c r="BG4" s="36">
        <v>0.47000000000000003</v>
      </c>
      <c r="BH4" s="36">
        <v>1.06</v>
      </c>
      <c r="BI4" s="36">
        <v>1.1399999999999999</v>
      </c>
      <c r="BJ4" s="36">
        <v>1.29</v>
      </c>
      <c r="BK4" s="36">
        <v>0.89</v>
      </c>
      <c r="BL4" s="36">
        <v>0.88</v>
      </c>
      <c r="BM4" s="36">
        <v>0.73</v>
      </c>
      <c r="BN4" s="36">
        <v>0.87</v>
      </c>
      <c r="BO4" s="36">
        <v>0.77</v>
      </c>
    </row>
    <row r="5" spans="1:67">
      <c r="A5" t="s">
        <v>548</v>
      </c>
      <c r="B5" t="s">
        <v>604</v>
      </c>
      <c r="C5" t="s">
        <v>605</v>
      </c>
      <c r="E5" s="126" t="s">
        <v>544</v>
      </c>
      <c r="G5" s="36">
        <v>1.3</v>
      </c>
      <c r="H5" s="36">
        <v>0.96</v>
      </c>
      <c r="I5" s="36">
        <v>0.82000000000000006</v>
      </c>
      <c r="J5" s="36">
        <v>1.1200000000000001</v>
      </c>
      <c r="K5" s="36">
        <v>0.69000000000000006</v>
      </c>
      <c r="L5" s="36">
        <v>0.59</v>
      </c>
      <c r="M5" s="36">
        <v>0.61</v>
      </c>
      <c r="N5" s="36">
        <v>0.57000000000000006</v>
      </c>
      <c r="O5" s="36">
        <v>0.71</v>
      </c>
      <c r="P5" s="36">
        <v>0.83</v>
      </c>
      <c r="Q5" s="36">
        <v>1.77</v>
      </c>
      <c r="R5" s="36">
        <v>0.72</v>
      </c>
      <c r="S5" s="36">
        <v>0.71</v>
      </c>
      <c r="T5" s="36">
        <v>0.67</v>
      </c>
      <c r="U5" s="36">
        <v>0.85</v>
      </c>
      <c r="V5" s="36">
        <v>0.57000000000000006</v>
      </c>
      <c r="W5" s="36">
        <v>0.88</v>
      </c>
      <c r="X5" s="36">
        <v>0.23</v>
      </c>
      <c r="Y5" s="36">
        <v>0.75</v>
      </c>
      <c r="Z5" s="36">
        <v>0.93</v>
      </c>
      <c r="AA5" s="36">
        <v>0.5</v>
      </c>
      <c r="AB5" s="36">
        <v>1.1100000000000001</v>
      </c>
      <c r="AC5" s="36">
        <v>1.02</v>
      </c>
      <c r="AD5" s="36">
        <v>0.91</v>
      </c>
      <c r="AE5" s="36">
        <v>1.1000000000000001</v>
      </c>
      <c r="AF5" s="36">
        <v>0.7</v>
      </c>
      <c r="AG5" s="36">
        <v>0.71</v>
      </c>
      <c r="AH5" s="36">
        <v>0.88</v>
      </c>
      <c r="AI5" s="36">
        <v>0.78</v>
      </c>
      <c r="AJ5" s="36">
        <v>0.8</v>
      </c>
      <c r="AK5" s="36">
        <v>0.69000000000000006</v>
      </c>
      <c r="AL5" s="36">
        <v>0.77</v>
      </c>
      <c r="AM5" s="36">
        <v>1.36</v>
      </c>
      <c r="AN5" s="36">
        <v>0.68</v>
      </c>
      <c r="AO5" s="36">
        <v>1</v>
      </c>
      <c r="AP5" s="36">
        <v>0.61</v>
      </c>
      <c r="AQ5" s="36">
        <v>0.64</v>
      </c>
      <c r="AR5" s="36">
        <v>0.9</v>
      </c>
      <c r="AS5" s="36">
        <v>0.99</v>
      </c>
      <c r="AT5" s="36">
        <v>0.52</v>
      </c>
      <c r="AU5" s="36">
        <v>1.06</v>
      </c>
      <c r="AV5" s="36">
        <v>0.75</v>
      </c>
      <c r="AW5" s="36">
        <v>1.05</v>
      </c>
      <c r="AX5" s="36">
        <v>0.96</v>
      </c>
      <c r="AY5" s="36">
        <v>1.26</v>
      </c>
      <c r="AZ5" s="36">
        <v>1.08</v>
      </c>
      <c r="BA5" s="36">
        <v>1.26</v>
      </c>
      <c r="BB5" s="36">
        <v>0.94000000000000006</v>
      </c>
      <c r="BC5" s="36">
        <v>0.98</v>
      </c>
      <c r="BD5" s="36">
        <v>0.91</v>
      </c>
      <c r="BE5" s="36">
        <v>1.1399999999999999</v>
      </c>
      <c r="BF5" s="36">
        <v>0.89</v>
      </c>
      <c r="BG5" s="36">
        <v>1.3800000000000001</v>
      </c>
      <c r="BH5" s="36">
        <v>1.04</v>
      </c>
      <c r="BI5" s="36">
        <v>0.98</v>
      </c>
      <c r="BJ5" s="36">
        <v>0.87</v>
      </c>
      <c r="BK5" s="36">
        <v>1</v>
      </c>
      <c r="BL5" s="36">
        <v>0.99</v>
      </c>
      <c r="BM5" s="36">
        <v>0.79</v>
      </c>
      <c r="BN5" s="36">
        <v>1.06</v>
      </c>
      <c r="BO5" s="36">
        <v>0.81</v>
      </c>
    </row>
    <row r="6" spans="1:67">
      <c r="A6" t="s">
        <v>548</v>
      </c>
      <c r="B6" t="s">
        <v>604</v>
      </c>
      <c r="C6" t="s">
        <v>605</v>
      </c>
      <c r="E6" s="127">
        <v>0.01</v>
      </c>
      <c r="G6" s="36">
        <v>5.34</v>
      </c>
      <c r="H6" s="36">
        <v>0.76</v>
      </c>
      <c r="I6" s="36">
        <v>0.97</v>
      </c>
      <c r="J6" s="36">
        <v>1.1499999999999999</v>
      </c>
      <c r="K6" s="36">
        <v>1.26</v>
      </c>
      <c r="L6" s="36">
        <v>0.97</v>
      </c>
      <c r="M6" s="36">
        <v>0.21000000000000002</v>
      </c>
      <c r="N6" s="36">
        <v>3.5399999999999996</v>
      </c>
      <c r="O6" s="36">
        <v>1.89</v>
      </c>
      <c r="P6" s="36">
        <v>1.08</v>
      </c>
      <c r="Q6" s="36">
        <v>23.5</v>
      </c>
      <c r="R6" s="36">
        <v>0.5</v>
      </c>
      <c r="S6" s="36">
        <v>0.96</v>
      </c>
      <c r="T6" s="36">
        <v>1.85</v>
      </c>
      <c r="U6" s="36">
        <v>1.67</v>
      </c>
      <c r="V6" s="36">
        <v>0.24000000000000002</v>
      </c>
      <c r="W6" s="36">
        <v>0.69000000000000006</v>
      </c>
      <c r="X6" s="36">
        <v>0.12</v>
      </c>
      <c r="Y6" s="36">
        <v>0.6</v>
      </c>
      <c r="Z6" s="36">
        <v>0.26</v>
      </c>
      <c r="AA6" s="36">
        <v>1.73</v>
      </c>
      <c r="AB6" s="36">
        <v>0.42</v>
      </c>
      <c r="AC6" s="36">
        <v>0.26</v>
      </c>
      <c r="AD6" s="36">
        <v>1.42</v>
      </c>
      <c r="AE6" s="36">
        <v>0.83</v>
      </c>
      <c r="AF6" s="36">
        <v>1.02</v>
      </c>
      <c r="AG6" s="36">
        <v>0.63</v>
      </c>
      <c r="AH6" s="36">
        <v>0.76</v>
      </c>
      <c r="AI6" s="36">
        <v>0.64</v>
      </c>
      <c r="AJ6" s="36">
        <v>0.78</v>
      </c>
      <c r="AK6" s="36">
        <v>0.49</v>
      </c>
      <c r="AL6" s="36">
        <v>0.81</v>
      </c>
      <c r="AM6" s="36">
        <v>0.8</v>
      </c>
      <c r="AN6" s="36">
        <v>0.54</v>
      </c>
      <c r="AO6" s="36">
        <v>1.59</v>
      </c>
      <c r="AP6" s="36">
        <v>0.75</v>
      </c>
      <c r="AQ6" s="36">
        <v>0.85</v>
      </c>
      <c r="AR6" s="36">
        <v>0.78</v>
      </c>
      <c r="AS6" s="36">
        <v>1.1399999999999999</v>
      </c>
      <c r="AT6" s="36">
        <v>0.98</v>
      </c>
      <c r="AU6" s="36">
        <v>2.3499999999999996</v>
      </c>
      <c r="AV6" s="36">
        <v>0.75</v>
      </c>
      <c r="AW6" s="36">
        <v>1.05</v>
      </c>
      <c r="AX6" s="36">
        <v>0.95</v>
      </c>
      <c r="AY6" s="36">
        <v>2.8699999999999997</v>
      </c>
      <c r="AZ6" s="36">
        <v>1.27</v>
      </c>
      <c r="BA6" s="36">
        <v>1.46</v>
      </c>
      <c r="BB6" s="36">
        <v>1.3</v>
      </c>
      <c r="BC6" s="36">
        <v>0.96</v>
      </c>
      <c r="BD6" s="36">
        <v>1.62</v>
      </c>
      <c r="BE6" s="36">
        <v>1.1300000000000001</v>
      </c>
      <c r="BF6" s="36">
        <v>0.22</v>
      </c>
      <c r="BG6" s="36">
        <v>0.62</v>
      </c>
      <c r="BH6" s="36">
        <v>3.8299999999999996</v>
      </c>
      <c r="BI6" s="36">
        <v>1.62</v>
      </c>
      <c r="BJ6" s="36">
        <v>2.2599999999999998</v>
      </c>
      <c r="BK6" s="36">
        <v>1.29</v>
      </c>
      <c r="BL6" s="36">
        <v>0.98</v>
      </c>
      <c r="BM6" s="36">
        <v>5.88</v>
      </c>
      <c r="BN6" s="36">
        <v>2.1799999999999997</v>
      </c>
      <c r="BO6" s="36">
        <v>0.86</v>
      </c>
    </row>
    <row r="7" spans="1:67">
      <c r="A7" t="s">
        <v>548</v>
      </c>
      <c r="B7" t="s">
        <v>604</v>
      </c>
      <c r="C7" t="s">
        <v>605</v>
      </c>
      <c r="E7" s="127">
        <v>0.01</v>
      </c>
      <c r="G7" s="36">
        <v>4.2299999999999995</v>
      </c>
      <c r="H7" s="36">
        <v>1.0900000000000001</v>
      </c>
      <c r="I7" s="36">
        <v>0.93</v>
      </c>
      <c r="J7" s="36">
        <v>3.19</v>
      </c>
      <c r="K7" s="36">
        <v>0.24000000000000002</v>
      </c>
      <c r="L7" s="36">
        <v>1.65</v>
      </c>
      <c r="M7" s="36">
        <v>0.41000000000000003</v>
      </c>
      <c r="N7" s="36">
        <v>6.09</v>
      </c>
      <c r="O7" s="36">
        <v>3.36</v>
      </c>
      <c r="P7" s="36">
        <v>2.7399999999999998</v>
      </c>
      <c r="Q7" s="36">
        <v>13.53</v>
      </c>
      <c r="R7" s="36">
        <v>0.25</v>
      </c>
      <c r="S7" s="36">
        <v>0.54</v>
      </c>
      <c r="T7" s="36">
        <v>0.29000000000000004</v>
      </c>
      <c r="U7" s="36">
        <v>1.74</v>
      </c>
      <c r="V7" s="36">
        <v>0.17</v>
      </c>
      <c r="W7" s="36">
        <v>2.11</v>
      </c>
      <c r="X7" s="36">
        <v>0.05</v>
      </c>
      <c r="Y7" s="36">
        <v>0.53</v>
      </c>
      <c r="Z7" s="36">
        <v>0.2</v>
      </c>
      <c r="AA7" s="36">
        <v>0.25</v>
      </c>
      <c r="AB7" s="36">
        <v>0.63</v>
      </c>
      <c r="AC7" s="36">
        <v>0.33</v>
      </c>
      <c r="AD7" s="36">
        <v>1.25</v>
      </c>
      <c r="AE7" s="36">
        <v>0.84</v>
      </c>
      <c r="AF7" s="36">
        <v>1.07</v>
      </c>
      <c r="AG7" s="36">
        <v>1.35</v>
      </c>
      <c r="AH7" s="36">
        <v>0.39</v>
      </c>
      <c r="AI7" s="36">
        <v>0.51</v>
      </c>
      <c r="AJ7" s="36">
        <v>0.55000000000000004</v>
      </c>
      <c r="AK7" s="36">
        <v>0.7</v>
      </c>
      <c r="AL7" s="36">
        <v>0.53</v>
      </c>
      <c r="AM7" s="36">
        <v>2.0299999999999998</v>
      </c>
      <c r="AN7" s="36">
        <v>0.44</v>
      </c>
      <c r="AO7" s="36">
        <v>1.45</v>
      </c>
      <c r="AP7" s="36">
        <v>1.56</v>
      </c>
      <c r="AQ7" s="36">
        <v>1.81</v>
      </c>
      <c r="AR7" s="36">
        <v>0.52</v>
      </c>
      <c r="AS7" s="36">
        <v>1.4</v>
      </c>
      <c r="AT7" s="36">
        <v>3.76</v>
      </c>
      <c r="AU7" s="36">
        <v>1.1499999999999999</v>
      </c>
      <c r="AV7" s="36">
        <v>0.92</v>
      </c>
      <c r="AW7" s="36">
        <v>0.8</v>
      </c>
      <c r="AX7" s="36">
        <v>1.1300000000000001</v>
      </c>
      <c r="AY7" s="36">
        <v>3.03</v>
      </c>
      <c r="AZ7" s="36">
        <v>0.8</v>
      </c>
      <c r="BA7" s="36">
        <v>1.7</v>
      </c>
      <c r="BB7" s="36">
        <v>1.94</v>
      </c>
      <c r="BC7" s="36">
        <v>0.28000000000000003</v>
      </c>
      <c r="BD7" s="36">
        <v>0.85</v>
      </c>
      <c r="BE7" s="36">
        <v>1.19</v>
      </c>
      <c r="BF7" s="36">
        <v>1.81</v>
      </c>
      <c r="BG7" s="36">
        <v>1</v>
      </c>
      <c r="BH7" s="36">
        <v>3.4299999999999997</v>
      </c>
      <c r="BI7" s="36">
        <v>1.27</v>
      </c>
      <c r="BJ7" s="36">
        <v>1.4</v>
      </c>
      <c r="BK7" s="36">
        <v>0.91</v>
      </c>
      <c r="BL7" s="36">
        <v>0.68</v>
      </c>
      <c r="BM7" s="36">
        <v>2.9899999999999998</v>
      </c>
      <c r="BN7" s="36">
        <v>1.36</v>
      </c>
      <c r="BO7" s="36">
        <v>1.2</v>
      </c>
    </row>
    <row r="8" spans="1:67">
      <c r="A8" t="s">
        <v>548</v>
      </c>
      <c r="B8" t="s">
        <v>604</v>
      </c>
      <c r="C8" t="s">
        <v>605</v>
      </c>
      <c r="E8" s="127">
        <v>0.1</v>
      </c>
      <c r="G8" s="36">
        <v>12.69</v>
      </c>
      <c r="H8" s="36">
        <v>13.66</v>
      </c>
      <c r="I8" s="36">
        <v>2.2899999999999996</v>
      </c>
      <c r="J8" s="36">
        <v>3.53</v>
      </c>
      <c r="K8" s="36">
        <v>1.75</v>
      </c>
      <c r="L8" s="36">
        <v>9.6199999999999992</v>
      </c>
      <c r="M8" s="36">
        <v>0.71</v>
      </c>
      <c r="N8" s="36">
        <v>11.79</v>
      </c>
      <c r="O8" s="36">
        <v>3.1599999999999997</v>
      </c>
      <c r="P8" s="36">
        <v>0.97</v>
      </c>
      <c r="Q8" s="36">
        <v>60.97</v>
      </c>
      <c r="R8" s="36">
        <v>3.4899999999999998</v>
      </c>
      <c r="S8" s="36">
        <v>3.4899999999999998</v>
      </c>
      <c r="T8" s="36">
        <v>4.3899999999999997</v>
      </c>
      <c r="U8" s="36">
        <v>6.39</v>
      </c>
      <c r="V8" s="36">
        <v>0.44</v>
      </c>
      <c r="W8" s="36">
        <v>7.71</v>
      </c>
      <c r="X8" s="36">
        <v>3.23</v>
      </c>
      <c r="Y8" s="36">
        <v>2.09</v>
      </c>
      <c r="Z8" s="36">
        <v>0.29000000000000004</v>
      </c>
      <c r="AA8" s="36">
        <v>4.66</v>
      </c>
      <c r="AB8" s="36">
        <v>0.69000000000000006</v>
      </c>
      <c r="AC8" s="36">
        <v>0.61</v>
      </c>
      <c r="AD8" s="36">
        <v>1.4</v>
      </c>
      <c r="AE8" s="36">
        <v>0.53</v>
      </c>
      <c r="AF8" s="36">
        <v>1.3800000000000001</v>
      </c>
      <c r="AG8" s="36">
        <v>0.29000000000000004</v>
      </c>
      <c r="AH8" s="36">
        <v>0.71</v>
      </c>
      <c r="AI8" s="36">
        <v>0.92</v>
      </c>
      <c r="AJ8" s="36">
        <v>0.62</v>
      </c>
      <c r="AK8" s="36">
        <v>0.54</v>
      </c>
      <c r="AL8" s="36">
        <v>0.68</v>
      </c>
      <c r="AM8" s="36">
        <v>0.76</v>
      </c>
      <c r="AN8" s="36">
        <v>0.57999999999999996</v>
      </c>
      <c r="AO8" s="36">
        <v>0.91</v>
      </c>
      <c r="AP8" s="36">
        <v>1.21</v>
      </c>
      <c r="AQ8" s="36">
        <v>0.22</v>
      </c>
      <c r="AR8" s="36">
        <v>0.56000000000000005</v>
      </c>
      <c r="AS8" s="36">
        <v>0.61</v>
      </c>
      <c r="AT8" s="36">
        <v>2.9499999999999997</v>
      </c>
      <c r="AU8" s="36">
        <v>4.46</v>
      </c>
      <c r="AV8" s="36">
        <v>0.71</v>
      </c>
      <c r="AW8" s="36">
        <v>0.57000000000000006</v>
      </c>
      <c r="AX8" s="36">
        <v>0.95</v>
      </c>
      <c r="AY8" s="36">
        <v>5.16</v>
      </c>
      <c r="AZ8" s="36">
        <v>1.06</v>
      </c>
      <c r="BA8" s="36">
        <v>2.2799999999999998</v>
      </c>
      <c r="BB8" s="36">
        <v>1.79</v>
      </c>
      <c r="BC8" s="36">
        <v>0.73</v>
      </c>
      <c r="BD8" s="36">
        <v>1.19</v>
      </c>
      <c r="BE8" s="36">
        <v>1.1000000000000001</v>
      </c>
      <c r="BF8" s="36">
        <v>0.12</v>
      </c>
      <c r="BG8" s="36">
        <v>0.54</v>
      </c>
      <c r="BH8" s="36">
        <v>5.47</v>
      </c>
      <c r="BI8" s="36">
        <v>1.75</v>
      </c>
      <c r="BJ8" s="36">
        <v>2.0299999999999998</v>
      </c>
      <c r="BK8" s="36">
        <v>1.33</v>
      </c>
      <c r="BL8" s="36">
        <v>1.07</v>
      </c>
      <c r="BM8" s="36">
        <v>7.6099999999999994</v>
      </c>
      <c r="BN8" s="36">
        <v>2.0299999999999998</v>
      </c>
      <c r="BO8" s="36">
        <v>1.26</v>
      </c>
    </row>
    <row r="9" spans="1:67">
      <c r="A9" t="s">
        <v>548</v>
      </c>
      <c r="B9" t="s">
        <v>604</v>
      </c>
      <c r="C9" t="s">
        <v>605</v>
      </c>
      <c r="E9" s="127">
        <v>0.1</v>
      </c>
      <c r="G9" s="36">
        <v>128.45999999999998</v>
      </c>
      <c r="H9" s="36">
        <v>29.220000000000002</v>
      </c>
      <c r="I9" s="36">
        <v>1.6300000000000001</v>
      </c>
      <c r="J9" s="36">
        <v>1.61</v>
      </c>
      <c r="K9" s="36">
        <v>1.53</v>
      </c>
      <c r="L9" s="36">
        <v>27.430000000000003</v>
      </c>
      <c r="M9" s="36">
        <v>1.93</v>
      </c>
      <c r="N9" s="36">
        <v>29.080000000000002</v>
      </c>
      <c r="O9" s="36">
        <v>3.1599999999999997</v>
      </c>
      <c r="P9" s="36">
        <v>4.0599999999999996</v>
      </c>
      <c r="Q9" s="36">
        <v>45.39</v>
      </c>
      <c r="R9" s="36">
        <v>1.82</v>
      </c>
      <c r="S9" s="36">
        <v>2.15</v>
      </c>
      <c r="T9" s="36">
        <v>3.1599999999999997</v>
      </c>
      <c r="U9" s="36">
        <v>21.220000000000002</v>
      </c>
      <c r="V9" s="36">
        <v>0.61</v>
      </c>
      <c r="W9" s="36">
        <v>14.29</v>
      </c>
      <c r="X9" s="36">
        <v>7.24</v>
      </c>
      <c r="Y9" s="36">
        <v>1.26</v>
      </c>
      <c r="Z9" s="36">
        <v>1.56</v>
      </c>
      <c r="AA9" s="36">
        <v>2.25</v>
      </c>
      <c r="AB9" s="36">
        <v>0.34</v>
      </c>
      <c r="AC9" s="36">
        <v>1.54</v>
      </c>
      <c r="AD9" s="36">
        <v>1.17</v>
      </c>
      <c r="AE9" s="36">
        <v>1.25</v>
      </c>
      <c r="AF9" s="36">
        <v>0.56000000000000005</v>
      </c>
      <c r="AG9" s="36">
        <v>0.49</v>
      </c>
      <c r="AH9" s="36">
        <v>0.64</v>
      </c>
      <c r="AI9" s="36">
        <v>1.19</v>
      </c>
      <c r="AJ9" s="36">
        <v>0.57999999999999996</v>
      </c>
      <c r="AK9" s="36">
        <v>0.09</v>
      </c>
      <c r="AL9" s="36">
        <v>0.77</v>
      </c>
      <c r="AM9" s="36">
        <v>1.74</v>
      </c>
      <c r="AN9" s="36">
        <v>0.52</v>
      </c>
      <c r="AO9" s="36">
        <v>0.59</v>
      </c>
      <c r="AP9" s="36">
        <v>2.0699999999999998</v>
      </c>
      <c r="AQ9" s="36">
        <v>1.19</v>
      </c>
      <c r="AR9" s="36">
        <v>0.72</v>
      </c>
      <c r="AS9" s="36">
        <v>0.46</v>
      </c>
      <c r="AT9" s="36">
        <v>2.8499999999999996</v>
      </c>
      <c r="AU9" s="36">
        <v>12.45</v>
      </c>
      <c r="AV9" s="36">
        <v>0.47000000000000003</v>
      </c>
      <c r="AW9" s="36">
        <v>0.39</v>
      </c>
      <c r="AX9" s="36">
        <v>0.81</v>
      </c>
      <c r="AY9" s="36">
        <v>3.1399999999999997</v>
      </c>
      <c r="AZ9" s="36">
        <v>0.8</v>
      </c>
      <c r="BA9" s="36">
        <v>2.8099999999999996</v>
      </c>
      <c r="BB9" s="36">
        <v>2.1599999999999997</v>
      </c>
      <c r="BC9" s="36">
        <v>0.95</v>
      </c>
      <c r="BD9" s="36">
        <v>0.71</v>
      </c>
      <c r="BE9" s="36">
        <v>0.81</v>
      </c>
      <c r="BF9" s="36">
        <v>1.68</v>
      </c>
      <c r="BG9" s="36">
        <v>1.35</v>
      </c>
      <c r="BH9" s="36">
        <v>3.9899999999999998</v>
      </c>
      <c r="BI9" s="36">
        <v>0.52</v>
      </c>
      <c r="BJ9" s="36">
        <v>1.04</v>
      </c>
      <c r="BK9" s="36">
        <v>0.96</v>
      </c>
      <c r="BL9" s="36">
        <v>0.83</v>
      </c>
      <c r="BM9" s="36">
        <v>5.09</v>
      </c>
      <c r="BN9" s="36">
        <v>1.04</v>
      </c>
      <c r="BO9" s="36">
        <v>1.67</v>
      </c>
    </row>
    <row r="10" spans="1:67">
      <c r="A10" t="s">
        <v>548</v>
      </c>
      <c r="B10" t="s">
        <v>604</v>
      </c>
      <c r="C10" t="s">
        <v>605</v>
      </c>
      <c r="E10" s="127">
        <v>0.5</v>
      </c>
      <c r="G10" s="36">
        <v>75.52000000000001</v>
      </c>
      <c r="H10" s="36">
        <v>37.14</v>
      </c>
      <c r="I10" s="36">
        <v>1.67</v>
      </c>
      <c r="J10" s="36">
        <v>3.61</v>
      </c>
      <c r="K10" s="36">
        <v>1.3</v>
      </c>
      <c r="L10" s="36">
        <v>44.3</v>
      </c>
      <c r="M10" s="36">
        <v>1.48</v>
      </c>
      <c r="N10" s="36">
        <v>94.54</v>
      </c>
      <c r="O10" s="36">
        <v>7.3599999999999994</v>
      </c>
      <c r="P10" s="36">
        <v>1.49</v>
      </c>
      <c r="Q10" s="36">
        <v>52.11</v>
      </c>
      <c r="R10" s="36">
        <v>2.5399999999999996</v>
      </c>
      <c r="S10" s="36">
        <v>2.69</v>
      </c>
      <c r="T10" s="36">
        <v>3.7199999999999998</v>
      </c>
      <c r="U10" s="36">
        <v>15.54</v>
      </c>
      <c r="V10" s="36">
        <v>0.25</v>
      </c>
      <c r="W10" s="36">
        <v>43.71</v>
      </c>
      <c r="X10" s="36">
        <v>15.51</v>
      </c>
      <c r="Y10" s="36">
        <v>1.1599999999999999</v>
      </c>
      <c r="Z10" s="36">
        <v>0.75</v>
      </c>
      <c r="AA10" s="36">
        <v>3.5399999999999996</v>
      </c>
      <c r="AB10" s="36">
        <v>0.23</v>
      </c>
      <c r="AC10" s="36">
        <v>0.85</v>
      </c>
      <c r="AD10" s="36">
        <v>0.95</v>
      </c>
      <c r="AE10" s="36">
        <v>0.62</v>
      </c>
      <c r="AF10" s="36">
        <v>0.67</v>
      </c>
      <c r="AG10" s="36">
        <v>0.16</v>
      </c>
      <c r="AH10" s="36">
        <v>0.84</v>
      </c>
      <c r="AI10" s="36">
        <v>1.19</v>
      </c>
      <c r="AJ10" s="36">
        <v>0.49</v>
      </c>
      <c r="AK10" s="36">
        <v>0.38</v>
      </c>
      <c r="AL10" s="36">
        <v>0.46</v>
      </c>
      <c r="AM10" s="36">
        <v>0.96</v>
      </c>
      <c r="AN10" s="36">
        <v>0.5</v>
      </c>
      <c r="AO10" s="36">
        <v>0.34</v>
      </c>
      <c r="AP10" s="36">
        <v>2.8299999999999996</v>
      </c>
      <c r="AQ10" s="36">
        <v>0.16</v>
      </c>
      <c r="AR10" s="36">
        <v>0.69000000000000006</v>
      </c>
      <c r="AS10" s="36">
        <v>0.25</v>
      </c>
      <c r="AT10" s="36">
        <v>1.91</v>
      </c>
      <c r="AU10" s="36">
        <v>12.549999999999999</v>
      </c>
      <c r="AV10" s="36">
        <v>0.44</v>
      </c>
      <c r="AW10" s="36">
        <v>0.15000000000000002</v>
      </c>
      <c r="AX10" s="36">
        <v>0.73</v>
      </c>
      <c r="AY10" s="36">
        <v>4.59</v>
      </c>
      <c r="AZ10" s="36">
        <v>1.1100000000000001</v>
      </c>
      <c r="BA10" s="36">
        <v>4.4399999999999995</v>
      </c>
      <c r="BB10" s="36">
        <v>1.99</v>
      </c>
      <c r="BC10" s="36">
        <v>0.64</v>
      </c>
      <c r="BD10" s="36">
        <v>1.03</v>
      </c>
      <c r="BE10" s="36">
        <v>0.87</v>
      </c>
      <c r="BF10" s="36">
        <v>0.78</v>
      </c>
      <c r="BG10" s="36">
        <v>0.43</v>
      </c>
      <c r="BH10" s="36">
        <v>3.96</v>
      </c>
      <c r="BI10" s="36">
        <v>0.57999999999999996</v>
      </c>
      <c r="BJ10" s="36">
        <v>0.86</v>
      </c>
      <c r="BK10" s="36">
        <v>1.02</v>
      </c>
      <c r="BL10" s="36">
        <v>0.92</v>
      </c>
      <c r="BM10" s="36">
        <v>4.0299999999999994</v>
      </c>
      <c r="BN10" s="36">
        <v>1.34</v>
      </c>
      <c r="BO10" s="36">
        <v>1.62</v>
      </c>
    </row>
    <row r="11" spans="1:67">
      <c r="A11" t="s">
        <v>548</v>
      </c>
      <c r="B11" s="64" t="s">
        <v>604</v>
      </c>
      <c r="C11" s="64" t="s">
        <v>605</v>
      </c>
      <c r="D11" s="64"/>
      <c r="E11" s="128">
        <v>1</v>
      </c>
      <c r="F11" s="64"/>
      <c r="G11" s="38" t="s">
        <v>546</v>
      </c>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row>
    <row r="12" spans="1:67">
      <c r="A12" t="s">
        <v>548</v>
      </c>
      <c r="B12" t="s">
        <v>607</v>
      </c>
      <c r="C12" t="s">
        <v>608</v>
      </c>
      <c r="D12" t="s">
        <v>35</v>
      </c>
      <c r="E12" s="126" t="s">
        <v>544</v>
      </c>
      <c r="F12" t="s">
        <v>315</v>
      </c>
      <c r="G12" s="36" t="s">
        <v>546</v>
      </c>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row>
    <row r="13" spans="1:67">
      <c r="A13" t="s">
        <v>548</v>
      </c>
      <c r="B13" t="s">
        <v>607</v>
      </c>
      <c r="C13" t="s">
        <v>608</v>
      </c>
      <c r="E13" s="127">
        <v>0.01</v>
      </c>
      <c r="G13" s="36">
        <v>0.86</v>
      </c>
      <c r="H13" s="36">
        <v>0.95</v>
      </c>
      <c r="I13" s="36">
        <v>1.02</v>
      </c>
      <c r="J13" s="36">
        <v>0.54</v>
      </c>
      <c r="K13" s="36">
        <v>1.77</v>
      </c>
      <c r="L13" s="36">
        <v>0.74</v>
      </c>
      <c r="M13" s="36">
        <v>0.9</v>
      </c>
      <c r="N13" s="36">
        <v>0.77</v>
      </c>
      <c r="O13" s="36">
        <v>0.76</v>
      </c>
      <c r="P13" s="36">
        <v>1.17</v>
      </c>
      <c r="Q13" s="36">
        <v>0.94000000000000006</v>
      </c>
      <c r="R13" s="36">
        <v>1.26</v>
      </c>
      <c r="S13" s="36">
        <v>0.53</v>
      </c>
      <c r="T13" s="36">
        <v>0.76</v>
      </c>
      <c r="U13" s="36">
        <v>1.05</v>
      </c>
      <c r="V13" s="36">
        <v>0.6</v>
      </c>
      <c r="W13" s="36">
        <v>0.99</v>
      </c>
      <c r="X13" s="36">
        <v>0.24000000000000002</v>
      </c>
      <c r="Y13" s="36">
        <v>1.26</v>
      </c>
      <c r="Z13" s="36">
        <v>0.97</v>
      </c>
      <c r="AA13" s="36">
        <v>0.59</v>
      </c>
      <c r="AB13" s="36">
        <v>0.95</v>
      </c>
      <c r="AC13" s="36">
        <v>1.06</v>
      </c>
      <c r="AD13" s="36">
        <v>0.75</v>
      </c>
      <c r="AE13" s="36">
        <v>1.37</v>
      </c>
      <c r="AF13" s="36">
        <v>0.74</v>
      </c>
      <c r="AG13" s="36">
        <v>0.91</v>
      </c>
      <c r="AH13" s="36">
        <v>1.02</v>
      </c>
      <c r="AI13" s="36">
        <v>0.9</v>
      </c>
      <c r="AJ13" s="36">
        <v>0.97</v>
      </c>
      <c r="AK13" s="36">
        <v>0.55000000000000004</v>
      </c>
      <c r="AL13" s="36">
        <v>0.85</v>
      </c>
      <c r="AM13" s="36">
        <v>1.59</v>
      </c>
      <c r="AN13" s="36">
        <v>0.75</v>
      </c>
      <c r="AO13" s="36">
        <v>1.07</v>
      </c>
      <c r="AP13" s="36">
        <v>1.06</v>
      </c>
      <c r="AQ13" s="36">
        <v>0.99</v>
      </c>
      <c r="AR13" s="36">
        <v>1.0900000000000001</v>
      </c>
      <c r="AS13" s="36">
        <v>1.05</v>
      </c>
      <c r="AT13" s="36">
        <v>0.98</v>
      </c>
      <c r="AU13" s="36">
        <v>1.1100000000000001</v>
      </c>
      <c r="AV13" s="36">
        <v>0.82000000000000006</v>
      </c>
      <c r="AW13" s="36">
        <v>1.24</v>
      </c>
      <c r="AX13" s="36">
        <v>1.02</v>
      </c>
      <c r="AY13" s="36">
        <v>1.0900000000000001</v>
      </c>
      <c r="AZ13" s="36">
        <v>1.05</v>
      </c>
      <c r="BA13" s="36">
        <v>0.89</v>
      </c>
      <c r="BB13" s="36">
        <v>0.98</v>
      </c>
      <c r="BC13" s="36">
        <v>1.32</v>
      </c>
      <c r="BD13" s="36">
        <v>0.95</v>
      </c>
      <c r="BE13" s="36">
        <v>1.08</v>
      </c>
      <c r="BF13" s="36">
        <v>1.1100000000000001</v>
      </c>
      <c r="BG13" s="36">
        <v>2.23</v>
      </c>
      <c r="BH13" s="36">
        <v>0.84</v>
      </c>
      <c r="BI13" s="36">
        <v>0.95</v>
      </c>
      <c r="BJ13" s="36">
        <v>1.26</v>
      </c>
      <c r="BK13" s="36">
        <v>0.96</v>
      </c>
      <c r="BL13" s="36">
        <v>1</v>
      </c>
      <c r="BM13" s="36">
        <v>0.69000000000000006</v>
      </c>
      <c r="BN13" s="36">
        <v>0.88</v>
      </c>
      <c r="BO13" s="36">
        <v>1.01</v>
      </c>
    </row>
    <row r="14" spans="1:67">
      <c r="A14" t="s">
        <v>548</v>
      </c>
      <c r="B14" t="s">
        <v>607</v>
      </c>
      <c r="C14" t="s">
        <v>608</v>
      </c>
      <c r="E14" s="127">
        <v>0.1</v>
      </c>
      <c r="G14" s="36">
        <v>1.27</v>
      </c>
      <c r="H14" s="36">
        <v>0.88</v>
      </c>
      <c r="I14" s="36">
        <v>0.92</v>
      </c>
      <c r="J14" s="36">
        <v>0.44</v>
      </c>
      <c r="K14" s="36">
        <v>0.39</v>
      </c>
      <c r="L14" s="36">
        <v>1.1200000000000001</v>
      </c>
      <c r="M14" s="36">
        <v>0.82000000000000006</v>
      </c>
      <c r="N14" s="36">
        <v>3.2199999999999998</v>
      </c>
      <c r="O14" s="36">
        <v>2.7899999999999996</v>
      </c>
      <c r="P14" s="36">
        <v>1.28</v>
      </c>
      <c r="Q14" s="36">
        <v>0.79</v>
      </c>
      <c r="R14" s="36">
        <v>1.1000000000000001</v>
      </c>
      <c r="S14" s="36">
        <v>0.69000000000000006</v>
      </c>
      <c r="T14" s="36">
        <v>0.76</v>
      </c>
      <c r="U14" s="36">
        <v>0.8</v>
      </c>
      <c r="V14" s="36">
        <v>0.4</v>
      </c>
      <c r="W14" s="36">
        <v>1.41</v>
      </c>
      <c r="X14" s="36">
        <v>0.52</v>
      </c>
      <c r="Y14" s="36">
        <v>0.82000000000000006</v>
      </c>
      <c r="Z14" s="36">
        <v>0.53</v>
      </c>
      <c r="AA14" s="36">
        <v>0.93</v>
      </c>
      <c r="AB14" s="36">
        <v>0.32</v>
      </c>
      <c r="AC14" s="36">
        <v>0.85</v>
      </c>
      <c r="AD14" s="36">
        <v>0.9</v>
      </c>
      <c r="AE14" s="36">
        <v>0.62</v>
      </c>
      <c r="AF14" s="36">
        <v>0.83</v>
      </c>
      <c r="AG14" s="36">
        <v>0.78</v>
      </c>
      <c r="AH14" s="36">
        <v>0.74</v>
      </c>
      <c r="AI14" s="36">
        <v>0.64</v>
      </c>
      <c r="AJ14" s="36">
        <v>0.84</v>
      </c>
      <c r="AK14" s="36">
        <v>0.87</v>
      </c>
      <c r="AL14" s="36">
        <v>0.8</v>
      </c>
      <c r="AM14" s="36">
        <v>1</v>
      </c>
      <c r="AN14" s="36">
        <v>0.66</v>
      </c>
      <c r="AO14" s="36">
        <v>0.92</v>
      </c>
      <c r="AP14" s="36">
        <v>1.25</v>
      </c>
      <c r="AQ14" s="36">
        <v>0.61</v>
      </c>
      <c r="AR14" s="36">
        <v>0.97</v>
      </c>
      <c r="AS14" s="36">
        <v>0.77</v>
      </c>
      <c r="AT14" s="36">
        <v>0.73</v>
      </c>
      <c r="AU14" s="36">
        <v>1.0900000000000001</v>
      </c>
      <c r="AV14" s="36">
        <v>0.91</v>
      </c>
      <c r="AW14" s="36">
        <v>0.8</v>
      </c>
      <c r="AX14" s="36">
        <v>1</v>
      </c>
      <c r="AY14" s="36">
        <v>1.1300000000000001</v>
      </c>
      <c r="AZ14" s="36">
        <v>1.1300000000000001</v>
      </c>
      <c r="BA14" s="36">
        <v>0.91</v>
      </c>
      <c r="BB14" s="36">
        <v>0.92</v>
      </c>
      <c r="BC14" s="36">
        <v>0.89</v>
      </c>
      <c r="BD14" s="36">
        <v>0.87</v>
      </c>
      <c r="BE14" s="36">
        <v>1.03</v>
      </c>
      <c r="BF14" s="36">
        <v>1.31</v>
      </c>
      <c r="BG14" s="36">
        <v>0.6</v>
      </c>
      <c r="BH14" s="36">
        <v>1.03</v>
      </c>
      <c r="BI14" s="36">
        <v>1.36</v>
      </c>
      <c r="BJ14" s="36">
        <v>1.39</v>
      </c>
      <c r="BK14" s="36">
        <v>1.08</v>
      </c>
      <c r="BL14" s="36">
        <v>0.83</v>
      </c>
      <c r="BM14" s="36">
        <v>1.03</v>
      </c>
      <c r="BN14" s="36">
        <v>0.89</v>
      </c>
      <c r="BO14" s="36">
        <v>1.1300000000000001</v>
      </c>
    </row>
    <row r="15" spans="1:67">
      <c r="A15" t="s">
        <v>548</v>
      </c>
      <c r="B15" t="s">
        <v>607</v>
      </c>
      <c r="C15" t="s">
        <v>608</v>
      </c>
      <c r="E15" s="127">
        <v>0.1</v>
      </c>
      <c r="G15" s="36">
        <v>0.85</v>
      </c>
      <c r="H15" s="36">
        <v>1.41</v>
      </c>
      <c r="I15" s="36">
        <v>0.88</v>
      </c>
      <c r="J15" s="36">
        <v>1.99</v>
      </c>
      <c r="K15" s="36">
        <v>0.53</v>
      </c>
      <c r="L15" s="36">
        <v>1.26</v>
      </c>
      <c r="M15" s="36">
        <v>0.97</v>
      </c>
      <c r="N15" s="36">
        <v>1.64</v>
      </c>
      <c r="O15" s="36">
        <v>1.31</v>
      </c>
      <c r="P15" s="36">
        <v>1.49</v>
      </c>
      <c r="Q15" s="36">
        <v>1.27</v>
      </c>
      <c r="R15" s="36">
        <v>1.33</v>
      </c>
      <c r="S15" s="36">
        <v>1.07</v>
      </c>
      <c r="T15" s="36">
        <v>0.93</v>
      </c>
      <c r="U15" s="36">
        <v>1.03</v>
      </c>
      <c r="V15" s="36">
        <v>0.88</v>
      </c>
      <c r="W15" s="36">
        <v>2.21</v>
      </c>
      <c r="X15" s="36">
        <v>0.84</v>
      </c>
      <c r="Y15" s="36">
        <v>0.88</v>
      </c>
      <c r="Z15" s="36">
        <v>0.78</v>
      </c>
      <c r="AA15" s="36">
        <v>0.98</v>
      </c>
      <c r="AB15" s="36">
        <v>1.1200000000000001</v>
      </c>
      <c r="AC15" s="36">
        <v>1.19</v>
      </c>
      <c r="AD15" s="36">
        <v>0.73</v>
      </c>
      <c r="AE15" s="36">
        <v>0.69000000000000006</v>
      </c>
      <c r="AF15" s="36">
        <v>0.82000000000000006</v>
      </c>
      <c r="AG15" s="36">
        <v>0.57000000000000006</v>
      </c>
      <c r="AH15" s="36">
        <v>0.79</v>
      </c>
      <c r="AI15" s="36">
        <v>0.8</v>
      </c>
      <c r="AJ15" s="36">
        <v>0.8</v>
      </c>
      <c r="AK15" s="36">
        <v>0.88</v>
      </c>
      <c r="AL15" s="36">
        <v>0.88</v>
      </c>
      <c r="AM15" s="36">
        <v>0.98</v>
      </c>
      <c r="AN15" s="36">
        <v>0.71</v>
      </c>
      <c r="AO15" s="36">
        <v>0.77</v>
      </c>
      <c r="AP15" s="36">
        <v>0.78</v>
      </c>
      <c r="AQ15" s="36">
        <v>0.45</v>
      </c>
      <c r="AR15" s="36">
        <v>0.96</v>
      </c>
      <c r="AS15" s="36">
        <v>0.66</v>
      </c>
      <c r="AT15" s="36">
        <v>0.47000000000000003</v>
      </c>
      <c r="AU15" s="36">
        <v>1.1300000000000001</v>
      </c>
      <c r="AV15" s="36">
        <v>0.8</v>
      </c>
      <c r="AW15" s="36">
        <v>0.83</v>
      </c>
      <c r="AX15" s="36">
        <v>0.83</v>
      </c>
      <c r="AY15" s="36">
        <v>1.28</v>
      </c>
      <c r="AZ15" s="36">
        <v>1.1599999999999999</v>
      </c>
      <c r="BA15" s="36">
        <v>1.33</v>
      </c>
      <c r="BB15" s="36">
        <v>0.97</v>
      </c>
      <c r="BC15" s="36">
        <v>0.82000000000000006</v>
      </c>
      <c r="BD15" s="36">
        <v>1.04</v>
      </c>
      <c r="BE15" s="36">
        <v>1.07</v>
      </c>
      <c r="BF15" s="36">
        <v>1.1599999999999999</v>
      </c>
      <c r="BG15" s="36">
        <v>1.0900000000000001</v>
      </c>
      <c r="BH15" s="36">
        <v>1.01</v>
      </c>
      <c r="BI15" s="36">
        <v>1.3</v>
      </c>
      <c r="BJ15" s="36">
        <v>0.88</v>
      </c>
      <c r="BK15" s="36">
        <v>0.92</v>
      </c>
      <c r="BL15" s="36">
        <v>0.97</v>
      </c>
      <c r="BM15" s="36">
        <v>0.73</v>
      </c>
      <c r="BN15" s="36">
        <v>0.95</v>
      </c>
      <c r="BO15" s="36">
        <v>0.91</v>
      </c>
    </row>
    <row r="16" spans="1:67">
      <c r="A16" t="s">
        <v>548</v>
      </c>
      <c r="B16" t="s">
        <v>607</v>
      </c>
      <c r="C16" t="s">
        <v>608</v>
      </c>
      <c r="E16" s="127">
        <v>0.5</v>
      </c>
      <c r="G16" s="36">
        <v>0.81</v>
      </c>
      <c r="H16" s="36">
        <v>1.83</v>
      </c>
      <c r="I16" s="36">
        <v>1.0900000000000001</v>
      </c>
      <c r="J16" s="36">
        <v>2.5799999999999996</v>
      </c>
      <c r="K16" s="36">
        <v>1.28</v>
      </c>
      <c r="L16" s="36">
        <v>1.47</v>
      </c>
      <c r="M16" s="36">
        <v>1.27</v>
      </c>
      <c r="N16" s="36">
        <v>1.99</v>
      </c>
      <c r="O16" s="36">
        <v>2.09</v>
      </c>
      <c r="P16" s="36">
        <v>2.2699999999999996</v>
      </c>
      <c r="Q16" s="36">
        <v>1</v>
      </c>
      <c r="R16" s="36">
        <v>1.45</v>
      </c>
      <c r="S16" s="36">
        <v>1.69</v>
      </c>
      <c r="T16" s="36">
        <v>1.19</v>
      </c>
      <c r="U16" s="36">
        <v>1.19</v>
      </c>
      <c r="V16" s="36">
        <v>0.97</v>
      </c>
      <c r="W16" s="36">
        <v>2.5199999999999996</v>
      </c>
      <c r="X16" s="36">
        <v>0.8</v>
      </c>
      <c r="Y16" s="36">
        <v>0.96</v>
      </c>
      <c r="Z16" s="36">
        <v>0.86</v>
      </c>
      <c r="AA16" s="36">
        <v>1.37</v>
      </c>
      <c r="AB16" s="36">
        <v>2.5599999999999996</v>
      </c>
      <c r="AC16" s="36">
        <v>1.27</v>
      </c>
      <c r="AD16" s="36">
        <v>0.76</v>
      </c>
      <c r="AE16" s="36">
        <v>0.73</v>
      </c>
      <c r="AF16" s="36">
        <v>1.04</v>
      </c>
      <c r="AG16" s="36">
        <v>1.08</v>
      </c>
      <c r="AH16" s="36">
        <v>0.79</v>
      </c>
      <c r="AI16" s="36">
        <v>0.79</v>
      </c>
      <c r="AJ16" s="36">
        <v>0.77</v>
      </c>
      <c r="AK16" s="36">
        <v>1.25</v>
      </c>
      <c r="AL16" s="36">
        <v>1.07</v>
      </c>
      <c r="AM16" s="36">
        <v>1.23</v>
      </c>
      <c r="AN16" s="36">
        <v>0.85</v>
      </c>
      <c r="AO16" s="36">
        <v>0.64</v>
      </c>
      <c r="AP16" s="36">
        <v>1.32</v>
      </c>
      <c r="AQ16" s="36">
        <v>0.89</v>
      </c>
      <c r="AR16" s="36">
        <v>0.96</v>
      </c>
      <c r="AS16" s="36">
        <v>0.65</v>
      </c>
      <c r="AT16" s="36">
        <v>1.07</v>
      </c>
      <c r="AU16" s="36">
        <v>1.07</v>
      </c>
      <c r="AV16" s="36">
        <v>0.82000000000000006</v>
      </c>
      <c r="AW16" s="36">
        <v>0.82000000000000006</v>
      </c>
      <c r="AX16" s="36">
        <v>0.89</v>
      </c>
      <c r="AY16" s="36">
        <v>1.25</v>
      </c>
      <c r="AZ16" s="36">
        <v>0.95</v>
      </c>
      <c r="BA16" s="36">
        <v>1.68</v>
      </c>
      <c r="BB16" s="36">
        <v>0.99</v>
      </c>
      <c r="BC16" s="36">
        <v>0.84</v>
      </c>
      <c r="BD16" s="36">
        <v>1.94</v>
      </c>
      <c r="BE16" s="36">
        <v>1.1200000000000001</v>
      </c>
      <c r="BF16" s="36">
        <v>1.45</v>
      </c>
      <c r="BG16" s="36">
        <v>1.27</v>
      </c>
      <c r="BH16" s="36">
        <v>1.32</v>
      </c>
      <c r="BI16" s="36">
        <v>1.45</v>
      </c>
      <c r="BJ16" s="36">
        <v>0.91</v>
      </c>
      <c r="BK16" s="36">
        <v>0.99</v>
      </c>
      <c r="BL16" s="36">
        <v>0.86</v>
      </c>
      <c r="BM16" s="36">
        <v>0.88</v>
      </c>
      <c r="BN16" s="36">
        <v>1.04</v>
      </c>
      <c r="BO16" s="36">
        <v>1.1300000000000001</v>
      </c>
    </row>
    <row r="17" spans="1:67">
      <c r="A17" t="s">
        <v>548</v>
      </c>
      <c r="B17" t="s">
        <v>607</v>
      </c>
      <c r="C17" t="s">
        <v>608</v>
      </c>
      <c r="E17" s="127">
        <v>0.5</v>
      </c>
      <c r="G17" s="36">
        <v>2.42</v>
      </c>
      <c r="H17" s="36">
        <v>2.0099999999999998</v>
      </c>
      <c r="I17" s="36">
        <v>0.75</v>
      </c>
      <c r="J17" s="36">
        <v>3.0599999999999996</v>
      </c>
      <c r="K17" s="36">
        <v>1.8</v>
      </c>
      <c r="L17" s="36">
        <v>0.85</v>
      </c>
      <c r="M17" s="36">
        <v>1.76</v>
      </c>
      <c r="N17" s="36">
        <v>1.61</v>
      </c>
      <c r="O17" s="36">
        <v>2.76</v>
      </c>
      <c r="P17" s="36">
        <v>1.78</v>
      </c>
      <c r="Q17" s="36">
        <v>2.3699999999999997</v>
      </c>
      <c r="R17" s="36">
        <v>2.42</v>
      </c>
      <c r="S17" s="36">
        <v>1.1300000000000001</v>
      </c>
      <c r="T17" s="36">
        <v>0.9</v>
      </c>
      <c r="U17" s="36">
        <v>2.17</v>
      </c>
      <c r="V17" s="36">
        <v>1.95</v>
      </c>
      <c r="W17" s="36">
        <v>1.3800000000000001</v>
      </c>
      <c r="X17" s="36">
        <v>0.47000000000000003</v>
      </c>
      <c r="Y17" s="36">
        <v>1.67</v>
      </c>
      <c r="Z17" s="36">
        <v>1.27</v>
      </c>
      <c r="AA17" s="36">
        <v>0.68</v>
      </c>
      <c r="AB17" s="36">
        <v>2.3899999999999997</v>
      </c>
      <c r="AC17" s="36">
        <v>0.8</v>
      </c>
      <c r="AD17" s="36">
        <v>0.91</v>
      </c>
      <c r="AE17" s="36">
        <v>1.08</v>
      </c>
      <c r="AF17" s="36">
        <v>1.49</v>
      </c>
      <c r="AG17" s="36">
        <v>0.91</v>
      </c>
      <c r="AH17" s="36">
        <v>0.9</v>
      </c>
      <c r="AI17" s="36">
        <v>1.1200000000000001</v>
      </c>
      <c r="AJ17" s="36">
        <v>1.01</v>
      </c>
      <c r="AK17" s="36">
        <v>0.62</v>
      </c>
      <c r="AL17" s="36">
        <v>1.65</v>
      </c>
      <c r="AM17" s="36">
        <v>0.88</v>
      </c>
      <c r="AN17" s="36">
        <v>1.1399999999999999</v>
      </c>
      <c r="AO17" s="36">
        <v>2.15</v>
      </c>
      <c r="AP17" s="36">
        <v>1.07</v>
      </c>
      <c r="AQ17" s="36">
        <v>1.86</v>
      </c>
      <c r="AR17" s="36">
        <v>0.55000000000000004</v>
      </c>
      <c r="AS17" s="36">
        <v>1.96</v>
      </c>
      <c r="AT17" s="36">
        <v>1.74</v>
      </c>
      <c r="AU17" s="36">
        <v>1.42</v>
      </c>
      <c r="AV17" s="36">
        <v>0.92</v>
      </c>
      <c r="AW17" s="36">
        <v>1.6</v>
      </c>
      <c r="AX17" s="36">
        <v>0.67</v>
      </c>
      <c r="AY17" s="36">
        <v>2.0099999999999998</v>
      </c>
      <c r="AZ17" s="36">
        <v>1.18</v>
      </c>
      <c r="BA17" s="36">
        <v>1.34</v>
      </c>
      <c r="BB17" s="36">
        <v>0.9</v>
      </c>
      <c r="BC17" s="36">
        <v>1.02</v>
      </c>
      <c r="BD17" s="36">
        <v>1.32</v>
      </c>
      <c r="BE17" s="36">
        <v>1.26</v>
      </c>
      <c r="BF17" s="36">
        <v>0.6</v>
      </c>
      <c r="BG17" s="36">
        <v>0.83</v>
      </c>
      <c r="BH17" s="36">
        <v>1.75</v>
      </c>
      <c r="BI17" s="36">
        <v>1.27</v>
      </c>
      <c r="BJ17" s="36">
        <v>0.7</v>
      </c>
      <c r="BK17" s="36">
        <v>1.1599999999999999</v>
      </c>
      <c r="BL17" s="36">
        <v>0.94000000000000006</v>
      </c>
      <c r="BM17" s="36">
        <v>0.89</v>
      </c>
      <c r="BN17" s="36">
        <v>1.05</v>
      </c>
      <c r="BO17" s="36">
        <v>0.94000000000000006</v>
      </c>
    </row>
    <row r="18" spans="1:67">
      <c r="A18" t="s">
        <v>548</v>
      </c>
      <c r="B18" t="s">
        <v>607</v>
      </c>
      <c r="C18" t="s">
        <v>608</v>
      </c>
      <c r="E18" s="127">
        <v>0.5</v>
      </c>
      <c r="G18" s="36">
        <v>1.33</v>
      </c>
      <c r="H18" s="36">
        <v>1.93</v>
      </c>
      <c r="I18" s="36">
        <v>0.54</v>
      </c>
      <c r="J18" s="36">
        <v>3.71</v>
      </c>
      <c r="K18" s="36">
        <v>1.17</v>
      </c>
      <c r="L18" s="36">
        <v>1.41</v>
      </c>
      <c r="M18" s="36">
        <v>1.64</v>
      </c>
      <c r="N18" s="36">
        <v>2.0499999999999998</v>
      </c>
      <c r="O18" s="36">
        <v>3.59</v>
      </c>
      <c r="P18" s="36">
        <v>2.2699999999999996</v>
      </c>
      <c r="Q18" s="36">
        <v>1.66</v>
      </c>
      <c r="R18" s="36">
        <v>2</v>
      </c>
      <c r="S18" s="36">
        <v>1.26</v>
      </c>
      <c r="T18" s="36">
        <v>0.86</v>
      </c>
      <c r="U18" s="36">
        <v>1.65</v>
      </c>
      <c r="V18" s="36">
        <v>1.39</v>
      </c>
      <c r="W18" s="36">
        <v>3.05</v>
      </c>
      <c r="X18" s="36">
        <v>0.91</v>
      </c>
      <c r="Y18" s="36">
        <v>1.01</v>
      </c>
      <c r="Z18" s="36">
        <v>0.57000000000000006</v>
      </c>
      <c r="AA18" s="36">
        <v>1</v>
      </c>
      <c r="AB18" s="36">
        <v>1.96</v>
      </c>
      <c r="AC18" s="36">
        <v>0.45</v>
      </c>
      <c r="AD18" s="36">
        <v>0.72</v>
      </c>
      <c r="AE18" s="36">
        <v>1.57</v>
      </c>
      <c r="AF18" s="36">
        <v>1.31</v>
      </c>
      <c r="AG18" s="36">
        <v>0.52</v>
      </c>
      <c r="AH18" s="36">
        <v>0.72</v>
      </c>
      <c r="AI18" s="36">
        <v>0.78</v>
      </c>
      <c r="AJ18" s="36">
        <v>0.87</v>
      </c>
      <c r="AK18" s="36">
        <v>0.65</v>
      </c>
      <c r="AL18" s="36">
        <v>1.98</v>
      </c>
      <c r="AM18" s="36">
        <v>0.81</v>
      </c>
      <c r="AN18" s="36">
        <v>0.87</v>
      </c>
      <c r="AO18" s="36">
        <v>1.35</v>
      </c>
      <c r="AP18" s="36">
        <v>0.88</v>
      </c>
      <c r="AQ18" s="36">
        <v>1.3800000000000001</v>
      </c>
      <c r="AR18" s="36">
        <v>0.81</v>
      </c>
      <c r="AS18" s="36">
        <v>1.82</v>
      </c>
      <c r="AT18" s="36">
        <v>0.48</v>
      </c>
      <c r="AU18" s="36">
        <v>1.33</v>
      </c>
      <c r="AV18" s="36">
        <v>0.91</v>
      </c>
      <c r="AW18" s="36">
        <v>1.84</v>
      </c>
      <c r="AX18" s="36">
        <v>0.64</v>
      </c>
      <c r="AY18" s="36">
        <v>1.37</v>
      </c>
      <c r="AZ18" s="36">
        <v>1.04</v>
      </c>
      <c r="BA18" s="36">
        <v>1.26</v>
      </c>
      <c r="BB18" s="36">
        <v>0.89</v>
      </c>
      <c r="BC18" s="36">
        <v>0.59</v>
      </c>
      <c r="BD18" s="36">
        <v>0.96</v>
      </c>
      <c r="BE18" s="36">
        <v>0.86</v>
      </c>
      <c r="BF18" s="36">
        <v>0.49</v>
      </c>
      <c r="BG18" s="36">
        <v>0.21000000000000002</v>
      </c>
      <c r="BH18" s="36">
        <v>1.52</v>
      </c>
      <c r="BI18" s="36">
        <v>1.05</v>
      </c>
      <c r="BJ18" s="36">
        <v>0.74</v>
      </c>
      <c r="BK18" s="36">
        <v>0.89</v>
      </c>
      <c r="BL18" s="36">
        <v>0.87</v>
      </c>
      <c r="BM18" s="36">
        <v>0.84</v>
      </c>
      <c r="BN18" s="36">
        <v>0.94000000000000006</v>
      </c>
      <c r="BO18" s="36">
        <v>0.89</v>
      </c>
    </row>
    <row r="19" spans="1:67">
      <c r="A19" t="s">
        <v>548</v>
      </c>
      <c r="B19" t="s">
        <v>607</v>
      </c>
      <c r="C19" t="s">
        <v>608</v>
      </c>
      <c r="E19" s="127">
        <v>0.5</v>
      </c>
      <c r="G19" s="36">
        <v>1.07</v>
      </c>
      <c r="H19" s="36">
        <v>4.26</v>
      </c>
      <c r="I19" s="36">
        <v>0.89</v>
      </c>
      <c r="J19" s="36">
        <v>3.9499999999999997</v>
      </c>
      <c r="K19" s="36">
        <v>1.41</v>
      </c>
      <c r="L19" s="36">
        <v>1.76</v>
      </c>
      <c r="M19" s="36">
        <v>1.47</v>
      </c>
      <c r="N19" s="36">
        <v>1.71</v>
      </c>
      <c r="O19" s="36">
        <v>3.2199999999999998</v>
      </c>
      <c r="P19" s="36">
        <v>3.73</v>
      </c>
      <c r="Q19" s="36">
        <v>2.3499999999999996</v>
      </c>
      <c r="R19" s="36">
        <v>3</v>
      </c>
      <c r="S19" s="36">
        <v>1.64</v>
      </c>
      <c r="T19" s="36">
        <v>0.91</v>
      </c>
      <c r="U19" s="36">
        <v>1.97</v>
      </c>
      <c r="V19" s="36">
        <v>2.3499999999999996</v>
      </c>
      <c r="W19" s="36">
        <v>2.4499999999999997</v>
      </c>
      <c r="X19" s="36">
        <v>1.48</v>
      </c>
      <c r="Y19" s="36">
        <v>0.99</v>
      </c>
      <c r="Z19" s="36">
        <v>0.89</v>
      </c>
      <c r="AA19" s="36">
        <v>0.94000000000000006</v>
      </c>
      <c r="AB19" s="36">
        <v>2.59</v>
      </c>
      <c r="AC19" s="36">
        <v>0.64</v>
      </c>
      <c r="AD19" s="36">
        <v>0.74</v>
      </c>
      <c r="AE19" s="36">
        <v>0.72</v>
      </c>
      <c r="AF19" s="36">
        <v>1.55</v>
      </c>
      <c r="AG19" s="36">
        <v>1.48</v>
      </c>
      <c r="AH19" s="36">
        <v>1.39</v>
      </c>
      <c r="AI19" s="36">
        <v>1.97</v>
      </c>
      <c r="AJ19" s="36">
        <v>1.36</v>
      </c>
      <c r="AK19" s="36">
        <v>0.96</v>
      </c>
      <c r="AL19" s="36">
        <v>1.3800000000000001</v>
      </c>
      <c r="AM19" s="36">
        <v>1.51</v>
      </c>
      <c r="AN19" s="36">
        <v>1.26</v>
      </c>
      <c r="AO19" s="36">
        <v>0.98</v>
      </c>
      <c r="AP19" s="36">
        <v>1.41</v>
      </c>
      <c r="AQ19" s="36">
        <v>1.34</v>
      </c>
      <c r="AR19" s="36">
        <v>0.66</v>
      </c>
      <c r="AS19" s="36">
        <v>1.55</v>
      </c>
      <c r="AT19" s="36">
        <v>0.16</v>
      </c>
      <c r="AU19" s="36">
        <v>1.72</v>
      </c>
      <c r="AV19" s="36">
        <v>0.95</v>
      </c>
      <c r="AW19" s="36">
        <v>1.76</v>
      </c>
      <c r="AX19" s="36">
        <v>0.61</v>
      </c>
      <c r="AY19" s="36">
        <v>1.62</v>
      </c>
      <c r="AZ19" s="36">
        <v>0.99</v>
      </c>
      <c r="BA19" s="36">
        <v>1.3800000000000001</v>
      </c>
      <c r="BB19" s="36">
        <v>1.02</v>
      </c>
      <c r="BC19" s="36">
        <v>0.81</v>
      </c>
      <c r="BD19" s="36">
        <v>1.01</v>
      </c>
      <c r="BE19" s="36">
        <v>0.78</v>
      </c>
      <c r="BF19" s="36">
        <v>0.15000000000000002</v>
      </c>
      <c r="BG19" s="36">
        <v>0.42</v>
      </c>
      <c r="BH19" s="36">
        <v>1.54</v>
      </c>
      <c r="BI19" s="36">
        <v>1.1200000000000001</v>
      </c>
      <c r="BJ19" s="36">
        <v>0.42</v>
      </c>
      <c r="BK19" s="36">
        <v>0.8</v>
      </c>
      <c r="BL19" s="36">
        <v>0.94000000000000006</v>
      </c>
      <c r="BM19" s="36">
        <v>0.86</v>
      </c>
      <c r="BN19" s="36">
        <v>1.05</v>
      </c>
      <c r="BO19" s="36">
        <v>0.99</v>
      </c>
    </row>
    <row r="20" spans="1:67">
      <c r="A20" t="s">
        <v>548</v>
      </c>
      <c r="B20" t="s">
        <v>607</v>
      </c>
      <c r="C20" t="s">
        <v>608</v>
      </c>
      <c r="E20" s="127">
        <v>1</v>
      </c>
      <c r="G20" s="36">
        <v>1.02</v>
      </c>
      <c r="H20" s="36">
        <v>1.84</v>
      </c>
      <c r="I20" s="36">
        <v>0.49</v>
      </c>
      <c r="J20" s="36">
        <v>5.5</v>
      </c>
      <c r="K20" s="36">
        <v>0.8</v>
      </c>
      <c r="L20" s="36">
        <v>1</v>
      </c>
      <c r="M20" s="36">
        <v>1.8</v>
      </c>
      <c r="N20" s="36">
        <v>0.79</v>
      </c>
      <c r="O20" s="36">
        <v>1.62</v>
      </c>
      <c r="P20" s="36">
        <v>1.96</v>
      </c>
      <c r="Q20" s="36">
        <v>2.5999999999999996</v>
      </c>
      <c r="R20" s="36">
        <v>1.3800000000000001</v>
      </c>
      <c r="S20" s="36">
        <v>0.73</v>
      </c>
      <c r="T20" s="36">
        <v>0.65</v>
      </c>
      <c r="U20" s="36">
        <v>1.1399999999999999</v>
      </c>
      <c r="V20" s="36">
        <v>0.93</v>
      </c>
      <c r="W20" s="36">
        <v>3.1199999999999997</v>
      </c>
      <c r="X20" s="36">
        <v>0.65</v>
      </c>
      <c r="Y20" s="36">
        <v>1.75</v>
      </c>
      <c r="Z20" s="36">
        <v>0.52</v>
      </c>
      <c r="AA20" s="36">
        <v>0.55000000000000004</v>
      </c>
      <c r="AB20" s="36">
        <v>1.6300000000000001</v>
      </c>
      <c r="AC20" s="36">
        <v>0.59</v>
      </c>
      <c r="AD20" s="36">
        <v>0.62</v>
      </c>
      <c r="AE20" s="36">
        <v>0.37</v>
      </c>
      <c r="AF20" s="36">
        <v>1.8800000000000001</v>
      </c>
      <c r="AG20" s="36">
        <v>1.69</v>
      </c>
      <c r="AH20" s="36">
        <v>1.65</v>
      </c>
      <c r="AI20" s="36">
        <v>1.62</v>
      </c>
      <c r="AJ20" s="36">
        <v>1.68</v>
      </c>
      <c r="AK20" s="36">
        <v>0.44</v>
      </c>
      <c r="AL20" s="36">
        <v>1.48</v>
      </c>
      <c r="AM20" s="36">
        <v>1.45</v>
      </c>
      <c r="AN20" s="36">
        <v>1.62</v>
      </c>
      <c r="AO20" s="36">
        <v>0.54</v>
      </c>
      <c r="AP20" s="36">
        <v>1.8</v>
      </c>
      <c r="AQ20" s="36">
        <v>1.43</v>
      </c>
      <c r="AR20" s="36">
        <v>0.8</v>
      </c>
      <c r="AS20" s="36">
        <v>1.48</v>
      </c>
      <c r="AT20" s="36">
        <v>1.26</v>
      </c>
      <c r="AU20" s="36">
        <v>1.94</v>
      </c>
      <c r="AV20" s="36">
        <v>0.51</v>
      </c>
      <c r="AW20" s="36">
        <v>0.64</v>
      </c>
      <c r="AX20" s="36">
        <v>0.59</v>
      </c>
      <c r="AY20" s="36">
        <v>1.42</v>
      </c>
      <c r="AZ20" s="36">
        <v>0.82000000000000006</v>
      </c>
      <c r="BA20" s="36">
        <v>1.26</v>
      </c>
      <c r="BB20" s="36">
        <v>1.01</v>
      </c>
      <c r="BC20" s="36">
        <v>0.56000000000000005</v>
      </c>
      <c r="BD20" s="36">
        <v>0.8</v>
      </c>
      <c r="BE20" s="36">
        <v>0.72</v>
      </c>
      <c r="BF20" s="36">
        <v>0.17</v>
      </c>
      <c r="BG20" s="36">
        <v>0.2</v>
      </c>
      <c r="BH20" s="36">
        <v>0.69000000000000006</v>
      </c>
      <c r="BI20" s="36">
        <v>0.54</v>
      </c>
      <c r="BJ20" s="36">
        <v>0.33</v>
      </c>
      <c r="BK20" s="36">
        <v>0.66</v>
      </c>
      <c r="BL20" s="36">
        <v>0.82000000000000006</v>
      </c>
      <c r="BM20" s="36">
        <v>0.42</v>
      </c>
      <c r="BN20" s="36">
        <v>0.72</v>
      </c>
      <c r="BO20" s="36">
        <v>0.8</v>
      </c>
    </row>
    <row r="21" spans="1:67">
      <c r="A21" t="s">
        <v>548</v>
      </c>
      <c r="B21" t="s">
        <v>607</v>
      </c>
      <c r="C21" t="s">
        <v>608</v>
      </c>
      <c r="E21" s="127">
        <v>1</v>
      </c>
      <c r="G21" s="36">
        <v>1.1100000000000001</v>
      </c>
      <c r="H21" s="36">
        <v>1.1000000000000001</v>
      </c>
      <c r="I21" s="36">
        <v>0.83</v>
      </c>
      <c r="J21" s="36">
        <v>3.21</v>
      </c>
      <c r="K21" s="36">
        <v>3.2399999999999998</v>
      </c>
      <c r="L21" s="36">
        <v>0.85</v>
      </c>
      <c r="M21" s="36">
        <v>1.98</v>
      </c>
      <c r="N21" s="36">
        <v>0.9</v>
      </c>
      <c r="O21" s="36">
        <v>1.39</v>
      </c>
      <c r="P21" s="36">
        <v>1.33</v>
      </c>
      <c r="Q21" s="36">
        <v>1.91</v>
      </c>
      <c r="R21" s="36">
        <v>1.46</v>
      </c>
      <c r="S21" s="36">
        <v>1.1599999999999999</v>
      </c>
      <c r="T21" s="36">
        <v>1.81</v>
      </c>
      <c r="U21" s="36">
        <v>1.7</v>
      </c>
      <c r="V21" s="36">
        <v>2.2799999999999998</v>
      </c>
      <c r="W21" s="36">
        <v>1.48</v>
      </c>
      <c r="X21" s="36">
        <v>1.48</v>
      </c>
      <c r="Y21" s="36">
        <v>1.83</v>
      </c>
      <c r="Z21" s="36">
        <v>1.1100000000000001</v>
      </c>
      <c r="AA21" s="36">
        <v>1.39</v>
      </c>
      <c r="AB21" s="36">
        <v>6.12</v>
      </c>
      <c r="AC21" s="36">
        <v>0.55000000000000004</v>
      </c>
      <c r="AD21" s="36">
        <v>0.73</v>
      </c>
      <c r="AE21" s="36">
        <v>1.31</v>
      </c>
      <c r="AF21" s="36">
        <v>1.51</v>
      </c>
      <c r="AG21" s="36">
        <v>1.32</v>
      </c>
      <c r="AH21" s="36">
        <v>1.32</v>
      </c>
      <c r="AI21" s="36">
        <v>1.36</v>
      </c>
      <c r="AJ21" s="36">
        <v>1.41</v>
      </c>
      <c r="AK21" s="36">
        <v>1.37</v>
      </c>
      <c r="AL21" s="36">
        <v>1.87</v>
      </c>
      <c r="AM21" s="36">
        <v>1.4</v>
      </c>
      <c r="AN21" s="36">
        <v>1.28</v>
      </c>
      <c r="AO21" s="36">
        <v>0.65</v>
      </c>
      <c r="AP21" s="36">
        <v>0.72</v>
      </c>
      <c r="AQ21" s="36">
        <v>1.5</v>
      </c>
      <c r="AR21" s="36">
        <v>0.6</v>
      </c>
      <c r="AS21" s="36">
        <v>1.1000000000000001</v>
      </c>
      <c r="AT21" s="36">
        <v>0.65</v>
      </c>
      <c r="AU21" s="36">
        <v>1.32</v>
      </c>
      <c r="AV21" s="36">
        <v>0.93</v>
      </c>
      <c r="AW21" s="36">
        <v>0.99</v>
      </c>
      <c r="AX21" s="36">
        <v>0.73</v>
      </c>
      <c r="AY21" s="36">
        <v>1.52</v>
      </c>
      <c r="AZ21" s="36">
        <v>1.03</v>
      </c>
      <c r="BA21" s="36">
        <v>1.33</v>
      </c>
      <c r="BB21" s="36">
        <v>0.95</v>
      </c>
      <c r="BC21" s="36">
        <v>0.91</v>
      </c>
      <c r="BD21" s="36">
        <v>1.18</v>
      </c>
      <c r="BE21" s="36">
        <v>1.05</v>
      </c>
      <c r="BF21" s="36">
        <v>0.45</v>
      </c>
      <c r="BG21" s="36">
        <v>0.92</v>
      </c>
      <c r="BH21" s="36">
        <v>1.1499999999999999</v>
      </c>
      <c r="BI21" s="36">
        <v>1.05</v>
      </c>
      <c r="BJ21" s="36">
        <v>0.43</v>
      </c>
      <c r="BK21" s="36">
        <v>0.7</v>
      </c>
      <c r="BL21" s="36">
        <v>1.03</v>
      </c>
      <c r="BM21" s="36">
        <v>0.63</v>
      </c>
      <c r="BN21" s="36">
        <v>1.34</v>
      </c>
      <c r="BO21" s="36">
        <v>0.75</v>
      </c>
    </row>
    <row r="22" spans="1:67">
      <c r="A22" t="s">
        <v>548</v>
      </c>
      <c r="B22" s="64" t="s">
        <v>607</v>
      </c>
      <c r="C22" s="64" t="s">
        <v>608</v>
      </c>
      <c r="D22" s="64"/>
      <c r="E22" s="128">
        <v>1</v>
      </c>
      <c r="F22" s="64"/>
      <c r="G22" s="38">
        <v>0.88</v>
      </c>
      <c r="H22" s="38">
        <v>0.91</v>
      </c>
      <c r="I22" s="38">
        <v>0.59</v>
      </c>
      <c r="J22" s="38">
        <v>4.25</v>
      </c>
      <c r="K22" s="38">
        <v>1.03</v>
      </c>
      <c r="L22" s="38">
        <v>1.39</v>
      </c>
      <c r="M22" s="38">
        <v>1.05</v>
      </c>
      <c r="N22" s="38">
        <v>1.1300000000000001</v>
      </c>
      <c r="O22" s="38">
        <v>2.5499999999999998</v>
      </c>
      <c r="P22" s="38">
        <v>0.88</v>
      </c>
      <c r="Q22" s="38">
        <v>0.97</v>
      </c>
      <c r="R22" s="38">
        <v>1.07</v>
      </c>
      <c r="S22" s="38">
        <v>1.59</v>
      </c>
      <c r="T22" s="38">
        <v>1.37</v>
      </c>
      <c r="U22" s="38">
        <v>1.5</v>
      </c>
      <c r="V22" s="38">
        <v>1.56</v>
      </c>
      <c r="W22" s="38">
        <v>3.15</v>
      </c>
      <c r="X22" s="38">
        <v>2.11</v>
      </c>
      <c r="Y22" s="38">
        <v>0.41000000000000003</v>
      </c>
      <c r="Z22" s="38">
        <v>0.38</v>
      </c>
      <c r="AA22" s="38">
        <v>1.57</v>
      </c>
      <c r="AB22" s="38">
        <v>1.6300000000000001</v>
      </c>
      <c r="AC22" s="38">
        <v>0.34</v>
      </c>
      <c r="AD22" s="38">
        <v>0.69000000000000006</v>
      </c>
      <c r="AE22" s="38">
        <v>0.73</v>
      </c>
      <c r="AF22" s="38">
        <v>1.71</v>
      </c>
      <c r="AG22" s="38">
        <v>1.03</v>
      </c>
      <c r="AH22" s="38">
        <v>1.05</v>
      </c>
      <c r="AI22" s="38">
        <v>1.17</v>
      </c>
      <c r="AJ22" s="38">
        <v>1.1399999999999999</v>
      </c>
      <c r="AK22" s="38">
        <v>1.22</v>
      </c>
      <c r="AL22" s="38">
        <v>1.57</v>
      </c>
      <c r="AM22" s="38">
        <v>1.1399999999999999</v>
      </c>
      <c r="AN22" s="38">
        <v>1.25</v>
      </c>
      <c r="AO22" s="38">
        <v>0.96</v>
      </c>
      <c r="AP22" s="38">
        <v>0.84</v>
      </c>
      <c r="AQ22" s="38">
        <v>0.75</v>
      </c>
      <c r="AR22" s="38">
        <v>0.77</v>
      </c>
      <c r="AS22" s="38">
        <v>1.02</v>
      </c>
      <c r="AT22" s="38">
        <v>0.71</v>
      </c>
      <c r="AU22" s="38">
        <v>1.02</v>
      </c>
      <c r="AV22" s="38">
        <v>1.1599999999999999</v>
      </c>
      <c r="AW22" s="38">
        <v>0.91</v>
      </c>
      <c r="AX22" s="38">
        <v>0.82000000000000006</v>
      </c>
      <c r="AY22" s="38">
        <v>1.83</v>
      </c>
      <c r="AZ22" s="38">
        <v>1.07</v>
      </c>
      <c r="BA22" s="38">
        <v>1.72</v>
      </c>
      <c r="BB22" s="38">
        <v>0.95</v>
      </c>
      <c r="BC22" s="38">
        <v>0.67</v>
      </c>
      <c r="BD22" s="38">
        <v>1.62</v>
      </c>
      <c r="BE22" s="38">
        <v>1</v>
      </c>
      <c r="BF22" s="38">
        <v>0.64</v>
      </c>
      <c r="BG22" s="38">
        <v>0.71</v>
      </c>
      <c r="BH22" s="38">
        <v>2.3199999999999998</v>
      </c>
      <c r="BI22" s="38">
        <v>1.59</v>
      </c>
      <c r="BJ22" s="38">
        <v>0.87</v>
      </c>
      <c r="BK22" s="38">
        <v>0.89</v>
      </c>
      <c r="BL22" s="38">
        <v>1.0900000000000001</v>
      </c>
      <c r="BM22" s="38">
        <v>1.26</v>
      </c>
      <c r="BN22" s="38">
        <v>1.64</v>
      </c>
      <c r="BO22" s="38">
        <v>0.83</v>
      </c>
    </row>
    <row r="23" spans="1:67">
      <c r="A23" t="s">
        <v>548</v>
      </c>
      <c r="B23" s="62" t="s">
        <v>622</v>
      </c>
      <c r="C23" s="62" t="s">
        <v>623</v>
      </c>
      <c r="D23" s="62" t="s">
        <v>549</v>
      </c>
      <c r="E23" s="129" t="s">
        <v>544</v>
      </c>
      <c r="F23" s="62" t="s">
        <v>48</v>
      </c>
      <c r="G23" s="37" t="s">
        <v>546</v>
      </c>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row>
    <row r="24" spans="1:67">
      <c r="A24" t="s">
        <v>548</v>
      </c>
      <c r="B24" t="s">
        <v>622</v>
      </c>
      <c r="C24" t="s">
        <v>623</v>
      </c>
      <c r="E24" s="127">
        <v>0.01</v>
      </c>
      <c r="G24" s="36">
        <v>1.49</v>
      </c>
      <c r="H24" s="36">
        <v>0.65</v>
      </c>
      <c r="I24" s="36">
        <v>0.81</v>
      </c>
      <c r="J24" s="36">
        <v>0.7</v>
      </c>
      <c r="K24" s="36">
        <v>0.63</v>
      </c>
      <c r="L24" s="36">
        <v>0.54</v>
      </c>
      <c r="M24" s="36">
        <v>0.73</v>
      </c>
      <c r="N24" s="36">
        <v>1.26</v>
      </c>
      <c r="O24" s="36">
        <v>1.37</v>
      </c>
      <c r="P24" s="36">
        <v>1</v>
      </c>
      <c r="Q24" s="36">
        <v>0.91</v>
      </c>
      <c r="R24" s="36">
        <v>1.34</v>
      </c>
      <c r="S24" s="36">
        <v>0.42</v>
      </c>
      <c r="T24" s="36">
        <v>0.73</v>
      </c>
      <c r="U24" s="36">
        <v>0.8</v>
      </c>
      <c r="V24" s="36">
        <v>0.74</v>
      </c>
      <c r="W24" s="36">
        <v>0.87</v>
      </c>
      <c r="X24" s="36">
        <v>0.42</v>
      </c>
      <c r="Y24" s="36">
        <v>1.04</v>
      </c>
      <c r="Z24" s="36">
        <v>0.75</v>
      </c>
      <c r="AA24" s="36">
        <v>0.67</v>
      </c>
      <c r="AB24" s="36">
        <v>0.88</v>
      </c>
      <c r="AC24" s="36">
        <v>0.94000000000000006</v>
      </c>
      <c r="AD24" s="36">
        <v>0.93</v>
      </c>
      <c r="AE24" s="36">
        <v>0.99</v>
      </c>
      <c r="AF24" s="36">
        <v>0.66</v>
      </c>
      <c r="AG24" s="36">
        <v>0.64</v>
      </c>
      <c r="AH24" s="36">
        <v>0.97</v>
      </c>
      <c r="AI24" s="36">
        <v>0.95</v>
      </c>
      <c r="AJ24" s="36">
        <v>1.02</v>
      </c>
      <c r="AK24" s="36">
        <v>0.5</v>
      </c>
      <c r="AL24" s="36">
        <v>0.78</v>
      </c>
      <c r="AM24" s="36">
        <v>0.68</v>
      </c>
      <c r="AN24" s="36">
        <v>0.78</v>
      </c>
      <c r="AO24" s="36">
        <v>1.03</v>
      </c>
      <c r="AP24" s="36">
        <v>0.67</v>
      </c>
      <c r="AQ24" s="36">
        <v>0.7</v>
      </c>
      <c r="AR24" s="36">
        <v>0.77</v>
      </c>
      <c r="AS24" s="36">
        <v>0.96</v>
      </c>
      <c r="AT24" s="36">
        <v>1.75</v>
      </c>
      <c r="AU24" s="36">
        <v>0.85</v>
      </c>
      <c r="AV24" s="36">
        <v>0.86</v>
      </c>
      <c r="AW24" s="36">
        <v>0.96</v>
      </c>
      <c r="AX24" s="36">
        <v>0.76</v>
      </c>
      <c r="AY24" s="36">
        <v>1.07</v>
      </c>
      <c r="AZ24" s="36">
        <v>1</v>
      </c>
      <c r="BA24" s="36">
        <v>1</v>
      </c>
      <c r="BB24" s="36">
        <v>0.97</v>
      </c>
      <c r="BC24" s="36">
        <v>0.9</v>
      </c>
      <c r="BD24" s="36">
        <v>0.95</v>
      </c>
      <c r="BE24" s="36">
        <v>0.87</v>
      </c>
      <c r="BF24" s="36">
        <v>4.21</v>
      </c>
      <c r="BG24" s="36">
        <v>1.2</v>
      </c>
      <c r="BH24" s="36">
        <v>0.76</v>
      </c>
      <c r="BI24" s="36">
        <v>0.84</v>
      </c>
      <c r="BJ24" s="36">
        <v>0.93</v>
      </c>
      <c r="BK24" s="36">
        <v>0.94000000000000006</v>
      </c>
      <c r="BL24" s="36">
        <v>1.04</v>
      </c>
      <c r="BM24" s="36">
        <v>0.61</v>
      </c>
      <c r="BN24" s="36">
        <v>0.9</v>
      </c>
      <c r="BO24" s="36">
        <v>0.74</v>
      </c>
    </row>
    <row r="25" spans="1:67">
      <c r="A25" t="s">
        <v>548</v>
      </c>
      <c r="B25" t="s">
        <v>622</v>
      </c>
      <c r="C25" t="s">
        <v>623</v>
      </c>
      <c r="E25" s="127">
        <v>0.01</v>
      </c>
      <c r="G25" s="36">
        <v>0.97</v>
      </c>
      <c r="H25" s="36">
        <v>1.39</v>
      </c>
      <c r="I25" s="36">
        <v>1.1499999999999999</v>
      </c>
      <c r="J25" s="36">
        <v>0.99</v>
      </c>
      <c r="K25" s="36">
        <v>0.3</v>
      </c>
      <c r="L25" s="36">
        <v>0.86</v>
      </c>
      <c r="M25" s="36">
        <v>0.92</v>
      </c>
      <c r="N25" s="36">
        <v>0.63</v>
      </c>
      <c r="O25" s="36">
        <v>0.73</v>
      </c>
      <c r="P25" s="36">
        <v>0.71</v>
      </c>
      <c r="Q25" s="36">
        <v>0.43</v>
      </c>
      <c r="R25" s="36">
        <v>1.1499999999999999</v>
      </c>
      <c r="S25" s="36">
        <v>1.26</v>
      </c>
      <c r="T25" s="36">
        <v>1.04</v>
      </c>
      <c r="U25" s="36">
        <v>1.08</v>
      </c>
      <c r="V25" s="36">
        <v>0.64</v>
      </c>
      <c r="W25" s="36">
        <v>1</v>
      </c>
      <c r="X25" s="36">
        <v>1.26</v>
      </c>
      <c r="Y25" s="36">
        <v>0.96</v>
      </c>
      <c r="Z25" s="36">
        <v>1.36</v>
      </c>
      <c r="AA25" s="36">
        <v>1.06</v>
      </c>
      <c r="AB25" s="36">
        <v>0.39</v>
      </c>
      <c r="AC25" s="36">
        <v>1.47</v>
      </c>
      <c r="AD25" s="36">
        <v>0.84</v>
      </c>
      <c r="AE25" s="36">
        <v>0.96</v>
      </c>
      <c r="AF25" s="36">
        <v>1.1000000000000001</v>
      </c>
      <c r="AG25" s="36">
        <v>1.44</v>
      </c>
      <c r="AH25" s="36">
        <v>1.0900000000000001</v>
      </c>
      <c r="AI25" s="36">
        <v>0.98</v>
      </c>
      <c r="AJ25" s="36">
        <v>1.1399999999999999</v>
      </c>
      <c r="AK25" s="36">
        <v>0.63</v>
      </c>
      <c r="AL25" s="36">
        <v>1.03</v>
      </c>
      <c r="AM25" s="36">
        <v>0.8</v>
      </c>
      <c r="AN25" s="36">
        <v>1.01</v>
      </c>
      <c r="AO25" s="36">
        <v>0.94000000000000006</v>
      </c>
      <c r="AP25" s="36">
        <v>0.97</v>
      </c>
      <c r="AQ25" s="36">
        <v>1.29</v>
      </c>
      <c r="AR25" s="36">
        <v>0.95</v>
      </c>
      <c r="AS25" s="36">
        <v>1.1000000000000001</v>
      </c>
      <c r="AT25" s="36">
        <v>1.54</v>
      </c>
      <c r="AU25" s="36">
        <v>1.3</v>
      </c>
      <c r="AV25" s="36">
        <v>0.86</v>
      </c>
      <c r="AW25" s="36">
        <v>1.9</v>
      </c>
      <c r="AX25" s="36">
        <v>1.1100000000000001</v>
      </c>
      <c r="AY25" s="36">
        <v>1.28</v>
      </c>
      <c r="AZ25" s="36">
        <v>1.1200000000000001</v>
      </c>
      <c r="BA25" s="36">
        <v>1.08</v>
      </c>
      <c r="BB25" s="36">
        <v>0.91</v>
      </c>
      <c r="BC25" s="36">
        <v>1.06</v>
      </c>
      <c r="BD25" s="36">
        <v>1.06</v>
      </c>
      <c r="BE25" s="36">
        <v>1.06</v>
      </c>
      <c r="BF25" s="36">
        <v>3.0199999999999996</v>
      </c>
      <c r="BG25" s="36">
        <v>2.48</v>
      </c>
      <c r="BH25" s="36">
        <v>0.93</v>
      </c>
      <c r="BI25" s="36">
        <v>1.1399999999999999</v>
      </c>
      <c r="BJ25" s="36">
        <v>1</v>
      </c>
      <c r="BK25" s="36">
        <v>1.01</v>
      </c>
      <c r="BL25" s="36">
        <v>1.04</v>
      </c>
      <c r="BM25" s="36">
        <v>1.1000000000000001</v>
      </c>
      <c r="BN25" s="36">
        <v>1.1000000000000001</v>
      </c>
      <c r="BO25" s="36">
        <v>1.2</v>
      </c>
    </row>
    <row r="26" spans="1:67">
      <c r="A26" t="s">
        <v>548</v>
      </c>
      <c r="B26" t="s">
        <v>622</v>
      </c>
      <c r="C26" t="s">
        <v>623</v>
      </c>
      <c r="E26" s="127">
        <v>0.1</v>
      </c>
      <c r="G26" s="36">
        <v>6.42</v>
      </c>
      <c r="H26" s="36">
        <v>0.83</v>
      </c>
      <c r="I26" s="36">
        <v>1.84</v>
      </c>
      <c r="J26" s="36">
        <v>0.59</v>
      </c>
      <c r="K26" s="36">
        <v>0.77</v>
      </c>
      <c r="L26" s="36">
        <v>0.93</v>
      </c>
      <c r="M26" s="36">
        <v>0.41000000000000003</v>
      </c>
      <c r="N26" s="36">
        <v>4.37</v>
      </c>
      <c r="O26" s="36">
        <v>3.7399999999999998</v>
      </c>
      <c r="P26" s="36">
        <v>1.93</v>
      </c>
      <c r="Q26" s="36">
        <v>1.34</v>
      </c>
      <c r="R26" s="36">
        <v>0.66</v>
      </c>
      <c r="S26" s="36">
        <v>2.5999999999999996</v>
      </c>
      <c r="T26" s="36">
        <v>2.7699999999999996</v>
      </c>
      <c r="U26" s="36">
        <v>1</v>
      </c>
      <c r="V26" s="36">
        <v>0.35000000000000003</v>
      </c>
      <c r="W26" s="36">
        <v>0.71</v>
      </c>
      <c r="X26" s="36">
        <v>0.42</v>
      </c>
      <c r="Y26" s="36">
        <v>0.4</v>
      </c>
      <c r="Z26" s="36">
        <v>0.64</v>
      </c>
      <c r="AA26" s="36">
        <v>3.42</v>
      </c>
      <c r="AB26" s="36">
        <v>0.24000000000000002</v>
      </c>
      <c r="AC26" s="36">
        <v>1.73</v>
      </c>
      <c r="AD26" s="36">
        <v>1.18</v>
      </c>
      <c r="AE26" s="36">
        <v>0.8</v>
      </c>
      <c r="AF26" s="36">
        <v>0.86</v>
      </c>
      <c r="AG26" s="36">
        <v>1.03</v>
      </c>
      <c r="AH26" s="36">
        <v>0.92</v>
      </c>
      <c r="AI26" s="36">
        <v>0.81</v>
      </c>
      <c r="AJ26" s="36">
        <v>0.99</v>
      </c>
      <c r="AK26" s="36">
        <v>0.32</v>
      </c>
      <c r="AL26" s="36">
        <v>0.8</v>
      </c>
      <c r="AM26" s="36">
        <v>1.01</v>
      </c>
      <c r="AN26" s="36">
        <v>0.63</v>
      </c>
      <c r="AO26" s="36">
        <v>0.82000000000000006</v>
      </c>
      <c r="AP26" s="36">
        <v>1.03</v>
      </c>
      <c r="AQ26" s="36">
        <v>0.93</v>
      </c>
      <c r="AR26" s="36">
        <v>0.63</v>
      </c>
      <c r="AS26" s="36">
        <v>1.1300000000000001</v>
      </c>
      <c r="AT26" s="36">
        <v>0.53</v>
      </c>
      <c r="AU26" s="36">
        <v>1.08</v>
      </c>
      <c r="AV26" s="36">
        <v>0.76</v>
      </c>
      <c r="AW26" s="36">
        <v>0.98</v>
      </c>
      <c r="AX26" s="36">
        <v>0.79</v>
      </c>
      <c r="AY26" s="36">
        <v>1.8</v>
      </c>
      <c r="AZ26" s="36">
        <v>1.07</v>
      </c>
      <c r="BA26" s="36">
        <v>1.77</v>
      </c>
      <c r="BB26" s="36">
        <v>1.1200000000000001</v>
      </c>
      <c r="BC26" s="36">
        <v>0.68</v>
      </c>
      <c r="BD26" s="36">
        <v>1.1100000000000001</v>
      </c>
      <c r="BE26" s="36">
        <v>1.26</v>
      </c>
      <c r="BF26" s="36">
        <v>18.740000000000002</v>
      </c>
      <c r="BG26" s="36">
        <v>72.2</v>
      </c>
      <c r="BH26" s="36">
        <v>2.0099999999999998</v>
      </c>
      <c r="BI26" s="36">
        <v>1.99</v>
      </c>
      <c r="BJ26" s="36">
        <v>1.45</v>
      </c>
      <c r="BK26" s="36">
        <v>0.86</v>
      </c>
      <c r="BL26" s="36">
        <v>0.77</v>
      </c>
      <c r="BM26" s="36">
        <v>3.0399999999999996</v>
      </c>
      <c r="BN26" s="36">
        <v>1.1300000000000001</v>
      </c>
      <c r="BO26" s="36">
        <v>1.17</v>
      </c>
    </row>
    <row r="27" spans="1:67">
      <c r="A27" t="s">
        <v>548</v>
      </c>
      <c r="B27" t="s">
        <v>622</v>
      </c>
      <c r="C27" t="s">
        <v>623</v>
      </c>
      <c r="E27" s="127">
        <v>0.1</v>
      </c>
      <c r="G27" s="36">
        <v>4.3599999999999994</v>
      </c>
      <c r="H27" s="36">
        <v>0.82000000000000006</v>
      </c>
      <c r="I27" s="36">
        <v>1.26</v>
      </c>
      <c r="J27" s="36">
        <v>0.62</v>
      </c>
      <c r="K27" s="36">
        <v>1.51</v>
      </c>
      <c r="L27" s="36">
        <v>0.82000000000000006</v>
      </c>
      <c r="M27" s="36">
        <v>0.29000000000000004</v>
      </c>
      <c r="N27" s="36">
        <v>1.46</v>
      </c>
      <c r="O27" s="36">
        <v>1.26</v>
      </c>
      <c r="P27" s="36">
        <v>0.89</v>
      </c>
      <c r="Q27" s="36">
        <v>1.62</v>
      </c>
      <c r="R27" s="36">
        <v>0.81</v>
      </c>
      <c r="S27" s="36">
        <v>1.89</v>
      </c>
      <c r="T27" s="36">
        <v>1.84</v>
      </c>
      <c r="U27" s="36">
        <v>1.02</v>
      </c>
      <c r="V27" s="36">
        <v>0.34</v>
      </c>
      <c r="W27" s="36">
        <v>0.57999999999999996</v>
      </c>
      <c r="X27" s="36">
        <v>0.48</v>
      </c>
      <c r="Y27" s="36">
        <v>0.25</v>
      </c>
      <c r="Z27" s="36">
        <v>0.76</v>
      </c>
      <c r="AA27" s="36">
        <v>1.98</v>
      </c>
      <c r="AB27" s="36">
        <v>0.5</v>
      </c>
      <c r="AC27" s="36">
        <v>1.19</v>
      </c>
      <c r="AD27" s="36">
        <v>0.98</v>
      </c>
      <c r="AE27" s="36">
        <v>0.7</v>
      </c>
      <c r="AF27" s="36">
        <v>0.8</v>
      </c>
      <c r="AG27" s="36">
        <v>1.3</v>
      </c>
      <c r="AH27" s="36">
        <v>0.7</v>
      </c>
      <c r="AI27" s="36">
        <v>0.7</v>
      </c>
      <c r="AJ27" s="36">
        <v>0.69000000000000006</v>
      </c>
      <c r="AK27" s="36">
        <v>0.44</v>
      </c>
      <c r="AL27" s="36">
        <v>0.88</v>
      </c>
      <c r="AM27" s="36">
        <v>2.2699999999999996</v>
      </c>
      <c r="AN27" s="36">
        <v>0.79</v>
      </c>
      <c r="AO27" s="36">
        <v>1.26</v>
      </c>
      <c r="AP27" s="36">
        <v>0.95</v>
      </c>
      <c r="AQ27" s="36">
        <v>1</v>
      </c>
      <c r="AR27" s="36">
        <v>1.05</v>
      </c>
      <c r="AS27" s="36">
        <v>1.27</v>
      </c>
      <c r="AT27" s="36">
        <v>0.64</v>
      </c>
      <c r="AU27" s="36">
        <v>0.97</v>
      </c>
      <c r="AV27" s="36">
        <v>0.77</v>
      </c>
      <c r="AW27" s="36">
        <v>1.32</v>
      </c>
      <c r="AX27" s="36">
        <v>0.67</v>
      </c>
      <c r="AY27" s="36">
        <v>1.31</v>
      </c>
      <c r="AZ27" s="36">
        <v>0.96</v>
      </c>
      <c r="BA27" s="36">
        <v>1.39</v>
      </c>
      <c r="BB27" s="36">
        <v>0.96</v>
      </c>
      <c r="BC27" s="36">
        <v>0.84</v>
      </c>
      <c r="BD27" s="36">
        <v>1.44</v>
      </c>
      <c r="BE27" s="36">
        <v>1.0900000000000001</v>
      </c>
      <c r="BF27" s="36">
        <v>11.02</v>
      </c>
      <c r="BG27" s="36">
        <v>63.46</v>
      </c>
      <c r="BH27" s="36">
        <v>1.67</v>
      </c>
      <c r="BI27" s="36">
        <v>1.65</v>
      </c>
      <c r="BJ27" s="36">
        <v>1.1200000000000001</v>
      </c>
      <c r="BK27" s="36">
        <v>0.81</v>
      </c>
      <c r="BL27" s="36">
        <v>0.8</v>
      </c>
      <c r="BM27" s="36">
        <v>1.7</v>
      </c>
      <c r="BN27" s="36">
        <v>0.95</v>
      </c>
      <c r="BO27" s="36">
        <v>0.96</v>
      </c>
    </row>
    <row r="28" spans="1:67">
      <c r="A28" t="s">
        <v>548</v>
      </c>
      <c r="B28" t="s">
        <v>622</v>
      </c>
      <c r="C28" t="s">
        <v>623</v>
      </c>
      <c r="E28" s="127">
        <v>0.1</v>
      </c>
      <c r="G28" s="36">
        <v>4.3</v>
      </c>
      <c r="H28" s="36">
        <v>0.74</v>
      </c>
      <c r="I28" s="36">
        <v>1.65</v>
      </c>
      <c r="J28" s="36">
        <v>0.41000000000000003</v>
      </c>
      <c r="K28" s="36">
        <v>1.1200000000000001</v>
      </c>
      <c r="L28" s="36">
        <v>0.51</v>
      </c>
      <c r="M28" s="36">
        <v>0.26</v>
      </c>
      <c r="N28" s="36">
        <v>1.1499999999999999</v>
      </c>
      <c r="O28" s="36">
        <v>0.98</v>
      </c>
      <c r="P28" s="36">
        <v>0.67</v>
      </c>
      <c r="Q28" s="36">
        <v>1.01</v>
      </c>
      <c r="R28" s="36">
        <v>0.9</v>
      </c>
      <c r="S28" s="36">
        <v>2.13</v>
      </c>
      <c r="T28" s="36">
        <v>2.6399999999999997</v>
      </c>
      <c r="U28" s="36">
        <v>0.75</v>
      </c>
      <c r="V28" s="36">
        <v>0.24000000000000002</v>
      </c>
      <c r="W28" s="36">
        <v>0.28000000000000003</v>
      </c>
      <c r="X28" s="36">
        <v>0.4</v>
      </c>
      <c r="Y28" s="36">
        <v>0.34</v>
      </c>
      <c r="Z28" s="36">
        <v>1.32</v>
      </c>
      <c r="AA28" s="36">
        <v>2.5599999999999996</v>
      </c>
      <c r="AB28" s="36">
        <v>0.15000000000000002</v>
      </c>
      <c r="AC28" s="36">
        <v>1.39</v>
      </c>
      <c r="AD28" s="36">
        <v>1.25</v>
      </c>
      <c r="AE28" s="36">
        <v>1.06</v>
      </c>
      <c r="AF28" s="36">
        <v>0.64</v>
      </c>
      <c r="AG28" s="36">
        <v>1.25</v>
      </c>
      <c r="AH28" s="36">
        <v>1.1300000000000001</v>
      </c>
      <c r="AI28" s="36">
        <v>0.97</v>
      </c>
      <c r="AJ28" s="36">
        <v>0.95</v>
      </c>
      <c r="AK28" s="36">
        <v>0.22</v>
      </c>
      <c r="AL28" s="36">
        <v>0.62</v>
      </c>
      <c r="AM28" s="36">
        <v>1.03</v>
      </c>
      <c r="AN28" s="36">
        <v>0.7</v>
      </c>
      <c r="AO28" s="36">
        <v>0.63</v>
      </c>
      <c r="AP28" s="36">
        <v>0.55000000000000004</v>
      </c>
      <c r="AQ28" s="36">
        <v>0.71</v>
      </c>
      <c r="AR28" s="36">
        <v>0.76</v>
      </c>
      <c r="AS28" s="36">
        <v>1.1000000000000001</v>
      </c>
      <c r="AT28" s="36">
        <v>2.9699999999999998</v>
      </c>
      <c r="AU28" s="36">
        <v>0.84</v>
      </c>
      <c r="AV28" s="36">
        <v>0.69000000000000006</v>
      </c>
      <c r="AW28" s="36">
        <v>0.81</v>
      </c>
      <c r="AX28" s="36">
        <v>0.78</v>
      </c>
      <c r="AY28" s="36">
        <v>1.3</v>
      </c>
      <c r="AZ28" s="36">
        <v>0.95</v>
      </c>
      <c r="BA28" s="36">
        <v>1.62</v>
      </c>
      <c r="BB28" s="36">
        <v>1.06</v>
      </c>
      <c r="BC28" s="36">
        <v>0.79</v>
      </c>
      <c r="BD28" s="36">
        <v>2</v>
      </c>
      <c r="BE28" s="36">
        <v>0.93</v>
      </c>
      <c r="BF28" s="36">
        <v>21.720000000000002</v>
      </c>
      <c r="BG28" s="36">
        <v>46.269999999999996</v>
      </c>
      <c r="BH28" s="36">
        <v>1.1499999999999999</v>
      </c>
      <c r="BI28" s="36">
        <v>0.93</v>
      </c>
      <c r="BJ28" s="36">
        <v>1.27</v>
      </c>
      <c r="BK28" s="36">
        <v>0.71</v>
      </c>
      <c r="BL28" s="36">
        <v>0.87</v>
      </c>
      <c r="BM28" s="36">
        <v>2.1799999999999997</v>
      </c>
      <c r="BN28" s="36">
        <v>1.04</v>
      </c>
      <c r="BO28" s="36">
        <v>0.81</v>
      </c>
    </row>
    <row r="29" spans="1:67">
      <c r="A29" t="s">
        <v>548</v>
      </c>
      <c r="B29" t="s">
        <v>622</v>
      </c>
      <c r="C29" t="s">
        <v>623</v>
      </c>
      <c r="E29" s="127">
        <v>0.1</v>
      </c>
      <c r="G29" s="36">
        <v>3.32</v>
      </c>
      <c r="H29" s="36">
        <v>0.44</v>
      </c>
      <c r="I29" s="36">
        <v>1</v>
      </c>
      <c r="J29" s="36">
        <v>0.97</v>
      </c>
      <c r="K29" s="36">
        <v>1.06</v>
      </c>
      <c r="L29" s="36">
        <v>0.63</v>
      </c>
      <c r="M29" s="36">
        <v>0.43</v>
      </c>
      <c r="N29" s="36">
        <v>1.44</v>
      </c>
      <c r="O29" s="36">
        <v>1.5</v>
      </c>
      <c r="P29" s="36">
        <v>0.68</v>
      </c>
      <c r="Q29" s="36">
        <v>1.56</v>
      </c>
      <c r="R29" s="36">
        <v>2.4099999999999997</v>
      </c>
      <c r="S29" s="36">
        <v>1.86</v>
      </c>
      <c r="T29" s="36">
        <v>2.5199999999999996</v>
      </c>
      <c r="U29" s="36">
        <v>0.99</v>
      </c>
      <c r="V29" s="36">
        <v>0.47000000000000003</v>
      </c>
      <c r="W29" s="36">
        <v>0.61</v>
      </c>
      <c r="X29" s="36">
        <v>0.61</v>
      </c>
      <c r="Y29" s="36">
        <v>0.31</v>
      </c>
      <c r="Z29" s="36">
        <v>0.36</v>
      </c>
      <c r="AA29" s="36">
        <v>3.0999999999999996</v>
      </c>
      <c r="AB29" s="36">
        <v>0.2</v>
      </c>
      <c r="AC29" s="36">
        <v>0.55000000000000004</v>
      </c>
      <c r="AD29" s="36">
        <v>0.56000000000000005</v>
      </c>
      <c r="AE29" s="36">
        <v>0.44</v>
      </c>
      <c r="AF29" s="36">
        <v>0.86</v>
      </c>
      <c r="AG29" s="36">
        <v>0.57999999999999996</v>
      </c>
      <c r="AH29" s="36">
        <v>0.75</v>
      </c>
      <c r="AI29" s="36">
        <v>0.69000000000000006</v>
      </c>
      <c r="AJ29" s="36">
        <v>0.89</v>
      </c>
      <c r="AK29" s="36">
        <v>0.22</v>
      </c>
      <c r="AL29" s="36">
        <v>0.79</v>
      </c>
      <c r="AM29" s="36">
        <v>0.72</v>
      </c>
      <c r="AN29" s="36">
        <v>0.7</v>
      </c>
      <c r="AO29" s="36">
        <v>1.39</v>
      </c>
      <c r="AP29" s="36">
        <v>0.73</v>
      </c>
      <c r="AQ29" s="36">
        <v>0.4</v>
      </c>
      <c r="AR29" s="36">
        <v>0.68</v>
      </c>
      <c r="AS29" s="36">
        <v>1.06</v>
      </c>
      <c r="AT29" s="36">
        <v>0.96</v>
      </c>
      <c r="AU29" s="36">
        <v>1.06</v>
      </c>
      <c r="AV29" s="36">
        <v>0.73</v>
      </c>
      <c r="AW29" s="36">
        <v>0.87</v>
      </c>
      <c r="AX29" s="36">
        <v>0.65</v>
      </c>
      <c r="AY29" s="36">
        <v>1.67</v>
      </c>
      <c r="AZ29" s="36">
        <v>1.07</v>
      </c>
      <c r="BA29" s="36">
        <v>1.45</v>
      </c>
      <c r="BB29" s="36">
        <v>0.87</v>
      </c>
      <c r="BC29" s="36">
        <v>0.53</v>
      </c>
      <c r="BD29" s="36">
        <v>1.99</v>
      </c>
      <c r="BE29" s="36">
        <v>0.88</v>
      </c>
      <c r="BF29" s="36">
        <v>15.95</v>
      </c>
      <c r="BG29" s="36">
        <v>29.42</v>
      </c>
      <c r="BH29" s="36">
        <v>1.47</v>
      </c>
      <c r="BI29" s="36">
        <v>1.49</v>
      </c>
      <c r="BJ29" s="36">
        <v>1.29</v>
      </c>
      <c r="BK29" s="36">
        <v>0.74</v>
      </c>
      <c r="BL29" s="36">
        <v>0.81</v>
      </c>
      <c r="BM29" s="36">
        <v>1.53</v>
      </c>
      <c r="BN29" s="36">
        <v>0.87</v>
      </c>
      <c r="BO29" s="36">
        <v>0.99</v>
      </c>
    </row>
    <row r="30" spans="1:67">
      <c r="A30" t="s">
        <v>548</v>
      </c>
      <c r="B30" t="s">
        <v>622</v>
      </c>
      <c r="C30" t="s">
        <v>623</v>
      </c>
      <c r="E30" s="127">
        <v>0.5</v>
      </c>
      <c r="G30" s="36">
        <v>10.19</v>
      </c>
      <c r="H30" s="36">
        <v>10.459999999999999</v>
      </c>
      <c r="I30" s="36">
        <v>0.41000000000000003</v>
      </c>
      <c r="J30" s="36">
        <v>2.21</v>
      </c>
      <c r="K30" s="36">
        <v>2.0699999999999998</v>
      </c>
      <c r="L30" s="36">
        <v>0.77</v>
      </c>
      <c r="M30" s="36">
        <v>0.42</v>
      </c>
      <c r="N30" s="36">
        <v>2.3099999999999996</v>
      </c>
      <c r="O30" s="36">
        <v>1.1599999999999999</v>
      </c>
      <c r="P30" s="36">
        <v>3.23</v>
      </c>
      <c r="Q30" s="36">
        <v>1.1300000000000001</v>
      </c>
      <c r="R30" s="36">
        <v>5.55</v>
      </c>
      <c r="S30" s="36">
        <v>2.8299999999999996</v>
      </c>
      <c r="T30" s="36">
        <v>1.89</v>
      </c>
      <c r="U30" s="36">
        <v>2.5499999999999998</v>
      </c>
      <c r="V30" s="36">
        <v>0.41000000000000003</v>
      </c>
      <c r="W30" s="36">
        <v>6.68</v>
      </c>
      <c r="X30" s="36">
        <v>1.27</v>
      </c>
      <c r="Y30" s="36">
        <v>0.81</v>
      </c>
      <c r="Z30" s="36">
        <v>0.6</v>
      </c>
      <c r="AA30" s="36">
        <v>1.8800000000000001</v>
      </c>
      <c r="AB30" s="36">
        <v>0.19</v>
      </c>
      <c r="AC30" s="36">
        <v>0.21000000000000002</v>
      </c>
      <c r="AD30" s="36">
        <v>0.33</v>
      </c>
      <c r="AE30" s="36">
        <v>0.26</v>
      </c>
      <c r="AF30" s="36">
        <v>1.19</v>
      </c>
      <c r="AG30" s="36">
        <v>0.52</v>
      </c>
      <c r="AH30" s="36">
        <v>0.77</v>
      </c>
      <c r="AI30" s="36">
        <v>0.68</v>
      </c>
      <c r="AJ30" s="36">
        <v>0.87</v>
      </c>
      <c r="AK30" s="36">
        <v>0.26</v>
      </c>
      <c r="AL30" s="36">
        <v>0.45</v>
      </c>
      <c r="AM30" s="36">
        <v>1.33</v>
      </c>
      <c r="AN30" s="36">
        <v>0.6</v>
      </c>
      <c r="AO30" s="36">
        <v>1.01</v>
      </c>
      <c r="AP30" s="36">
        <v>0.82000000000000006</v>
      </c>
      <c r="AQ30" s="36">
        <v>0.42</v>
      </c>
      <c r="AR30" s="36">
        <v>1</v>
      </c>
      <c r="AS30" s="36">
        <v>0.76</v>
      </c>
      <c r="AT30" s="36">
        <v>2.3299999999999996</v>
      </c>
      <c r="AU30" s="36">
        <v>1.02</v>
      </c>
      <c r="AV30" s="36">
        <v>0.97</v>
      </c>
      <c r="AW30" s="36">
        <v>0.69000000000000006</v>
      </c>
      <c r="AX30" s="36">
        <v>0.76</v>
      </c>
      <c r="AY30" s="36">
        <v>2.2599999999999998</v>
      </c>
      <c r="AZ30" s="36">
        <v>0.91</v>
      </c>
      <c r="BA30" s="36">
        <v>3.3</v>
      </c>
      <c r="BB30" s="36">
        <v>0.96</v>
      </c>
      <c r="BC30" s="36">
        <v>0.67</v>
      </c>
      <c r="BD30" s="36">
        <v>1.86</v>
      </c>
      <c r="BE30" s="36">
        <v>0.87</v>
      </c>
      <c r="BF30" s="36">
        <v>0.96</v>
      </c>
      <c r="BG30" s="36">
        <v>4.8599999999999994</v>
      </c>
      <c r="BH30" s="36">
        <v>3.15</v>
      </c>
      <c r="BI30" s="36">
        <v>1.26</v>
      </c>
      <c r="BJ30" s="36">
        <v>1.44</v>
      </c>
      <c r="BK30" s="36">
        <v>0.92</v>
      </c>
      <c r="BL30" s="36">
        <v>0.71</v>
      </c>
      <c r="BM30" s="36">
        <v>1.47</v>
      </c>
      <c r="BN30" s="36">
        <v>1.1300000000000001</v>
      </c>
      <c r="BO30" s="36">
        <v>1.05</v>
      </c>
    </row>
    <row r="31" spans="1:67">
      <c r="A31" t="s">
        <v>548</v>
      </c>
      <c r="B31" s="64" t="s">
        <v>622</v>
      </c>
      <c r="C31" s="64" t="s">
        <v>623</v>
      </c>
      <c r="D31" s="64"/>
      <c r="E31" s="128">
        <v>1</v>
      </c>
      <c r="F31" s="64"/>
      <c r="G31" s="38">
        <v>29.150000000000002</v>
      </c>
      <c r="H31" s="38">
        <v>98.84</v>
      </c>
      <c r="I31" s="38">
        <v>1.1000000000000001</v>
      </c>
      <c r="J31" s="38">
        <v>2.4299999999999997</v>
      </c>
      <c r="K31" s="38">
        <v>3.0999999999999996</v>
      </c>
      <c r="L31" s="38">
        <v>9.39</v>
      </c>
      <c r="M31" s="38">
        <v>1.8800000000000001</v>
      </c>
      <c r="N31" s="38">
        <v>4.62</v>
      </c>
      <c r="O31" s="38">
        <v>1.05</v>
      </c>
      <c r="P31" s="38">
        <v>32.58</v>
      </c>
      <c r="Q31" s="38">
        <v>2.46</v>
      </c>
      <c r="R31" s="38">
        <v>5.99</v>
      </c>
      <c r="S31" s="38">
        <v>4.25</v>
      </c>
      <c r="T31" s="38">
        <v>4.1099999999999994</v>
      </c>
      <c r="U31" s="38">
        <v>5.95</v>
      </c>
      <c r="V31" s="38">
        <v>1.43</v>
      </c>
      <c r="W31" s="38">
        <v>18.87</v>
      </c>
      <c r="X31" s="38">
        <v>5.2</v>
      </c>
      <c r="Y31" s="38">
        <v>4.18</v>
      </c>
      <c r="Z31" s="38">
        <v>3.82</v>
      </c>
      <c r="AA31" s="38">
        <v>3.4099999999999997</v>
      </c>
      <c r="AB31" s="38">
        <v>0.23</v>
      </c>
      <c r="AC31" s="38">
        <v>1.26</v>
      </c>
      <c r="AD31" s="38">
        <v>0.44</v>
      </c>
      <c r="AE31" s="38">
        <v>0.65</v>
      </c>
      <c r="AF31" s="38">
        <v>0.78</v>
      </c>
      <c r="AG31" s="38">
        <v>0.57000000000000006</v>
      </c>
      <c r="AH31" s="38">
        <v>0.82000000000000006</v>
      </c>
      <c r="AI31" s="38">
        <v>0.61</v>
      </c>
      <c r="AJ31" s="38">
        <v>0.93</v>
      </c>
      <c r="AK31" s="38">
        <v>0.15000000000000002</v>
      </c>
      <c r="AL31" s="38">
        <v>0.27</v>
      </c>
      <c r="AM31" s="38">
        <v>2.2399999999999998</v>
      </c>
      <c r="AN31" s="38">
        <v>0.51</v>
      </c>
      <c r="AO31" s="38">
        <v>0.23</v>
      </c>
      <c r="AP31" s="38">
        <v>1.06</v>
      </c>
      <c r="AQ31" s="38">
        <v>0.29000000000000004</v>
      </c>
      <c r="AR31" s="38">
        <v>0.87</v>
      </c>
      <c r="AS31" s="38">
        <v>0.41000000000000003</v>
      </c>
      <c r="AT31" s="38">
        <v>0.85</v>
      </c>
      <c r="AU31" s="38">
        <v>3.6999999999999997</v>
      </c>
      <c r="AV31" s="38">
        <v>0.4</v>
      </c>
      <c r="AW31" s="38">
        <v>0.37</v>
      </c>
      <c r="AX31" s="38">
        <v>0.56000000000000005</v>
      </c>
      <c r="AY31" s="38">
        <v>2.8099999999999996</v>
      </c>
      <c r="AZ31" s="38">
        <v>1.1399999999999999</v>
      </c>
      <c r="BA31" s="38">
        <v>2.98</v>
      </c>
      <c r="BB31" s="38">
        <v>1.45</v>
      </c>
      <c r="BC31" s="38">
        <v>0.68</v>
      </c>
      <c r="BD31" s="38">
        <v>1.02</v>
      </c>
      <c r="BE31" s="38">
        <v>0.77</v>
      </c>
      <c r="BF31" s="38">
        <v>0.25</v>
      </c>
      <c r="BG31" s="38">
        <v>1.29</v>
      </c>
      <c r="BH31" s="38">
        <v>2.0299999999999998</v>
      </c>
      <c r="BI31" s="38">
        <v>0.7</v>
      </c>
      <c r="BJ31" s="38">
        <v>0.25</v>
      </c>
      <c r="BK31" s="38">
        <v>0.69000000000000006</v>
      </c>
      <c r="BL31" s="38">
        <v>0.68</v>
      </c>
      <c r="BM31" s="38">
        <v>1.28</v>
      </c>
      <c r="BN31" s="38">
        <v>1.07</v>
      </c>
      <c r="BO31" s="38">
        <v>1.35</v>
      </c>
    </row>
    <row r="32" spans="1:67">
      <c r="A32" t="s">
        <v>548</v>
      </c>
      <c r="B32" t="s">
        <v>628</v>
      </c>
      <c r="C32" t="s">
        <v>629</v>
      </c>
      <c r="D32" t="s">
        <v>35</v>
      </c>
      <c r="E32" s="126" t="s">
        <v>544</v>
      </c>
      <c r="F32" t="s">
        <v>315</v>
      </c>
      <c r="G32" s="36" t="s">
        <v>546</v>
      </c>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row>
    <row r="33" spans="1:67">
      <c r="A33" t="s">
        <v>548</v>
      </c>
      <c r="B33" t="s">
        <v>628</v>
      </c>
      <c r="C33" t="s">
        <v>629</v>
      </c>
      <c r="E33" s="127">
        <v>0.01</v>
      </c>
      <c r="G33" s="36" t="s">
        <v>546</v>
      </c>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row>
    <row r="34" spans="1:67">
      <c r="A34" t="s">
        <v>548</v>
      </c>
      <c r="B34" t="s">
        <v>628</v>
      </c>
      <c r="C34" t="s">
        <v>629</v>
      </c>
      <c r="E34" s="127">
        <v>0.1</v>
      </c>
      <c r="G34" s="36">
        <v>0.52</v>
      </c>
      <c r="H34" s="36">
        <v>0.82000000000000006</v>
      </c>
      <c r="I34" s="36">
        <v>0.83</v>
      </c>
      <c r="J34" s="36">
        <v>4.5299999999999994</v>
      </c>
      <c r="K34" s="36">
        <v>1.01</v>
      </c>
      <c r="L34" s="36">
        <v>1.26</v>
      </c>
      <c r="M34" s="36">
        <v>1.33</v>
      </c>
      <c r="N34" s="36">
        <v>1.76</v>
      </c>
      <c r="O34" s="36">
        <v>2.0099999999999998</v>
      </c>
      <c r="P34" s="36">
        <v>1.51</v>
      </c>
      <c r="Q34" s="36">
        <v>0.98</v>
      </c>
      <c r="R34" s="36">
        <v>1.1599999999999999</v>
      </c>
      <c r="S34" s="36">
        <v>1.1200000000000001</v>
      </c>
      <c r="T34" s="36">
        <v>1.24</v>
      </c>
      <c r="U34" s="36">
        <v>1.41</v>
      </c>
      <c r="V34" s="36">
        <v>1.54</v>
      </c>
      <c r="W34" s="36">
        <v>2.65</v>
      </c>
      <c r="X34" s="36">
        <v>0.98</v>
      </c>
      <c r="Y34" s="36">
        <v>0.65</v>
      </c>
      <c r="Z34" s="36">
        <v>0.62</v>
      </c>
      <c r="AA34" s="36">
        <v>1.2</v>
      </c>
      <c r="AB34" s="36">
        <v>4.05</v>
      </c>
      <c r="AC34" s="36">
        <v>0.74</v>
      </c>
      <c r="AD34" s="36">
        <v>0.6</v>
      </c>
      <c r="AE34" s="36">
        <v>0.73</v>
      </c>
      <c r="AF34" s="36">
        <v>1.27</v>
      </c>
      <c r="AG34" s="36">
        <v>0.57999999999999996</v>
      </c>
      <c r="AH34" s="36">
        <v>1.1100000000000001</v>
      </c>
      <c r="AI34" s="36">
        <v>1.1000000000000001</v>
      </c>
      <c r="AJ34" s="36">
        <v>1.1000000000000001</v>
      </c>
      <c r="AK34" s="36">
        <v>1.58</v>
      </c>
      <c r="AL34" s="36">
        <v>1.28</v>
      </c>
      <c r="AM34" s="36">
        <v>0.99</v>
      </c>
      <c r="AN34" s="36">
        <v>0.84</v>
      </c>
      <c r="AO34" s="36">
        <v>0.72</v>
      </c>
      <c r="AP34" s="36">
        <v>0.74</v>
      </c>
      <c r="AQ34" s="36">
        <v>0.45</v>
      </c>
      <c r="AR34" s="36">
        <v>0.54</v>
      </c>
      <c r="AS34" s="36">
        <v>0.84</v>
      </c>
      <c r="AT34" s="36">
        <v>0.83</v>
      </c>
      <c r="AU34" s="36">
        <v>1.1300000000000001</v>
      </c>
      <c r="AV34" s="36">
        <v>1.02</v>
      </c>
      <c r="AW34" s="36">
        <v>0.92</v>
      </c>
      <c r="AX34" s="36">
        <v>0.68</v>
      </c>
      <c r="AY34" s="36">
        <v>1.42</v>
      </c>
      <c r="AZ34" s="36">
        <v>1.07</v>
      </c>
      <c r="BA34" s="36">
        <v>1.21</v>
      </c>
      <c r="BB34" s="36">
        <v>0.81</v>
      </c>
      <c r="BC34" s="36">
        <v>0.66</v>
      </c>
      <c r="BD34" s="36">
        <v>0.95</v>
      </c>
      <c r="BE34" s="36">
        <v>1.0900000000000001</v>
      </c>
      <c r="BF34" s="36">
        <v>2.2599999999999998</v>
      </c>
      <c r="BG34" s="36">
        <v>1.01</v>
      </c>
      <c r="BH34" s="36">
        <v>1.21</v>
      </c>
      <c r="BI34" s="36">
        <v>1.76</v>
      </c>
      <c r="BJ34" s="36">
        <v>0.52</v>
      </c>
      <c r="BK34" s="36">
        <v>0.7</v>
      </c>
      <c r="BL34" s="36">
        <v>1.02</v>
      </c>
      <c r="BM34" s="36">
        <v>0.49</v>
      </c>
      <c r="BN34" s="36">
        <v>1.21</v>
      </c>
      <c r="BO34" s="36">
        <v>0.9</v>
      </c>
    </row>
    <row r="35" spans="1:67">
      <c r="A35" t="s">
        <v>548</v>
      </c>
      <c r="B35" t="s">
        <v>628</v>
      </c>
      <c r="C35" t="s">
        <v>629</v>
      </c>
      <c r="E35" s="127">
        <v>0.1</v>
      </c>
      <c r="G35" s="36">
        <v>1.48</v>
      </c>
      <c r="H35" s="36">
        <v>1.17</v>
      </c>
      <c r="I35" s="36">
        <v>0.61</v>
      </c>
      <c r="J35" s="36">
        <v>1.27</v>
      </c>
      <c r="K35" s="36">
        <v>1</v>
      </c>
      <c r="L35" s="36">
        <v>1.2</v>
      </c>
      <c r="M35" s="36">
        <v>1.1300000000000001</v>
      </c>
      <c r="N35" s="36">
        <v>1.26</v>
      </c>
      <c r="O35" s="36">
        <v>1.62</v>
      </c>
      <c r="P35" s="36">
        <v>0.94000000000000006</v>
      </c>
      <c r="Q35" s="36">
        <v>1.1399999999999999</v>
      </c>
      <c r="R35" s="36">
        <v>1.2</v>
      </c>
      <c r="S35" s="36">
        <v>1.27</v>
      </c>
      <c r="T35" s="36">
        <v>1.1200000000000001</v>
      </c>
      <c r="U35" s="36">
        <v>1.56</v>
      </c>
      <c r="V35" s="36">
        <v>1.1200000000000001</v>
      </c>
      <c r="W35" s="36">
        <v>2.1799999999999997</v>
      </c>
      <c r="X35" s="36">
        <v>0.7</v>
      </c>
      <c r="Y35" s="36">
        <v>0.63</v>
      </c>
      <c r="Z35" s="36">
        <v>0.75</v>
      </c>
      <c r="AA35" s="36">
        <v>1.33</v>
      </c>
      <c r="AB35" s="36">
        <v>1.73</v>
      </c>
      <c r="AC35" s="36">
        <v>0.63</v>
      </c>
      <c r="AD35" s="36">
        <v>0.56000000000000005</v>
      </c>
      <c r="AE35" s="36">
        <v>0.67</v>
      </c>
      <c r="AF35" s="36">
        <v>1.02</v>
      </c>
      <c r="AG35" s="36">
        <v>0.39</v>
      </c>
      <c r="AH35" s="36">
        <v>0.65</v>
      </c>
      <c r="AI35" s="36">
        <v>0.77</v>
      </c>
      <c r="AJ35" s="36">
        <v>0.86</v>
      </c>
      <c r="AK35" s="36">
        <v>1.01</v>
      </c>
      <c r="AL35" s="36">
        <v>1.25</v>
      </c>
      <c r="AM35" s="36">
        <v>0.78</v>
      </c>
      <c r="AN35" s="36">
        <v>0.82000000000000006</v>
      </c>
      <c r="AO35" s="36">
        <v>2.1199999999999997</v>
      </c>
      <c r="AP35" s="36">
        <v>1.19</v>
      </c>
      <c r="AQ35" s="36">
        <v>0.6</v>
      </c>
      <c r="AR35" s="36">
        <v>0.7</v>
      </c>
      <c r="AS35" s="36">
        <v>1</v>
      </c>
      <c r="AT35" s="36">
        <v>1.57</v>
      </c>
      <c r="AU35" s="36">
        <v>1.06</v>
      </c>
      <c r="AV35" s="36">
        <v>1.04</v>
      </c>
      <c r="AW35" s="36">
        <v>0.83</v>
      </c>
      <c r="AX35" s="36">
        <v>0.84</v>
      </c>
      <c r="AY35" s="36">
        <v>0.92</v>
      </c>
      <c r="AZ35" s="36">
        <v>1</v>
      </c>
      <c r="BA35" s="36">
        <v>0.96</v>
      </c>
      <c r="BB35" s="36">
        <v>0.76</v>
      </c>
      <c r="BC35" s="36">
        <v>0.7</v>
      </c>
      <c r="BD35" s="36">
        <v>1.06</v>
      </c>
      <c r="BE35" s="36">
        <v>0.92</v>
      </c>
      <c r="BF35" s="36">
        <v>2.3899999999999997</v>
      </c>
      <c r="BG35" s="36">
        <v>0.69000000000000006</v>
      </c>
      <c r="BH35" s="36">
        <v>1.32</v>
      </c>
      <c r="BI35" s="36">
        <v>1.26</v>
      </c>
      <c r="BJ35" s="36">
        <v>1.01</v>
      </c>
      <c r="BK35" s="36">
        <v>0.97</v>
      </c>
      <c r="BL35" s="36">
        <v>0.95</v>
      </c>
      <c r="BM35" s="36">
        <v>0.93</v>
      </c>
      <c r="BN35" s="36">
        <v>0.79</v>
      </c>
      <c r="BO35" s="36">
        <v>0.84</v>
      </c>
    </row>
    <row r="36" spans="1:67">
      <c r="A36" t="s">
        <v>548</v>
      </c>
      <c r="B36" t="s">
        <v>628</v>
      </c>
      <c r="C36" t="s">
        <v>629</v>
      </c>
      <c r="E36" s="127">
        <v>0.5</v>
      </c>
      <c r="G36" s="36">
        <v>0.65</v>
      </c>
      <c r="H36" s="36">
        <v>0.33</v>
      </c>
      <c r="I36" s="36">
        <v>0.67</v>
      </c>
      <c r="J36" s="36">
        <v>2.3099999999999996</v>
      </c>
      <c r="K36" s="36">
        <v>1.78</v>
      </c>
      <c r="L36" s="36">
        <v>0.79</v>
      </c>
      <c r="M36" s="36">
        <v>0.99</v>
      </c>
      <c r="N36" s="36">
        <v>1.01</v>
      </c>
      <c r="O36" s="36">
        <v>1.26</v>
      </c>
      <c r="P36" s="36">
        <v>0.88</v>
      </c>
      <c r="Q36" s="36">
        <v>0.99</v>
      </c>
      <c r="R36" s="36">
        <v>0.97</v>
      </c>
      <c r="S36" s="36">
        <v>0.73</v>
      </c>
      <c r="T36" s="36">
        <v>1.57</v>
      </c>
      <c r="U36" s="36">
        <v>1.07</v>
      </c>
      <c r="V36" s="36">
        <v>1.61</v>
      </c>
      <c r="W36" s="36">
        <v>1.34</v>
      </c>
      <c r="X36" s="36">
        <v>1.37</v>
      </c>
      <c r="Y36" s="36">
        <v>0.95</v>
      </c>
      <c r="Z36" s="36">
        <v>0.5</v>
      </c>
      <c r="AA36" s="36">
        <v>1.46</v>
      </c>
      <c r="AB36" s="36">
        <v>3.2699999999999996</v>
      </c>
      <c r="AC36" s="36">
        <v>0.32</v>
      </c>
      <c r="AD36" s="36">
        <v>0.96</v>
      </c>
      <c r="AE36" s="36">
        <v>0.84</v>
      </c>
      <c r="AF36" s="36">
        <v>1.99</v>
      </c>
      <c r="AG36" s="36">
        <v>1.7</v>
      </c>
      <c r="AH36" s="36">
        <v>1.44</v>
      </c>
      <c r="AI36" s="36">
        <v>1.32</v>
      </c>
      <c r="AJ36" s="36">
        <v>1.43</v>
      </c>
      <c r="AK36" s="36">
        <v>1.53</v>
      </c>
      <c r="AL36" s="36">
        <v>1.41</v>
      </c>
      <c r="AM36" s="36">
        <v>1.17</v>
      </c>
      <c r="AN36" s="36">
        <v>1.19</v>
      </c>
      <c r="AO36" s="36">
        <v>0.81</v>
      </c>
      <c r="AP36" s="36">
        <v>0.59</v>
      </c>
      <c r="AQ36" s="36">
        <v>1.07</v>
      </c>
      <c r="AR36" s="36">
        <v>0.66</v>
      </c>
      <c r="AS36" s="36">
        <v>1.91</v>
      </c>
      <c r="AT36" s="36">
        <v>0.67</v>
      </c>
      <c r="AU36" s="36">
        <v>0.92</v>
      </c>
      <c r="AV36" s="36">
        <v>1.31</v>
      </c>
      <c r="AW36" s="36">
        <v>1.1100000000000001</v>
      </c>
      <c r="AX36" s="36">
        <v>0.78</v>
      </c>
      <c r="AY36" s="36">
        <v>1.79</v>
      </c>
      <c r="AZ36" s="36">
        <v>1.1399999999999999</v>
      </c>
      <c r="BA36" s="36">
        <v>1.1300000000000001</v>
      </c>
      <c r="BB36" s="36">
        <v>1.03</v>
      </c>
      <c r="BC36" s="36">
        <v>0.92</v>
      </c>
      <c r="BD36" s="36">
        <v>1.26</v>
      </c>
      <c r="BE36" s="36">
        <v>1.08</v>
      </c>
      <c r="BF36" s="36">
        <v>1.46</v>
      </c>
      <c r="BG36" s="36">
        <v>1.28</v>
      </c>
      <c r="BH36" s="36">
        <v>1.3</v>
      </c>
      <c r="BI36" s="36">
        <v>1.1499999999999999</v>
      </c>
      <c r="BJ36" s="36">
        <v>0.61</v>
      </c>
      <c r="BK36" s="36">
        <v>0.71</v>
      </c>
      <c r="BL36" s="36">
        <v>1.29</v>
      </c>
      <c r="BM36" s="36">
        <v>0.8</v>
      </c>
      <c r="BN36" s="36">
        <v>1.3</v>
      </c>
      <c r="BO36" s="36">
        <v>0.67</v>
      </c>
    </row>
    <row r="37" spans="1:67">
      <c r="A37" t="s">
        <v>548</v>
      </c>
      <c r="B37" t="s">
        <v>628</v>
      </c>
      <c r="C37" t="s">
        <v>629</v>
      </c>
      <c r="E37" s="127">
        <v>0.5</v>
      </c>
      <c r="G37" s="36">
        <v>0.64398416369165212</v>
      </c>
      <c r="H37" s="36">
        <v>0.3295985084989268</v>
      </c>
      <c r="I37" s="36">
        <v>0.66276980620788384</v>
      </c>
      <c r="J37" s="36">
        <v>2.3066389282291677</v>
      </c>
      <c r="K37" s="36">
        <v>1.7737161551091474</v>
      </c>
      <c r="L37" s="36">
        <v>0.78311911769900666</v>
      </c>
      <c r="M37" s="36">
        <v>0.98857834327225758</v>
      </c>
      <c r="N37" s="36">
        <v>1.0080485178485086</v>
      </c>
      <c r="O37" s="36">
        <v>1.2535277988277</v>
      </c>
      <c r="P37" s="36">
        <v>0.87619724687977307</v>
      </c>
      <c r="Q37" s="36">
        <v>0.98221777686118616</v>
      </c>
      <c r="R37" s="36">
        <v>0.96837642142113134</v>
      </c>
      <c r="S37" s="36">
        <v>0.72624825262987935</v>
      </c>
      <c r="T37" s="36">
        <v>1.5663084746294291</v>
      </c>
      <c r="U37" s="36">
        <v>1.0621833383116326</v>
      </c>
      <c r="V37" s="36">
        <v>1.6062733194265266</v>
      </c>
      <c r="W37" s="36">
        <v>1.3345350587754388</v>
      </c>
      <c r="X37" s="36">
        <v>1.3607890275309888</v>
      </c>
      <c r="Y37" s="36">
        <v>0.94709155477011031</v>
      </c>
      <c r="Z37" s="36">
        <v>0.49767578209250057</v>
      </c>
      <c r="AA37" s="36">
        <v>1.4575425670110813</v>
      </c>
      <c r="AB37" s="36">
        <v>3.2635256871534604</v>
      </c>
      <c r="AC37" s="36">
        <v>0.31398806329468498</v>
      </c>
      <c r="AD37" s="36">
        <v>0.95038224183822817</v>
      </c>
      <c r="AE37" s="36">
        <v>0.83056015497738334</v>
      </c>
      <c r="AF37" s="36">
        <v>1.9826250818730999</v>
      </c>
      <c r="AG37" s="36">
        <v>1.6971758209511001</v>
      </c>
      <c r="AH37" s="36">
        <v>1.4315206700517755</v>
      </c>
      <c r="AI37" s="36">
        <v>1.310945055339517</v>
      </c>
      <c r="AJ37" s="36">
        <v>1.4283553779497979</v>
      </c>
      <c r="AK37" s="36">
        <v>1.5203982927362292</v>
      </c>
      <c r="AL37" s="36">
        <v>1.4058003217738388</v>
      </c>
      <c r="AM37" s="36">
        <v>1.1667932661912521</v>
      </c>
      <c r="AN37" s="36">
        <v>1.1808723141743838</v>
      </c>
      <c r="AO37" s="36">
        <v>0.80845630414797898</v>
      </c>
      <c r="AP37" s="36">
        <v>0.58996479325938223</v>
      </c>
      <c r="AQ37" s="36">
        <v>1.068287645768905</v>
      </c>
      <c r="AR37" s="36">
        <v>0.6596197648401062</v>
      </c>
      <c r="AS37" s="36">
        <v>1.9083608216275001</v>
      </c>
      <c r="AT37" s="36">
        <v>0.66381803003618989</v>
      </c>
      <c r="AU37" s="36">
        <v>0.91232950964404302</v>
      </c>
      <c r="AV37" s="36">
        <v>1.3057480525852501</v>
      </c>
      <c r="AW37" s="36">
        <v>1.1009860576102157</v>
      </c>
      <c r="AX37" s="36">
        <v>0.77549078038778496</v>
      </c>
      <c r="AY37" s="36">
        <v>1.7833574522789</v>
      </c>
      <c r="AZ37" s="36">
        <v>1.1381080610031709</v>
      </c>
      <c r="BA37" s="36">
        <v>1.122535633911353</v>
      </c>
      <c r="BB37" s="36">
        <v>1.0269828131793588</v>
      </c>
      <c r="BC37" s="36">
        <v>0.91056956222190655</v>
      </c>
      <c r="BD37" s="36">
        <v>1.2518820736915299</v>
      </c>
      <c r="BE37" s="36">
        <v>1.0755712198836236</v>
      </c>
      <c r="BF37" s="36">
        <v>1.4563878186701045</v>
      </c>
      <c r="BG37" s="36">
        <v>1.2705043637015001</v>
      </c>
      <c r="BH37" s="36">
        <v>1.2922440864011999</v>
      </c>
      <c r="BI37" s="36">
        <v>1.1442663566653399</v>
      </c>
      <c r="BJ37" s="36">
        <v>0.60507261799327772</v>
      </c>
      <c r="BK37" s="36">
        <v>0.70093198098411957</v>
      </c>
      <c r="BL37" s="36">
        <v>1.2889726946939075</v>
      </c>
      <c r="BM37" s="36">
        <v>0.79823338176759329</v>
      </c>
      <c r="BN37" s="36">
        <v>1.290729609684</v>
      </c>
      <c r="BO37" s="36">
        <v>0.66091670193264074</v>
      </c>
    </row>
    <row r="38" spans="1:67">
      <c r="A38" t="s">
        <v>548</v>
      </c>
      <c r="B38" t="s">
        <v>628</v>
      </c>
      <c r="C38" t="s">
        <v>629</v>
      </c>
      <c r="E38" s="127">
        <v>0.5</v>
      </c>
      <c r="G38" s="36">
        <v>0.59</v>
      </c>
      <c r="H38" s="36">
        <v>0.89</v>
      </c>
      <c r="I38" s="36">
        <v>0.79</v>
      </c>
      <c r="J38" s="36">
        <v>1.1200000000000001</v>
      </c>
      <c r="K38" s="36">
        <v>1.03</v>
      </c>
      <c r="L38" s="36">
        <v>1.01</v>
      </c>
      <c r="M38" s="36">
        <v>0.89</v>
      </c>
      <c r="N38" s="36">
        <v>0.93</v>
      </c>
      <c r="O38" s="36">
        <v>1.37</v>
      </c>
      <c r="P38" s="36">
        <v>0.68</v>
      </c>
      <c r="Q38" s="36">
        <v>0.88</v>
      </c>
      <c r="R38" s="36">
        <v>0.89</v>
      </c>
      <c r="S38" s="36">
        <v>1.28</v>
      </c>
      <c r="T38" s="36">
        <v>0.88</v>
      </c>
      <c r="U38" s="36">
        <v>0.99</v>
      </c>
      <c r="V38" s="36">
        <v>0.63</v>
      </c>
      <c r="W38" s="36">
        <v>1.59</v>
      </c>
      <c r="X38" s="36">
        <v>1.0900000000000001</v>
      </c>
      <c r="Y38" s="36">
        <v>0.66</v>
      </c>
      <c r="Z38" s="36">
        <v>0.61</v>
      </c>
      <c r="AA38" s="36">
        <v>0.99</v>
      </c>
      <c r="AB38" s="36">
        <v>1.04</v>
      </c>
      <c r="AC38" s="36">
        <v>0.56000000000000005</v>
      </c>
      <c r="AD38" s="36">
        <v>0.79</v>
      </c>
      <c r="AE38" s="36">
        <v>0.43</v>
      </c>
      <c r="AF38" s="36">
        <v>1.9</v>
      </c>
      <c r="AG38" s="36">
        <v>0.76</v>
      </c>
      <c r="AH38" s="36">
        <v>1.81</v>
      </c>
      <c r="AI38" s="36">
        <v>1.8800000000000001</v>
      </c>
      <c r="AJ38" s="36">
        <v>1.84</v>
      </c>
      <c r="AK38" s="36">
        <v>1.4</v>
      </c>
      <c r="AL38" s="36">
        <v>1.98</v>
      </c>
      <c r="AM38" s="36">
        <v>1.74</v>
      </c>
      <c r="AN38" s="36">
        <v>0.9</v>
      </c>
      <c r="AO38" s="36">
        <v>1.06</v>
      </c>
      <c r="AP38" s="36">
        <v>0.79</v>
      </c>
      <c r="AQ38" s="36">
        <v>0.45</v>
      </c>
      <c r="AR38" s="36">
        <v>1.31</v>
      </c>
      <c r="AS38" s="36">
        <v>0.84</v>
      </c>
      <c r="AT38" s="36">
        <v>2.1599999999999997</v>
      </c>
      <c r="AU38" s="36">
        <v>0.84</v>
      </c>
      <c r="AV38" s="36">
        <v>1.04</v>
      </c>
      <c r="AW38" s="36">
        <v>0.88</v>
      </c>
      <c r="AX38" s="36">
        <v>0.96</v>
      </c>
      <c r="AY38" s="36">
        <v>0.68</v>
      </c>
      <c r="AZ38" s="36">
        <v>1</v>
      </c>
      <c r="BA38" s="36">
        <v>0.99</v>
      </c>
      <c r="BB38" s="36">
        <v>0.82000000000000006</v>
      </c>
      <c r="BC38" s="36">
        <v>0.78</v>
      </c>
      <c r="BD38" s="36">
        <v>0.86</v>
      </c>
      <c r="BE38" s="36">
        <v>1.02</v>
      </c>
      <c r="BF38" s="36">
        <v>2.3499999999999996</v>
      </c>
      <c r="BG38" s="36">
        <v>1.26</v>
      </c>
      <c r="BH38" s="36">
        <v>1.1399999999999999</v>
      </c>
      <c r="BI38" s="36">
        <v>1.33</v>
      </c>
      <c r="BJ38" s="36">
        <v>0.76</v>
      </c>
      <c r="BK38" s="36">
        <v>0.92</v>
      </c>
      <c r="BL38" s="36">
        <v>0.99</v>
      </c>
      <c r="BM38" s="36">
        <v>0.96</v>
      </c>
      <c r="BN38" s="36">
        <v>1.01</v>
      </c>
      <c r="BO38" s="36">
        <v>0.86</v>
      </c>
    </row>
    <row r="39" spans="1:67">
      <c r="A39" t="s">
        <v>548</v>
      </c>
      <c r="B39" t="s">
        <v>628</v>
      </c>
      <c r="C39" t="s">
        <v>629</v>
      </c>
      <c r="E39" s="127">
        <v>0.5</v>
      </c>
      <c r="G39" s="36">
        <v>0.97</v>
      </c>
      <c r="H39" s="36">
        <v>0.93</v>
      </c>
      <c r="I39" s="36">
        <v>0.95</v>
      </c>
      <c r="J39" s="36">
        <v>1.94</v>
      </c>
      <c r="K39" s="36">
        <v>0.68</v>
      </c>
      <c r="L39" s="36">
        <v>1.1599999999999999</v>
      </c>
      <c r="M39" s="36">
        <v>1.05</v>
      </c>
      <c r="N39" s="36">
        <v>0.88</v>
      </c>
      <c r="O39" s="36">
        <v>1.26</v>
      </c>
      <c r="P39" s="36">
        <v>1.03</v>
      </c>
      <c r="Q39" s="36">
        <v>1.06</v>
      </c>
      <c r="R39" s="36">
        <v>1.28</v>
      </c>
      <c r="S39" s="36">
        <v>1.06</v>
      </c>
      <c r="T39" s="36">
        <v>0.74</v>
      </c>
      <c r="U39" s="36">
        <v>1.29</v>
      </c>
      <c r="V39" s="36">
        <v>1.26</v>
      </c>
      <c r="W39" s="36">
        <v>1.8</v>
      </c>
      <c r="X39" s="36">
        <v>1.53</v>
      </c>
      <c r="Y39" s="36">
        <v>0.92</v>
      </c>
      <c r="Z39" s="36">
        <v>0.69000000000000006</v>
      </c>
      <c r="AA39" s="36">
        <v>0.79</v>
      </c>
      <c r="AB39" s="36">
        <v>1.26</v>
      </c>
      <c r="AC39" s="36">
        <v>0.78</v>
      </c>
      <c r="AD39" s="36">
        <v>0.79</v>
      </c>
      <c r="AE39" s="36">
        <v>0.92</v>
      </c>
      <c r="AF39" s="36">
        <v>1.26</v>
      </c>
      <c r="AG39" s="36">
        <v>1.72</v>
      </c>
      <c r="AH39" s="36">
        <v>1.26</v>
      </c>
      <c r="AI39" s="36">
        <v>1.33</v>
      </c>
      <c r="AJ39" s="36">
        <v>1.29</v>
      </c>
      <c r="AK39" s="36">
        <v>1.33</v>
      </c>
      <c r="AL39" s="36">
        <v>0.87</v>
      </c>
      <c r="AM39" s="36">
        <v>0.92</v>
      </c>
      <c r="AN39" s="36">
        <v>1.0900000000000001</v>
      </c>
      <c r="AO39" s="36">
        <v>0.82000000000000006</v>
      </c>
      <c r="AP39" s="36">
        <v>0.84</v>
      </c>
      <c r="AQ39" s="36">
        <v>1.77</v>
      </c>
      <c r="AR39" s="36">
        <v>0.7</v>
      </c>
      <c r="AS39" s="36">
        <v>0.97</v>
      </c>
      <c r="AT39" s="36">
        <v>1.05</v>
      </c>
      <c r="AU39" s="36">
        <v>1.99</v>
      </c>
      <c r="AV39" s="36">
        <v>1.03</v>
      </c>
      <c r="AW39" s="36">
        <v>1.07</v>
      </c>
      <c r="AX39" s="36">
        <v>0.66</v>
      </c>
      <c r="AY39" s="36">
        <v>1.26</v>
      </c>
      <c r="AZ39" s="36">
        <v>1.02</v>
      </c>
      <c r="BA39" s="36">
        <v>1.26</v>
      </c>
      <c r="BB39" s="36">
        <v>0.91</v>
      </c>
      <c r="BC39" s="36">
        <v>0.63</v>
      </c>
      <c r="BD39" s="36">
        <v>0.95</v>
      </c>
      <c r="BE39" s="36">
        <v>0.77</v>
      </c>
      <c r="BF39" s="36">
        <v>0.63</v>
      </c>
      <c r="BG39" s="36">
        <v>0.2</v>
      </c>
      <c r="BH39" s="36">
        <v>1.26</v>
      </c>
      <c r="BI39" s="36">
        <v>1.4</v>
      </c>
      <c r="BJ39" s="36">
        <v>0.67</v>
      </c>
      <c r="BK39" s="36">
        <v>0.62</v>
      </c>
      <c r="BL39" s="36">
        <v>1</v>
      </c>
      <c r="BM39" s="36">
        <v>0.65</v>
      </c>
      <c r="BN39" s="36">
        <v>1.1599999999999999</v>
      </c>
      <c r="BO39" s="36">
        <v>0.82000000000000006</v>
      </c>
    </row>
    <row r="40" spans="1:67">
      <c r="A40" t="s">
        <v>548</v>
      </c>
      <c r="B40" t="s">
        <v>628</v>
      </c>
      <c r="C40" t="s">
        <v>629</v>
      </c>
      <c r="E40" s="127">
        <v>1</v>
      </c>
      <c r="G40" s="36">
        <v>0.91</v>
      </c>
      <c r="H40" s="36">
        <v>0.68</v>
      </c>
      <c r="I40" s="36">
        <v>0.71</v>
      </c>
      <c r="J40" s="36">
        <v>1.74</v>
      </c>
      <c r="K40" s="36">
        <v>2.0499999999999998</v>
      </c>
      <c r="L40" s="36">
        <v>0.75</v>
      </c>
      <c r="M40" s="36">
        <v>1.26</v>
      </c>
      <c r="N40" s="36">
        <v>0.82000000000000006</v>
      </c>
      <c r="O40" s="36">
        <v>0.91</v>
      </c>
      <c r="P40" s="36">
        <v>1.1000000000000001</v>
      </c>
      <c r="Q40" s="36">
        <v>0.95</v>
      </c>
      <c r="R40" s="36">
        <v>0.78</v>
      </c>
      <c r="S40" s="36">
        <v>1.08</v>
      </c>
      <c r="T40" s="36">
        <v>2</v>
      </c>
      <c r="U40" s="36">
        <v>1.1599999999999999</v>
      </c>
      <c r="V40" s="36">
        <v>2.13</v>
      </c>
      <c r="W40" s="36">
        <v>1.1499999999999999</v>
      </c>
      <c r="X40" s="36">
        <v>1.39</v>
      </c>
      <c r="Y40" s="36">
        <v>0.87</v>
      </c>
      <c r="Z40" s="36">
        <v>1.03</v>
      </c>
      <c r="AA40" s="36">
        <v>1.8800000000000001</v>
      </c>
      <c r="AB40" s="36">
        <v>2.5099999999999998</v>
      </c>
      <c r="AC40" s="36">
        <v>0.64</v>
      </c>
      <c r="AD40" s="36">
        <v>1.05</v>
      </c>
      <c r="AE40" s="36">
        <v>1.43</v>
      </c>
      <c r="AF40" s="36">
        <v>0.95</v>
      </c>
      <c r="AG40" s="36">
        <v>1.51</v>
      </c>
      <c r="AH40" s="36">
        <v>1.42</v>
      </c>
      <c r="AI40" s="36">
        <v>1.44</v>
      </c>
      <c r="AJ40" s="36">
        <v>1.43</v>
      </c>
      <c r="AK40" s="36">
        <v>1.55</v>
      </c>
      <c r="AL40" s="36">
        <v>1.27</v>
      </c>
      <c r="AM40" s="36">
        <v>1.26</v>
      </c>
      <c r="AN40" s="36">
        <v>1.26</v>
      </c>
      <c r="AO40" s="36">
        <v>0.78</v>
      </c>
      <c r="AP40" s="36">
        <v>0.54</v>
      </c>
      <c r="AQ40" s="36">
        <v>0.99</v>
      </c>
      <c r="AR40" s="36">
        <v>0.64</v>
      </c>
      <c r="AS40" s="36">
        <v>1.48</v>
      </c>
      <c r="AT40" s="36">
        <v>1.28</v>
      </c>
      <c r="AU40" s="36">
        <v>0.84</v>
      </c>
      <c r="AV40" s="36">
        <v>1.32</v>
      </c>
      <c r="AW40" s="36">
        <v>1</v>
      </c>
      <c r="AX40" s="36">
        <v>0.66</v>
      </c>
      <c r="AY40" s="36">
        <v>1.26</v>
      </c>
      <c r="AZ40" s="36">
        <v>1.03</v>
      </c>
      <c r="BA40" s="36">
        <v>1.29</v>
      </c>
      <c r="BB40" s="36">
        <v>1.05</v>
      </c>
      <c r="BC40" s="36">
        <v>0.81</v>
      </c>
      <c r="BD40" s="36">
        <v>1.17</v>
      </c>
      <c r="BE40" s="36">
        <v>1.1200000000000001</v>
      </c>
      <c r="BF40" s="36">
        <v>1.55</v>
      </c>
      <c r="BG40" s="36">
        <v>0.98</v>
      </c>
      <c r="BH40" s="36">
        <v>1.3</v>
      </c>
      <c r="BI40" s="36">
        <v>1</v>
      </c>
      <c r="BJ40" s="36">
        <v>0.54</v>
      </c>
      <c r="BK40" s="36">
        <v>0.71</v>
      </c>
      <c r="BL40" s="36">
        <v>1.1200000000000001</v>
      </c>
      <c r="BM40" s="36">
        <v>0.84</v>
      </c>
      <c r="BN40" s="36">
        <v>1.36</v>
      </c>
      <c r="BO40" s="36">
        <v>0.64</v>
      </c>
    </row>
    <row r="41" spans="1:67">
      <c r="A41" t="s">
        <v>548</v>
      </c>
      <c r="B41" t="s">
        <v>628</v>
      </c>
      <c r="C41" t="s">
        <v>629</v>
      </c>
      <c r="E41" s="127">
        <v>1</v>
      </c>
      <c r="G41" s="36">
        <v>2.4499999999999997</v>
      </c>
      <c r="H41" s="36">
        <v>1.6</v>
      </c>
      <c r="I41" s="36">
        <v>0.57999999999999996</v>
      </c>
      <c r="J41" s="36">
        <v>3.5399999999999996</v>
      </c>
      <c r="K41" s="36">
        <v>2.6399999999999997</v>
      </c>
      <c r="L41" s="36">
        <v>1.76</v>
      </c>
      <c r="M41" s="36">
        <v>1.1599999999999999</v>
      </c>
      <c r="N41" s="36">
        <v>2.0799999999999996</v>
      </c>
      <c r="O41" s="36">
        <v>4.1099999999999994</v>
      </c>
      <c r="P41" s="36">
        <v>4.83</v>
      </c>
      <c r="Q41" s="36">
        <v>1.53</v>
      </c>
      <c r="R41" s="36">
        <v>0.87</v>
      </c>
      <c r="S41" s="36">
        <v>1.62</v>
      </c>
      <c r="T41" s="36">
        <v>1.3</v>
      </c>
      <c r="U41" s="36">
        <v>3.8299999999999996</v>
      </c>
      <c r="V41" s="36">
        <v>1.95</v>
      </c>
      <c r="W41" s="36">
        <v>1.91</v>
      </c>
      <c r="X41" s="36">
        <v>1.26</v>
      </c>
      <c r="Y41" s="36">
        <v>0.74</v>
      </c>
      <c r="Z41" s="36">
        <v>1.08</v>
      </c>
      <c r="AA41" s="36">
        <v>1.26</v>
      </c>
      <c r="AB41" s="36">
        <v>3.11</v>
      </c>
      <c r="AC41" s="36">
        <v>0.6</v>
      </c>
      <c r="AD41" s="36">
        <v>1.33</v>
      </c>
      <c r="AE41" s="36">
        <v>0.99</v>
      </c>
      <c r="AF41" s="36">
        <v>1.8800000000000001</v>
      </c>
      <c r="AG41" s="36">
        <v>1.53</v>
      </c>
      <c r="AH41" s="36">
        <v>0.84</v>
      </c>
      <c r="AI41" s="36">
        <v>1.37</v>
      </c>
      <c r="AJ41" s="36">
        <v>1.26</v>
      </c>
      <c r="AK41" s="36">
        <v>1.39</v>
      </c>
      <c r="AL41" s="36">
        <v>1.72</v>
      </c>
      <c r="AM41" s="36">
        <v>2.5999999999999996</v>
      </c>
      <c r="AN41" s="36">
        <v>1.76</v>
      </c>
      <c r="AO41" s="36">
        <v>1.98</v>
      </c>
      <c r="AP41" s="36">
        <v>1.37</v>
      </c>
      <c r="AQ41" s="36">
        <v>2.65</v>
      </c>
      <c r="AR41" s="36">
        <v>0.59</v>
      </c>
      <c r="AS41" s="36">
        <v>2.0199999999999996</v>
      </c>
      <c r="AT41" s="36">
        <v>0.46</v>
      </c>
      <c r="AU41" s="36">
        <v>1.34</v>
      </c>
      <c r="AV41" s="36">
        <v>1.26</v>
      </c>
      <c r="AW41" s="36">
        <v>1.83</v>
      </c>
      <c r="AX41" s="36">
        <v>0.55000000000000004</v>
      </c>
      <c r="AY41" s="36">
        <v>1.72</v>
      </c>
      <c r="AZ41" s="36">
        <v>0.86</v>
      </c>
      <c r="BA41" s="36">
        <v>1.61</v>
      </c>
      <c r="BB41" s="36">
        <v>0.88</v>
      </c>
      <c r="BC41" s="36">
        <v>0.65</v>
      </c>
      <c r="BD41" s="36">
        <v>1.33</v>
      </c>
      <c r="BE41" s="36">
        <v>1.18</v>
      </c>
      <c r="BF41" s="36">
        <v>0.46</v>
      </c>
      <c r="BG41" s="36">
        <v>0.4</v>
      </c>
      <c r="BH41" s="36">
        <v>3.11</v>
      </c>
      <c r="BI41" s="36">
        <v>2.6199999999999997</v>
      </c>
      <c r="BJ41" s="36">
        <v>0.37</v>
      </c>
      <c r="BK41" s="36">
        <v>0.89</v>
      </c>
      <c r="BL41" s="36">
        <v>0.88</v>
      </c>
      <c r="BM41" s="36">
        <v>1</v>
      </c>
      <c r="BN41" s="36">
        <v>1.5</v>
      </c>
      <c r="BO41" s="36">
        <v>1.05</v>
      </c>
    </row>
    <row r="42" spans="1:67">
      <c r="A42" t="s">
        <v>548</v>
      </c>
      <c r="B42" t="s">
        <v>628</v>
      </c>
      <c r="C42" t="s">
        <v>629</v>
      </c>
      <c r="E42" s="127">
        <v>1</v>
      </c>
      <c r="G42" s="36">
        <v>1.1000000000000001</v>
      </c>
      <c r="H42" s="36">
        <v>1.61</v>
      </c>
      <c r="I42" s="36">
        <v>0.69000000000000006</v>
      </c>
      <c r="J42" s="36">
        <v>6.1</v>
      </c>
      <c r="K42" s="36">
        <v>1.69</v>
      </c>
      <c r="L42" s="36">
        <v>1.43</v>
      </c>
      <c r="M42" s="36">
        <v>1.98</v>
      </c>
      <c r="N42" s="36">
        <v>1.77</v>
      </c>
      <c r="O42" s="36">
        <v>4.83</v>
      </c>
      <c r="P42" s="36">
        <v>2.2699999999999996</v>
      </c>
      <c r="Q42" s="36">
        <v>1.08</v>
      </c>
      <c r="R42" s="36">
        <v>1.6</v>
      </c>
      <c r="S42" s="36">
        <v>1.41</v>
      </c>
      <c r="T42" s="36">
        <v>1.26</v>
      </c>
      <c r="U42" s="36">
        <v>2.23</v>
      </c>
      <c r="V42" s="36">
        <v>1.49</v>
      </c>
      <c r="W42" s="36">
        <v>3.5999999999999996</v>
      </c>
      <c r="X42" s="36">
        <v>1.26</v>
      </c>
      <c r="Y42" s="36">
        <v>1.1499999999999999</v>
      </c>
      <c r="Z42" s="36">
        <v>0.61</v>
      </c>
      <c r="AA42" s="36">
        <v>1.29</v>
      </c>
      <c r="AB42" s="36">
        <v>2.69</v>
      </c>
      <c r="AC42" s="36">
        <v>0.61</v>
      </c>
      <c r="AD42" s="36">
        <v>0.56000000000000005</v>
      </c>
      <c r="AE42" s="36">
        <v>1.67</v>
      </c>
      <c r="AF42" s="36">
        <v>1.41</v>
      </c>
      <c r="AG42" s="36">
        <v>0.81</v>
      </c>
      <c r="AH42" s="36">
        <v>1.99</v>
      </c>
      <c r="AI42" s="36">
        <v>1.98</v>
      </c>
      <c r="AJ42" s="36">
        <v>1.69</v>
      </c>
      <c r="AK42" s="36">
        <v>1.95</v>
      </c>
      <c r="AL42" s="36">
        <v>1.54</v>
      </c>
      <c r="AM42" s="36">
        <v>0.77</v>
      </c>
      <c r="AN42" s="36">
        <v>1.4</v>
      </c>
      <c r="AO42" s="36">
        <v>0.84</v>
      </c>
      <c r="AP42" s="36">
        <v>0.92</v>
      </c>
      <c r="AQ42" s="36">
        <v>0.56000000000000005</v>
      </c>
      <c r="AR42" s="36">
        <v>0.61</v>
      </c>
      <c r="AS42" s="36">
        <v>0.81</v>
      </c>
      <c r="AT42" s="36">
        <v>1.73</v>
      </c>
      <c r="AU42" s="36">
        <v>1.34</v>
      </c>
      <c r="AV42" s="36">
        <v>0.98</v>
      </c>
      <c r="AW42" s="36">
        <v>0.78</v>
      </c>
      <c r="AX42" s="36">
        <v>0.63</v>
      </c>
      <c r="AY42" s="36">
        <v>2.2599999999999998</v>
      </c>
      <c r="AZ42" s="36">
        <v>1.05</v>
      </c>
      <c r="BA42" s="36">
        <v>1.79</v>
      </c>
      <c r="BB42" s="36">
        <v>1.01</v>
      </c>
      <c r="BC42" s="36">
        <v>0.52</v>
      </c>
      <c r="BD42" s="36">
        <v>1.1200000000000001</v>
      </c>
      <c r="BE42" s="36">
        <v>0.99</v>
      </c>
      <c r="BF42" s="36">
        <v>1.84</v>
      </c>
      <c r="BG42" s="36">
        <v>1.1399999999999999</v>
      </c>
      <c r="BH42" s="36">
        <v>2.0599999999999996</v>
      </c>
      <c r="BI42" s="36">
        <v>1.76</v>
      </c>
      <c r="BJ42" s="36">
        <v>0.62</v>
      </c>
      <c r="BK42" s="36">
        <v>0.83</v>
      </c>
      <c r="BL42" s="36">
        <v>0.96</v>
      </c>
      <c r="BM42" s="36">
        <v>0.81</v>
      </c>
      <c r="BN42" s="36">
        <v>1.37</v>
      </c>
      <c r="BO42" s="36">
        <v>1</v>
      </c>
    </row>
    <row r="43" spans="1:67">
      <c r="A43" t="s">
        <v>548</v>
      </c>
      <c r="B43" s="62" t="s">
        <v>935</v>
      </c>
      <c r="C43" s="62" t="s">
        <v>644</v>
      </c>
      <c r="D43" s="62" t="s">
        <v>35</v>
      </c>
      <c r="E43" s="129" t="s">
        <v>544</v>
      </c>
      <c r="F43" s="62" t="s">
        <v>545</v>
      </c>
      <c r="G43" s="37" t="s">
        <v>546</v>
      </c>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row>
    <row r="44" spans="1:67">
      <c r="A44" t="s">
        <v>548</v>
      </c>
      <c r="B44" t="s">
        <v>935</v>
      </c>
      <c r="C44" t="s">
        <v>644</v>
      </c>
      <c r="E44" s="127">
        <v>0.01</v>
      </c>
      <c r="G44" s="36" t="s">
        <v>546</v>
      </c>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row>
    <row r="45" spans="1:67">
      <c r="A45" t="s">
        <v>548</v>
      </c>
      <c r="B45" t="s">
        <v>935</v>
      </c>
      <c r="C45" t="s">
        <v>644</v>
      </c>
      <c r="E45" s="127">
        <v>0.1</v>
      </c>
      <c r="G45" s="36">
        <v>0.75</v>
      </c>
      <c r="H45" s="36">
        <v>1.28</v>
      </c>
      <c r="I45" s="36">
        <v>1.42</v>
      </c>
      <c r="J45" s="36">
        <v>2.9299999999999997</v>
      </c>
      <c r="K45" s="36">
        <v>0.89</v>
      </c>
      <c r="L45" s="36">
        <v>0.65</v>
      </c>
      <c r="M45" s="36">
        <v>0.86</v>
      </c>
      <c r="N45" s="36">
        <v>2.11</v>
      </c>
      <c r="O45" s="36">
        <v>1.47</v>
      </c>
      <c r="P45" s="36">
        <v>2.9</v>
      </c>
      <c r="Q45" s="36">
        <v>0.97</v>
      </c>
      <c r="R45" s="36">
        <v>1.1599999999999999</v>
      </c>
      <c r="S45" s="36">
        <v>0.51</v>
      </c>
      <c r="T45" s="36">
        <v>0.4</v>
      </c>
      <c r="U45" s="36">
        <v>0.81</v>
      </c>
      <c r="V45" s="36">
        <v>0.7</v>
      </c>
      <c r="W45" s="36">
        <v>1.64</v>
      </c>
      <c r="X45" s="36">
        <v>0.53</v>
      </c>
      <c r="Y45" s="36">
        <v>1.04</v>
      </c>
      <c r="Z45" s="36">
        <v>1.02</v>
      </c>
      <c r="AA45" s="36">
        <v>0.27</v>
      </c>
      <c r="AB45" s="36">
        <v>2.8</v>
      </c>
      <c r="AC45" s="36">
        <v>3.9299999999999997</v>
      </c>
      <c r="AD45" s="36">
        <v>0.75</v>
      </c>
      <c r="AE45" s="36">
        <v>1.07</v>
      </c>
      <c r="AF45" s="36">
        <v>0.88</v>
      </c>
      <c r="AG45" s="36">
        <v>1.1300000000000001</v>
      </c>
      <c r="AH45" s="36">
        <v>0.62</v>
      </c>
      <c r="AI45" s="36">
        <v>0.65</v>
      </c>
      <c r="AJ45" s="36">
        <v>0.6</v>
      </c>
      <c r="AK45" s="36">
        <v>0.57000000000000006</v>
      </c>
      <c r="AL45" s="36">
        <v>0.85</v>
      </c>
      <c r="AM45" s="36">
        <v>3.13</v>
      </c>
      <c r="AN45" s="36">
        <v>0.51</v>
      </c>
      <c r="AO45" s="36">
        <v>0.55000000000000004</v>
      </c>
      <c r="AP45" s="36">
        <v>0.78</v>
      </c>
      <c r="AQ45" s="36">
        <v>0.95</v>
      </c>
      <c r="AR45" s="36">
        <v>0.68</v>
      </c>
      <c r="AS45" s="36">
        <v>0.82000000000000006</v>
      </c>
      <c r="AT45" s="36">
        <v>1.18</v>
      </c>
      <c r="AU45" s="36">
        <v>0.87</v>
      </c>
      <c r="AV45" s="36">
        <v>0.61</v>
      </c>
      <c r="AW45" s="36">
        <v>0.77</v>
      </c>
      <c r="AX45" s="36">
        <v>0.83</v>
      </c>
      <c r="AY45" s="36">
        <v>1.46</v>
      </c>
      <c r="AZ45" s="36">
        <v>0.83</v>
      </c>
      <c r="BA45" s="36">
        <v>1.99</v>
      </c>
      <c r="BB45" s="36">
        <v>1.27</v>
      </c>
      <c r="BC45" s="36">
        <v>0.46</v>
      </c>
      <c r="BD45" s="36">
        <v>0.78</v>
      </c>
      <c r="BE45" s="36">
        <v>1.07</v>
      </c>
      <c r="BF45" s="36">
        <v>3.3499999999999996</v>
      </c>
      <c r="BG45" s="36">
        <v>5.8199999999999994</v>
      </c>
      <c r="BH45" s="36">
        <v>0.99</v>
      </c>
      <c r="BI45" s="36">
        <v>0.85</v>
      </c>
      <c r="BJ45" s="36">
        <v>0.69000000000000006</v>
      </c>
      <c r="BK45" s="36">
        <v>0.7</v>
      </c>
      <c r="BL45" s="36">
        <v>0.72</v>
      </c>
      <c r="BM45" s="36">
        <v>0.66</v>
      </c>
      <c r="BN45" s="36">
        <v>0.85</v>
      </c>
      <c r="BO45" s="36">
        <v>0.88</v>
      </c>
    </row>
    <row r="46" spans="1:67">
      <c r="A46" t="s">
        <v>548</v>
      </c>
      <c r="B46" t="s">
        <v>935</v>
      </c>
      <c r="C46" t="s">
        <v>644</v>
      </c>
      <c r="E46" s="127">
        <v>0.1</v>
      </c>
      <c r="G46" s="36">
        <v>1.26</v>
      </c>
      <c r="H46" s="36">
        <v>1.03</v>
      </c>
      <c r="I46" s="36">
        <v>0.73</v>
      </c>
      <c r="J46" s="36">
        <v>1.5</v>
      </c>
      <c r="K46" s="36">
        <v>1.37</v>
      </c>
      <c r="L46" s="36">
        <v>0.95</v>
      </c>
      <c r="M46" s="36">
        <v>0.63</v>
      </c>
      <c r="N46" s="36">
        <v>2.67</v>
      </c>
      <c r="O46" s="36">
        <v>2.6599999999999997</v>
      </c>
      <c r="P46" s="36">
        <v>1.92</v>
      </c>
      <c r="Q46" s="36">
        <v>0.88</v>
      </c>
      <c r="R46" s="36">
        <v>0.99</v>
      </c>
      <c r="S46" s="36">
        <v>0.8</v>
      </c>
      <c r="T46" s="36">
        <v>0.83</v>
      </c>
      <c r="U46" s="36">
        <v>0.9</v>
      </c>
      <c r="V46" s="36">
        <v>0.55000000000000004</v>
      </c>
      <c r="W46" s="36">
        <v>2.3199999999999998</v>
      </c>
      <c r="X46" s="36">
        <v>0.31</v>
      </c>
      <c r="Y46" s="36">
        <v>0.76</v>
      </c>
      <c r="Z46" s="36">
        <v>0.71</v>
      </c>
      <c r="AA46" s="36">
        <v>0.87</v>
      </c>
      <c r="AB46" s="36">
        <v>1.96</v>
      </c>
      <c r="AC46" s="36">
        <v>1.05</v>
      </c>
      <c r="AD46" s="36">
        <v>0.8</v>
      </c>
      <c r="AE46" s="36">
        <v>0.72</v>
      </c>
      <c r="AF46" s="36">
        <v>0.8</v>
      </c>
      <c r="AG46" s="36">
        <v>0.53</v>
      </c>
      <c r="AH46" s="36">
        <v>0.96</v>
      </c>
      <c r="AI46" s="36">
        <v>0.77</v>
      </c>
      <c r="AJ46" s="36">
        <v>0.77</v>
      </c>
      <c r="AK46" s="36">
        <v>1</v>
      </c>
      <c r="AL46" s="36">
        <v>0.87</v>
      </c>
      <c r="AM46" s="36">
        <v>1.05</v>
      </c>
      <c r="AN46" s="36">
        <v>0.66</v>
      </c>
      <c r="AO46" s="36">
        <v>0.77</v>
      </c>
      <c r="AP46" s="36">
        <v>1.1499999999999999</v>
      </c>
      <c r="AQ46" s="36">
        <v>0.5</v>
      </c>
      <c r="AR46" s="36">
        <v>0.94000000000000006</v>
      </c>
      <c r="AS46" s="36">
        <v>0.79</v>
      </c>
      <c r="AT46" s="36">
        <v>0.32</v>
      </c>
      <c r="AU46" s="36">
        <v>1</v>
      </c>
      <c r="AV46" s="36">
        <v>0.99</v>
      </c>
      <c r="AW46" s="36">
        <v>0.77</v>
      </c>
      <c r="AX46" s="36">
        <v>0.88</v>
      </c>
      <c r="AY46" s="36">
        <v>1.17</v>
      </c>
      <c r="AZ46" s="36">
        <v>0.99</v>
      </c>
      <c r="BA46" s="36">
        <v>1.08</v>
      </c>
      <c r="BB46" s="36">
        <v>0.95</v>
      </c>
      <c r="BC46" s="36">
        <v>0.85</v>
      </c>
      <c r="BD46" s="36">
        <v>1.01</v>
      </c>
      <c r="BE46" s="36">
        <v>1.0900000000000001</v>
      </c>
      <c r="BF46" s="36">
        <v>1.34</v>
      </c>
      <c r="BG46" s="36">
        <v>0.9</v>
      </c>
      <c r="BH46" s="36">
        <v>0.96</v>
      </c>
      <c r="BI46" s="36">
        <v>1.27</v>
      </c>
      <c r="BJ46" s="36">
        <v>1.03</v>
      </c>
      <c r="BK46" s="36">
        <v>1.07</v>
      </c>
      <c r="BL46" s="36">
        <v>0.92</v>
      </c>
      <c r="BM46" s="36">
        <v>0.74</v>
      </c>
      <c r="BN46" s="36">
        <v>0.95</v>
      </c>
      <c r="BO46" s="36">
        <v>0.99</v>
      </c>
    </row>
    <row r="47" spans="1:67">
      <c r="A47" t="s">
        <v>548</v>
      </c>
      <c r="B47" t="s">
        <v>935</v>
      </c>
      <c r="C47" t="s">
        <v>644</v>
      </c>
      <c r="E47" s="127">
        <v>0.5</v>
      </c>
      <c r="G47" s="36">
        <v>0.88</v>
      </c>
      <c r="H47" s="36">
        <v>0.8</v>
      </c>
      <c r="I47" s="36">
        <v>1.06</v>
      </c>
      <c r="J47" s="36">
        <v>0.99</v>
      </c>
      <c r="K47" s="36">
        <v>0.7</v>
      </c>
      <c r="L47" s="36">
        <v>0.78</v>
      </c>
      <c r="M47" s="36">
        <v>0.53</v>
      </c>
      <c r="N47" s="36">
        <v>0.92</v>
      </c>
      <c r="O47" s="36">
        <v>0.99</v>
      </c>
      <c r="P47" s="36">
        <v>1.17</v>
      </c>
      <c r="Q47" s="36">
        <v>0.76</v>
      </c>
      <c r="R47" s="36">
        <v>1.27</v>
      </c>
      <c r="S47" s="36">
        <v>0.72</v>
      </c>
      <c r="T47" s="36">
        <v>0.98</v>
      </c>
      <c r="U47" s="36">
        <v>0.8</v>
      </c>
      <c r="V47" s="36">
        <v>0.56000000000000005</v>
      </c>
      <c r="W47" s="36">
        <v>1.35</v>
      </c>
      <c r="X47" s="36">
        <v>0.43</v>
      </c>
      <c r="Y47" s="36">
        <v>1</v>
      </c>
      <c r="Z47" s="36">
        <v>0.66</v>
      </c>
      <c r="AA47" s="36">
        <v>0.94000000000000006</v>
      </c>
      <c r="AB47" s="36">
        <v>0.95</v>
      </c>
      <c r="AC47" s="36">
        <v>1.3</v>
      </c>
      <c r="AD47" s="36">
        <v>0.73</v>
      </c>
      <c r="AE47" s="36">
        <v>0.78</v>
      </c>
      <c r="AF47" s="36">
        <v>0.71</v>
      </c>
      <c r="AG47" s="36">
        <v>1.05</v>
      </c>
      <c r="AH47" s="36">
        <v>0.88</v>
      </c>
      <c r="AI47" s="36">
        <v>0.87</v>
      </c>
      <c r="AJ47" s="36">
        <v>0.83</v>
      </c>
      <c r="AK47" s="36">
        <v>0.8</v>
      </c>
      <c r="AL47" s="36">
        <v>0.72</v>
      </c>
      <c r="AM47" s="36">
        <v>1.08</v>
      </c>
      <c r="AN47" s="36">
        <v>0.84</v>
      </c>
      <c r="AO47" s="36">
        <v>0.65</v>
      </c>
      <c r="AP47" s="36">
        <v>0.85</v>
      </c>
      <c r="AQ47" s="36">
        <v>0.98</v>
      </c>
      <c r="AR47" s="36">
        <v>1.07</v>
      </c>
      <c r="AS47" s="36">
        <v>0.66</v>
      </c>
      <c r="AT47" s="36">
        <v>1.37</v>
      </c>
      <c r="AU47" s="36">
        <v>0.94000000000000006</v>
      </c>
      <c r="AV47" s="36">
        <v>0.76</v>
      </c>
      <c r="AW47" s="36">
        <v>0.87</v>
      </c>
      <c r="AX47" s="36">
        <v>1.08</v>
      </c>
      <c r="AY47" s="36">
        <v>0.95</v>
      </c>
      <c r="AZ47" s="36">
        <v>0.93</v>
      </c>
      <c r="BA47" s="36">
        <v>0.93</v>
      </c>
      <c r="BB47" s="36">
        <v>0.97</v>
      </c>
      <c r="BC47" s="36">
        <v>0.91</v>
      </c>
      <c r="BD47" s="36">
        <v>1</v>
      </c>
      <c r="BE47" s="36">
        <v>1.03</v>
      </c>
      <c r="BF47" s="36">
        <v>29.64</v>
      </c>
      <c r="BG47" s="36">
        <v>9.4499999999999993</v>
      </c>
      <c r="BH47" s="36">
        <v>0.98</v>
      </c>
      <c r="BI47" s="36">
        <v>0.85</v>
      </c>
      <c r="BJ47" s="36">
        <v>1.59</v>
      </c>
      <c r="BK47" s="36">
        <v>1.0900000000000001</v>
      </c>
      <c r="BL47" s="36">
        <v>1.08</v>
      </c>
      <c r="BM47" s="36">
        <v>0.88</v>
      </c>
      <c r="BN47" s="36">
        <v>0.96</v>
      </c>
      <c r="BO47" s="36">
        <v>0.96</v>
      </c>
    </row>
    <row r="48" spans="1:67">
      <c r="A48" t="s">
        <v>548</v>
      </c>
      <c r="B48" t="s">
        <v>935</v>
      </c>
      <c r="C48" t="s">
        <v>644</v>
      </c>
      <c r="E48" s="127">
        <v>0.5</v>
      </c>
      <c r="G48" s="36">
        <v>0.81</v>
      </c>
      <c r="H48" s="36">
        <v>0.5</v>
      </c>
      <c r="I48" s="36">
        <v>0.8</v>
      </c>
      <c r="J48" s="36">
        <v>0.73</v>
      </c>
      <c r="K48" s="36">
        <v>0.6</v>
      </c>
      <c r="L48" s="36">
        <v>1.05</v>
      </c>
      <c r="M48" s="36">
        <v>0.68</v>
      </c>
      <c r="N48" s="36">
        <v>1.06</v>
      </c>
      <c r="O48" s="36">
        <v>1.26</v>
      </c>
      <c r="P48" s="36">
        <v>0.62</v>
      </c>
      <c r="Q48" s="36">
        <v>0.77</v>
      </c>
      <c r="R48" s="36">
        <v>1.03</v>
      </c>
      <c r="S48" s="36">
        <v>0.59</v>
      </c>
      <c r="T48" s="36">
        <v>0.74</v>
      </c>
      <c r="U48" s="36">
        <v>1.0900000000000001</v>
      </c>
      <c r="V48" s="36">
        <v>0.44</v>
      </c>
      <c r="W48" s="36">
        <v>1.9</v>
      </c>
      <c r="X48" s="36">
        <v>0.25</v>
      </c>
      <c r="Y48" s="36">
        <v>0.86</v>
      </c>
      <c r="Z48" s="36">
        <v>0.46</v>
      </c>
      <c r="AA48" s="36">
        <v>0.87</v>
      </c>
      <c r="AB48" s="36">
        <v>0.89</v>
      </c>
      <c r="AC48" s="36">
        <v>0.69000000000000006</v>
      </c>
      <c r="AD48" s="36">
        <v>0.54</v>
      </c>
      <c r="AE48" s="36">
        <v>0.54</v>
      </c>
      <c r="AF48" s="36">
        <v>0.67</v>
      </c>
      <c r="AG48" s="36">
        <v>0.42</v>
      </c>
      <c r="AH48" s="36">
        <v>0.85</v>
      </c>
      <c r="AI48" s="36">
        <v>0.76</v>
      </c>
      <c r="AJ48" s="36">
        <v>1</v>
      </c>
      <c r="AK48" s="36">
        <v>0.54</v>
      </c>
      <c r="AL48" s="36">
        <v>1.03</v>
      </c>
      <c r="AM48" s="36">
        <v>1.02</v>
      </c>
      <c r="AN48" s="36">
        <v>0.7</v>
      </c>
      <c r="AO48" s="36">
        <v>1.65</v>
      </c>
      <c r="AP48" s="36">
        <v>1.0900000000000001</v>
      </c>
      <c r="AQ48" s="36">
        <v>0.62</v>
      </c>
      <c r="AR48" s="36">
        <v>0.88</v>
      </c>
      <c r="AS48" s="36">
        <v>0.89</v>
      </c>
      <c r="AT48" s="36">
        <v>2.48</v>
      </c>
      <c r="AU48" s="36">
        <v>0.91</v>
      </c>
      <c r="AV48" s="36">
        <v>1.0900000000000001</v>
      </c>
      <c r="AW48" s="36">
        <v>0.95</v>
      </c>
      <c r="AX48" s="36">
        <v>0.95</v>
      </c>
      <c r="AY48" s="36">
        <v>0.74</v>
      </c>
      <c r="AZ48" s="36">
        <v>1.07</v>
      </c>
      <c r="BA48" s="36">
        <v>0.9</v>
      </c>
      <c r="BB48" s="36">
        <v>0.86</v>
      </c>
      <c r="BC48" s="36">
        <v>0.73</v>
      </c>
      <c r="BD48" s="36">
        <v>0.96</v>
      </c>
      <c r="BE48" s="36">
        <v>0.82000000000000006</v>
      </c>
      <c r="BF48" s="36">
        <v>17.490000000000002</v>
      </c>
      <c r="BG48" s="36">
        <v>5.4399999999999995</v>
      </c>
      <c r="BH48" s="36">
        <v>0.99</v>
      </c>
      <c r="BI48" s="36">
        <v>1.26</v>
      </c>
      <c r="BJ48" s="36">
        <v>1.64</v>
      </c>
      <c r="BK48" s="36">
        <v>1.04</v>
      </c>
      <c r="BL48" s="36">
        <v>1.03</v>
      </c>
      <c r="BM48" s="36">
        <v>0.84</v>
      </c>
      <c r="BN48" s="36">
        <v>0.67</v>
      </c>
      <c r="BO48" s="36">
        <v>0.87</v>
      </c>
    </row>
    <row r="49" spans="1:67">
      <c r="A49" t="s">
        <v>548</v>
      </c>
      <c r="B49" t="s">
        <v>935</v>
      </c>
      <c r="C49" t="s">
        <v>644</v>
      </c>
      <c r="E49" s="127">
        <v>1</v>
      </c>
      <c r="G49" s="36">
        <v>1.3800000000000001</v>
      </c>
      <c r="H49" s="36">
        <v>0.7</v>
      </c>
      <c r="I49" s="36">
        <v>0.95</v>
      </c>
      <c r="J49" s="36">
        <v>0.66</v>
      </c>
      <c r="K49" s="36">
        <v>0.51</v>
      </c>
      <c r="L49" s="36">
        <v>0.64</v>
      </c>
      <c r="M49" s="36">
        <v>0.63</v>
      </c>
      <c r="N49" s="36">
        <v>1.17</v>
      </c>
      <c r="O49" s="36">
        <v>1.57</v>
      </c>
      <c r="P49" s="36">
        <v>0.8</v>
      </c>
      <c r="Q49" s="36">
        <v>0.85</v>
      </c>
      <c r="R49" s="36">
        <v>1.54</v>
      </c>
      <c r="S49" s="36">
        <v>0.53</v>
      </c>
      <c r="T49" s="36">
        <v>0.66</v>
      </c>
      <c r="U49" s="36">
        <v>0.83</v>
      </c>
      <c r="V49" s="36">
        <v>0.43</v>
      </c>
      <c r="W49" s="36">
        <v>1.17</v>
      </c>
      <c r="X49" s="36">
        <v>0.39</v>
      </c>
      <c r="Y49" s="36">
        <v>0.97</v>
      </c>
      <c r="Z49" s="36">
        <v>0.61</v>
      </c>
      <c r="AA49" s="36">
        <v>0.63</v>
      </c>
      <c r="AB49" s="36">
        <v>0.6</v>
      </c>
      <c r="AC49" s="36">
        <v>1.02</v>
      </c>
      <c r="AD49" s="36">
        <v>0.84</v>
      </c>
      <c r="AE49" s="36">
        <v>0.82000000000000006</v>
      </c>
      <c r="AF49" s="36">
        <v>0.63</v>
      </c>
      <c r="AG49" s="36">
        <v>0.55000000000000004</v>
      </c>
      <c r="AH49" s="36">
        <v>0.92</v>
      </c>
      <c r="AI49" s="36">
        <v>0.83</v>
      </c>
      <c r="AJ49" s="36">
        <v>0.83</v>
      </c>
      <c r="AK49" s="36">
        <v>0.41000000000000003</v>
      </c>
      <c r="AL49" s="36">
        <v>0.56000000000000005</v>
      </c>
      <c r="AM49" s="36">
        <v>0.64</v>
      </c>
      <c r="AN49" s="36">
        <v>0.77</v>
      </c>
      <c r="AO49" s="36">
        <v>1.05</v>
      </c>
      <c r="AP49" s="36">
        <v>0.71</v>
      </c>
      <c r="AQ49" s="36">
        <v>0.59</v>
      </c>
      <c r="AR49" s="36">
        <v>0.85</v>
      </c>
      <c r="AS49" s="36">
        <v>0.8</v>
      </c>
      <c r="AT49" s="36">
        <v>2.5799999999999996</v>
      </c>
      <c r="AU49" s="36">
        <v>0.86</v>
      </c>
      <c r="AV49" s="36">
        <v>0.84</v>
      </c>
      <c r="AW49" s="36">
        <v>0.71</v>
      </c>
      <c r="AX49" s="36">
        <v>0.79</v>
      </c>
      <c r="AY49" s="36">
        <v>0.87</v>
      </c>
      <c r="AZ49" s="36">
        <v>0.86</v>
      </c>
      <c r="BA49" s="36">
        <v>0.86</v>
      </c>
      <c r="BB49" s="36">
        <v>0.8</v>
      </c>
      <c r="BC49" s="36">
        <v>0.78</v>
      </c>
      <c r="BD49" s="36">
        <v>0.91</v>
      </c>
      <c r="BE49" s="36">
        <v>0.71</v>
      </c>
      <c r="BF49" s="36">
        <v>62.29</v>
      </c>
      <c r="BG49" s="36">
        <v>19.860000000000003</v>
      </c>
      <c r="BH49" s="36">
        <v>0.63</v>
      </c>
      <c r="BI49" s="36">
        <v>0.68</v>
      </c>
      <c r="BJ49" s="36">
        <v>1.7</v>
      </c>
      <c r="BK49" s="36">
        <v>1.07</v>
      </c>
      <c r="BL49" s="36">
        <v>0.99</v>
      </c>
      <c r="BM49" s="36">
        <v>0.67</v>
      </c>
      <c r="BN49" s="36">
        <v>0.8</v>
      </c>
      <c r="BO49" s="36">
        <v>0.88</v>
      </c>
    </row>
    <row r="50" spans="1:67">
      <c r="A50" t="s">
        <v>548</v>
      </c>
      <c r="B50" s="64" t="s">
        <v>935</v>
      </c>
      <c r="C50" s="64" t="s">
        <v>644</v>
      </c>
      <c r="D50" s="64"/>
      <c r="E50" s="128">
        <v>1</v>
      </c>
      <c r="F50" s="64"/>
      <c r="G50" s="38">
        <v>1.1100000000000001</v>
      </c>
      <c r="H50" s="38">
        <v>0.85</v>
      </c>
      <c r="I50" s="38">
        <v>1</v>
      </c>
      <c r="J50" s="38">
        <v>0.9</v>
      </c>
      <c r="K50" s="38">
        <v>0.76</v>
      </c>
      <c r="L50" s="38">
        <v>0.92</v>
      </c>
      <c r="M50" s="38">
        <v>0.62</v>
      </c>
      <c r="N50" s="38">
        <v>2.0799999999999996</v>
      </c>
      <c r="O50" s="38">
        <v>2.0699999999999998</v>
      </c>
      <c r="P50" s="38">
        <v>2.21</v>
      </c>
      <c r="Q50" s="38">
        <v>0.81</v>
      </c>
      <c r="R50" s="38">
        <v>0.91</v>
      </c>
      <c r="S50" s="38">
        <v>0.61</v>
      </c>
      <c r="T50" s="38">
        <v>0.41000000000000003</v>
      </c>
      <c r="U50" s="38">
        <v>0.93</v>
      </c>
      <c r="V50" s="38">
        <v>0.4</v>
      </c>
      <c r="W50" s="38">
        <v>1.78</v>
      </c>
      <c r="X50" s="38">
        <v>0.27</v>
      </c>
      <c r="Y50" s="38">
        <v>0.57999999999999996</v>
      </c>
      <c r="Z50" s="38">
        <v>0.81</v>
      </c>
      <c r="AA50" s="38">
        <v>0.44</v>
      </c>
      <c r="AB50" s="38">
        <v>0.94000000000000006</v>
      </c>
      <c r="AC50" s="38">
        <v>1.43</v>
      </c>
      <c r="AD50" s="38">
        <v>0.64</v>
      </c>
      <c r="AE50" s="38">
        <v>0.64</v>
      </c>
      <c r="AF50" s="38">
        <v>0.71</v>
      </c>
      <c r="AG50" s="38">
        <v>0.89</v>
      </c>
      <c r="AH50" s="38">
        <v>0.69000000000000006</v>
      </c>
      <c r="AI50" s="38">
        <v>0.66</v>
      </c>
      <c r="AJ50" s="38">
        <v>0.69000000000000006</v>
      </c>
      <c r="AK50" s="38">
        <v>0.71</v>
      </c>
      <c r="AL50" s="38">
        <v>0.61</v>
      </c>
      <c r="AM50" s="38">
        <v>1.83</v>
      </c>
      <c r="AN50" s="38">
        <v>0.68</v>
      </c>
      <c r="AO50" s="38">
        <v>1.03</v>
      </c>
      <c r="AP50" s="38">
        <v>1.2</v>
      </c>
      <c r="AQ50" s="38">
        <v>0.95</v>
      </c>
      <c r="AR50" s="38">
        <v>0.99</v>
      </c>
      <c r="AS50" s="38">
        <v>0.87</v>
      </c>
      <c r="AT50" s="38">
        <v>0.78</v>
      </c>
      <c r="AU50" s="38">
        <v>0.75</v>
      </c>
      <c r="AV50" s="38">
        <v>0.93</v>
      </c>
      <c r="AW50" s="38">
        <v>0.76</v>
      </c>
      <c r="AX50" s="38">
        <v>0.97</v>
      </c>
      <c r="AY50" s="38">
        <v>0.89</v>
      </c>
      <c r="AZ50" s="38">
        <v>0.87</v>
      </c>
      <c r="BA50" s="38">
        <v>1.29</v>
      </c>
      <c r="BB50" s="38">
        <v>1.04</v>
      </c>
      <c r="BC50" s="38">
        <v>0.6</v>
      </c>
      <c r="BD50" s="38">
        <v>0.93</v>
      </c>
      <c r="BE50" s="38">
        <v>0.8</v>
      </c>
      <c r="BF50" s="38">
        <v>17.62</v>
      </c>
      <c r="BG50" s="38">
        <v>13.29</v>
      </c>
      <c r="BH50" s="38">
        <v>0.82000000000000006</v>
      </c>
      <c r="BI50" s="38">
        <v>0.01</v>
      </c>
      <c r="BJ50" s="38">
        <v>1.65</v>
      </c>
      <c r="BK50" s="38">
        <v>0.97</v>
      </c>
      <c r="BL50" s="38">
        <v>0.85</v>
      </c>
      <c r="BM50" s="38">
        <v>0.94000000000000006</v>
      </c>
      <c r="BN50" s="38">
        <v>0.71</v>
      </c>
      <c r="BO50" s="38">
        <v>0.92</v>
      </c>
    </row>
    <row r="51" spans="1:67">
      <c r="A51" t="s">
        <v>548</v>
      </c>
      <c r="B51" t="s">
        <v>646</v>
      </c>
      <c r="C51" t="s">
        <v>647</v>
      </c>
      <c r="D51" t="s">
        <v>549</v>
      </c>
      <c r="E51" s="126" t="s">
        <v>544</v>
      </c>
      <c r="F51" t="s">
        <v>314</v>
      </c>
      <c r="G51" s="36">
        <v>0.8</v>
      </c>
      <c r="H51" s="36">
        <v>1.06</v>
      </c>
      <c r="I51" s="36">
        <v>1.2</v>
      </c>
      <c r="J51" s="36">
        <v>1.18</v>
      </c>
      <c r="K51" s="36">
        <v>0.92</v>
      </c>
      <c r="L51" s="36">
        <v>0.65</v>
      </c>
      <c r="M51" s="36">
        <v>0.62</v>
      </c>
      <c r="N51" s="36">
        <v>0.74</v>
      </c>
      <c r="O51" s="36">
        <v>0.7</v>
      </c>
      <c r="P51" s="36">
        <v>0.71</v>
      </c>
      <c r="Q51" s="36">
        <v>1.06</v>
      </c>
      <c r="R51" s="36">
        <v>1.03</v>
      </c>
      <c r="S51" s="36">
        <v>0.94000000000000006</v>
      </c>
      <c r="T51" s="36">
        <v>0.67</v>
      </c>
      <c r="U51" s="36">
        <v>0.86</v>
      </c>
      <c r="V51" s="36">
        <v>0.72</v>
      </c>
      <c r="W51" s="36">
        <v>0.86</v>
      </c>
      <c r="X51" s="36">
        <v>0.61</v>
      </c>
      <c r="Y51" s="36">
        <v>0.72</v>
      </c>
      <c r="Z51" s="36">
        <v>1.1200000000000001</v>
      </c>
      <c r="AA51" s="36">
        <v>0.57999999999999996</v>
      </c>
      <c r="AB51" s="36">
        <v>1.01</v>
      </c>
      <c r="AC51" s="36">
        <v>1.33</v>
      </c>
      <c r="AD51" s="36">
        <v>1.18</v>
      </c>
      <c r="AE51" s="36">
        <v>1.1000000000000001</v>
      </c>
      <c r="AF51" s="36">
        <v>0.77</v>
      </c>
      <c r="AG51" s="36">
        <v>1.17</v>
      </c>
      <c r="AH51" s="36">
        <v>1.06</v>
      </c>
      <c r="AI51" s="36">
        <v>1.01</v>
      </c>
      <c r="AJ51" s="36">
        <v>0.99</v>
      </c>
      <c r="AK51" s="36">
        <v>0.92</v>
      </c>
      <c r="AL51" s="36">
        <v>0.81</v>
      </c>
      <c r="AM51" s="36">
        <v>1.51</v>
      </c>
      <c r="AN51" s="36">
        <v>1.01</v>
      </c>
      <c r="AO51" s="36">
        <v>0.81</v>
      </c>
      <c r="AP51" s="36">
        <v>0.7</v>
      </c>
      <c r="AQ51" s="36">
        <v>1.1200000000000001</v>
      </c>
      <c r="AR51" s="36">
        <v>0.82000000000000006</v>
      </c>
      <c r="AS51" s="36">
        <v>1.23</v>
      </c>
      <c r="AT51" s="36">
        <v>0.99</v>
      </c>
      <c r="AU51" s="36">
        <v>0.82000000000000006</v>
      </c>
      <c r="AV51" s="36">
        <v>0.94000000000000006</v>
      </c>
      <c r="AW51" s="36">
        <v>1.02</v>
      </c>
      <c r="AX51" s="36">
        <v>1.07</v>
      </c>
      <c r="AY51" s="36">
        <v>0.91</v>
      </c>
      <c r="AZ51" s="36">
        <v>1.2</v>
      </c>
      <c r="BA51" s="36">
        <v>1.21</v>
      </c>
      <c r="BB51" s="36">
        <v>1.1100000000000001</v>
      </c>
      <c r="BC51" s="36">
        <v>1.04</v>
      </c>
      <c r="BD51" s="36">
        <v>1.1399999999999999</v>
      </c>
      <c r="BE51" s="36">
        <v>1.23</v>
      </c>
      <c r="BF51" s="36">
        <v>2.59</v>
      </c>
      <c r="BG51" s="36">
        <v>2.94</v>
      </c>
      <c r="BH51" s="36">
        <v>1.1399999999999999</v>
      </c>
      <c r="BI51" s="36">
        <v>0.81</v>
      </c>
      <c r="BJ51" s="36">
        <v>1.1599999999999999</v>
      </c>
      <c r="BK51" s="36">
        <v>1.25</v>
      </c>
      <c r="BL51" s="36">
        <v>1.07</v>
      </c>
      <c r="BM51" s="36">
        <v>1.07</v>
      </c>
      <c r="BN51" s="36">
        <v>1.1200000000000001</v>
      </c>
      <c r="BO51" s="36">
        <v>1.08</v>
      </c>
    </row>
    <row r="52" spans="1:67">
      <c r="A52" t="s">
        <v>548</v>
      </c>
      <c r="B52" t="s">
        <v>646</v>
      </c>
      <c r="C52" t="s">
        <v>647</v>
      </c>
      <c r="E52" s="126" t="s">
        <v>544</v>
      </c>
      <c r="G52" s="36">
        <v>1.1499999999999999</v>
      </c>
      <c r="H52" s="36">
        <v>0.93</v>
      </c>
      <c r="I52" s="36">
        <v>0.76</v>
      </c>
      <c r="J52" s="36">
        <v>0.53</v>
      </c>
      <c r="K52" s="36">
        <v>0.87</v>
      </c>
      <c r="L52" s="36">
        <v>0.83</v>
      </c>
      <c r="M52" s="36">
        <v>0.7</v>
      </c>
      <c r="N52" s="36">
        <v>2.19</v>
      </c>
      <c r="O52" s="36">
        <v>2.2799999999999998</v>
      </c>
      <c r="P52" s="36">
        <v>1.3</v>
      </c>
      <c r="Q52" s="36">
        <v>1.05</v>
      </c>
      <c r="R52" s="36">
        <v>0.64</v>
      </c>
      <c r="S52" s="36">
        <v>0.78</v>
      </c>
      <c r="T52" s="36">
        <v>0.92</v>
      </c>
      <c r="U52" s="36">
        <v>0.77</v>
      </c>
      <c r="V52" s="36">
        <v>0.46</v>
      </c>
      <c r="W52" s="36">
        <v>0.91</v>
      </c>
      <c r="X52" s="36">
        <v>0.51</v>
      </c>
      <c r="Y52" s="36">
        <v>0.67</v>
      </c>
      <c r="Z52" s="36">
        <v>0.76</v>
      </c>
      <c r="AA52" s="36">
        <v>1.02</v>
      </c>
      <c r="AB52" s="36">
        <v>0.64</v>
      </c>
      <c r="AC52" s="36">
        <v>0.54</v>
      </c>
      <c r="AD52" s="36">
        <v>1.04</v>
      </c>
      <c r="AE52" s="36">
        <v>0.75</v>
      </c>
      <c r="AF52" s="36">
        <v>0.8</v>
      </c>
      <c r="AG52" s="36">
        <v>0.78</v>
      </c>
      <c r="AH52" s="36">
        <v>0.93</v>
      </c>
      <c r="AI52" s="36">
        <v>0.87</v>
      </c>
      <c r="AJ52" s="36">
        <v>0.87</v>
      </c>
      <c r="AK52" s="36">
        <v>1.04</v>
      </c>
      <c r="AL52" s="36">
        <v>0.79</v>
      </c>
      <c r="AM52" s="36">
        <v>1.1000000000000001</v>
      </c>
      <c r="AN52" s="36">
        <v>0.87</v>
      </c>
      <c r="AO52" s="36">
        <v>1.25</v>
      </c>
      <c r="AP52" s="36">
        <v>1.01</v>
      </c>
      <c r="AQ52" s="36">
        <v>0.87</v>
      </c>
      <c r="AR52" s="36">
        <v>1.36</v>
      </c>
      <c r="AS52" s="36">
        <v>0.85</v>
      </c>
      <c r="AT52" s="36">
        <v>0.43</v>
      </c>
      <c r="AU52" s="36">
        <v>0.89</v>
      </c>
      <c r="AV52" s="36">
        <v>1.21</v>
      </c>
      <c r="AW52" s="36">
        <v>0.74</v>
      </c>
      <c r="AX52" s="36">
        <v>0.87</v>
      </c>
      <c r="AY52" s="36">
        <v>0.86</v>
      </c>
      <c r="AZ52" s="36">
        <v>1.1100000000000001</v>
      </c>
      <c r="BA52" s="36">
        <v>1.05</v>
      </c>
      <c r="BB52" s="36">
        <v>0.9</v>
      </c>
      <c r="BC52" s="36">
        <v>0.93</v>
      </c>
      <c r="BD52" s="36">
        <v>0.87</v>
      </c>
      <c r="BE52" s="36">
        <v>1.07</v>
      </c>
      <c r="BF52" s="36">
        <v>0.67</v>
      </c>
      <c r="BG52" s="36">
        <v>0.66</v>
      </c>
      <c r="BH52" s="36">
        <v>0.7</v>
      </c>
      <c r="BI52" s="36">
        <v>0.88</v>
      </c>
      <c r="BJ52" s="36">
        <v>0.87</v>
      </c>
      <c r="BK52" s="36">
        <v>0.82000000000000006</v>
      </c>
      <c r="BL52" s="36">
        <v>0.98</v>
      </c>
      <c r="BM52" s="36">
        <v>1.02</v>
      </c>
      <c r="BN52" s="36">
        <v>0.9</v>
      </c>
      <c r="BO52" s="36">
        <v>0.81</v>
      </c>
    </row>
    <row r="53" spans="1:67">
      <c r="A53" t="s">
        <v>548</v>
      </c>
      <c r="B53" t="s">
        <v>646</v>
      </c>
      <c r="C53" t="s">
        <v>647</v>
      </c>
      <c r="E53" s="127">
        <v>0.01</v>
      </c>
      <c r="G53" s="36">
        <v>1.77</v>
      </c>
      <c r="H53" s="36">
        <v>1.06</v>
      </c>
      <c r="I53" s="36">
        <v>0.8</v>
      </c>
      <c r="J53" s="36">
        <v>2.17</v>
      </c>
      <c r="K53" s="36">
        <v>1.06</v>
      </c>
      <c r="L53" s="36">
        <v>1.26</v>
      </c>
      <c r="M53" s="36">
        <v>0.86</v>
      </c>
      <c r="N53" s="36">
        <v>1.49</v>
      </c>
      <c r="O53" s="36">
        <v>2.1999999999999997</v>
      </c>
      <c r="P53" s="36">
        <v>2.8099999999999996</v>
      </c>
      <c r="Q53" s="36">
        <v>0.97</v>
      </c>
      <c r="R53" s="36">
        <v>1.26</v>
      </c>
      <c r="S53" s="36">
        <v>1.48</v>
      </c>
      <c r="T53" s="36">
        <v>0.99</v>
      </c>
      <c r="U53" s="36">
        <v>1.01</v>
      </c>
      <c r="V53" s="36">
        <v>1.67</v>
      </c>
      <c r="W53" s="36">
        <v>1.6300000000000001</v>
      </c>
      <c r="X53" s="36">
        <v>1.05</v>
      </c>
      <c r="Y53" s="36">
        <v>0.62</v>
      </c>
      <c r="Z53" s="36">
        <v>0.82000000000000006</v>
      </c>
      <c r="AA53" s="36">
        <v>0.97</v>
      </c>
      <c r="AB53" s="36">
        <v>1.26</v>
      </c>
      <c r="AC53" s="36">
        <v>0.79</v>
      </c>
      <c r="AD53" s="36">
        <v>0.95</v>
      </c>
      <c r="AE53" s="36">
        <v>0.77</v>
      </c>
      <c r="AF53" s="36">
        <v>0.87</v>
      </c>
      <c r="AG53" s="36">
        <v>1.17</v>
      </c>
      <c r="AH53" s="36">
        <v>1.1300000000000001</v>
      </c>
      <c r="AI53" s="36">
        <v>1.1499999999999999</v>
      </c>
      <c r="AJ53" s="36">
        <v>1.07</v>
      </c>
      <c r="AK53" s="36">
        <v>1.48</v>
      </c>
      <c r="AL53" s="36">
        <v>0.98</v>
      </c>
      <c r="AM53" s="36">
        <v>0.96</v>
      </c>
      <c r="AN53" s="36">
        <v>1.05</v>
      </c>
      <c r="AO53" s="36">
        <v>0.67</v>
      </c>
      <c r="AP53" s="36">
        <v>1</v>
      </c>
      <c r="AQ53" s="36">
        <v>1.73</v>
      </c>
      <c r="AR53" s="36">
        <v>0.77</v>
      </c>
      <c r="AS53" s="36">
        <v>0.87</v>
      </c>
      <c r="AT53" s="36">
        <v>0.68</v>
      </c>
      <c r="AU53" s="36">
        <v>0.95</v>
      </c>
      <c r="AV53" s="36">
        <v>0.92</v>
      </c>
      <c r="AW53" s="36">
        <v>0.78</v>
      </c>
      <c r="AX53" s="36">
        <v>0.87</v>
      </c>
      <c r="AY53" s="36">
        <v>5.0199999999999996</v>
      </c>
      <c r="AZ53" s="36">
        <v>1.3800000000000001</v>
      </c>
      <c r="BA53" s="36">
        <v>1.61</v>
      </c>
      <c r="BB53" s="36">
        <v>1.32</v>
      </c>
      <c r="BC53" s="36">
        <v>1</v>
      </c>
      <c r="BD53" s="36">
        <v>2.38</v>
      </c>
      <c r="BE53" s="36">
        <v>1.56</v>
      </c>
      <c r="BF53" s="36">
        <v>4.83</v>
      </c>
      <c r="BG53" s="36">
        <v>8.24</v>
      </c>
      <c r="BH53" s="36">
        <v>4.74</v>
      </c>
      <c r="BI53" s="36">
        <v>0.77</v>
      </c>
      <c r="BJ53" s="36">
        <v>2.5099999999999998</v>
      </c>
      <c r="BK53" s="36">
        <v>1.1599999999999999</v>
      </c>
      <c r="BL53" s="36">
        <v>1.08</v>
      </c>
      <c r="BM53" s="36">
        <v>3.2199999999999998</v>
      </c>
      <c r="BN53" s="36">
        <v>3.7199999999999998</v>
      </c>
      <c r="BO53" s="36">
        <v>1.42</v>
      </c>
    </row>
    <row r="54" spans="1:67">
      <c r="A54" t="s">
        <v>548</v>
      </c>
      <c r="B54" t="s">
        <v>646</v>
      </c>
      <c r="C54" t="s">
        <v>647</v>
      </c>
      <c r="E54" s="127">
        <v>0.01</v>
      </c>
      <c r="G54" s="36">
        <v>0.97</v>
      </c>
      <c r="H54" s="36">
        <v>0.87</v>
      </c>
      <c r="I54" s="36">
        <v>0.66</v>
      </c>
      <c r="J54" s="36">
        <v>3.4</v>
      </c>
      <c r="K54" s="36">
        <v>0.84</v>
      </c>
      <c r="L54" s="36">
        <v>1.17</v>
      </c>
      <c r="M54" s="36">
        <v>0.8</v>
      </c>
      <c r="N54" s="36">
        <v>1.26</v>
      </c>
      <c r="O54" s="36">
        <v>2.5799999999999996</v>
      </c>
      <c r="P54" s="36">
        <v>0.98</v>
      </c>
      <c r="Q54" s="36">
        <v>1.1000000000000001</v>
      </c>
      <c r="R54" s="36">
        <v>1.07</v>
      </c>
      <c r="S54" s="36">
        <v>1.5</v>
      </c>
      <c r="T54" s="36">
        <v>0.83</v>
      </c>
      <c r="U54" s="36">
        <v>1.37</v>
      </c>
      <c r="V54" s="36">
        <v>0.89</v>
      </c>
      <c r="W54" s="36">
        <v>2.6599999999999997</v>
      </c>
      <c r="X54" s="36">
        <v>1.18</v>
      </c>
      <c r="Y54" s="36">
        <v>0.45</v>
      </c>
      <c r="Z54" s="36">
        <v>0.46</v>
      </c>
      <c r="AA54" s="36">
        <v>0.92</v>
      </c>
      <c r="AB54" s="36">
        <v>0.9</v>
      </c>
      <c r="AC54" s="36">
        <v>0.44</v>
      </c>
      <c r="AD54" s="36">
        <v>0.61</v>
      </c>
      <c r="AE54" s="36">
        <v>0.57999999999999996</v>
      </c>
      <c r="AF54" s="36">
        <v>1.17</v>
      </c>
      <c r="AG54" s="36">
        <v>1</v>
      </c>
      <c r="AH54" s="36">
        <v>1.1000000000000001</v>
      </c>
      <c r="AI54" s="36">
        <v>0.96</v>
      </c>
      <c r="AJ54" s="36">
        <v>1.1000000000000001</v>
      </c>
      <c r="AK54" s="36">
        <v>1.01</v>
      </c>
      <c r="AL54" s="36">
        <v>1</v>
      </c>
      <c r="AM54" s="36">
        <v>1.3800000000000001</v>
      </c>
      <c r="AN54" s="36">
        <v>1.04</v>
      </c>
      <c r="AO54" s="36">
        <v>0.94000000000000006</v>
      </c>
      <c r="AP54" s="36">
        <v>1.0900000000000001</v>
      </c>
      <c r="AQ54" s="36">
        <v>0.66</v>
      </c>
      <c r="AR54" s="36">
        <v>0.93</v>
      </c>
      <c r="AS54" s="36">
        <v>0.8</v>
      </c>
      <c r="AT54" s="36">
        <v>0.75</v>
      </c>
      <c r="AU54" s="36">
        <v>1.08</v>
      </c>
      <c r="AV54" s="36">
        <v>1.05</v>
      </c>
      <c r="AW54" s="36">
        <v>0.74</v>
      </c>
      <c r="AX54" s="36">
        <v>0.82000000000000006</v>
      </c>
      <c r="AY54" s="36">
        <v>2.0999999999999996</v>
      </c>
      <c r="AZ54" s="36">
        <v>1.29</v>
      </c>
      <c r="BA54" s="36">
        <v>1.86</v>
      </c>
      <c r="BB54" s="36">
        <v>1.04</v>
      </c>
      <c r="BC54" s="36">
        <v>0.82000000000000006</v>
      </c>
      <c r="BD54" s="36">
        <v>1.82</v>
      </c>
      <c r="BE54" s="36">
        <v>1</v>
      </c>
      <c r="BF54" s="36">
        <v>1.04</v>
      </c>
      <c r="BG54" s="36">
        <v>0.69000000000000006</v>
      </c>
      <c r="BH54" s="36">
        <v>2.88</v>
      </c>
      <c r="BI54" s="36">
        <v>1.3</v>
      </c>
      <c r="BJ54" s="36">
        <v>1.47</v>
      </c>
      <c r="BK54" s="36">
        <v>0.89</v>
      </c>
      <c r="BL54" s="36">
        <v>1.02</v>
      </c>
      <c r="BM54" s="36">
        <v>1.27</v>
      </c>
      <c r="BN54" s="36">
        <v>2.0699999999999998</v>
      </c>
      <c r="BO54" s="36">
        <v>0.87</v>
      </c>
    </row>
    <row r="55" spans="1:67">
      <c r="A55" t="s">
        <v>548</v>
      </c>
      <c r="B55" t="s">
        <v>646</v>
      </c>
      <c r="C55" t="s">
        <v>647</v>
      </c>
      <c r="E55" s="127">
        <v>0.1</v>
      </c>
      <c r="G55" s="36">
        <v>2.5599999999999996</v>
      </c>
      <c r="H55" s="36">
        <v>0.55000000000000004</v>
      </c>
      <c r="I55" s="36">
        <v>0.7</v>
      </c>
      <c r="J55" s="36">
        <v>0.55000000000000004</v>
      </c>
      <c r="K55" s="36">
        <v>0.8</v>
      </c>
      <c r="L55" s="36">
        <v>0.8</v>
      </c>
      <c r="M55" s="36">
        <v>0.34</v>
      </c>
      <c r="N55" s="36">
        <v>0.78</v>
      </c>
      <c r="O55" s="36">
        <v>0.88</v>
      </c>
      <c r="P55" s="36">
        <v>0.88</v>
      </c>
      <c r="Q55" s="36">
        <v>1.64</v>
      </c>
      <c r="R55" s="36">
        <v>0.46</v>
      </c>
      <c r="S55" s="36">
        <v>0.88</v>
      </c>
      <c r="T55" s="36">
        <v>0.78</v>
      </c>
      <c r="U55" s="36">
        <v>0.71</v>
      </c>
      <c r="V55" s="36">
        <v>0.66</v>
      </c>
      <c r="W55" s="36">
        <v>0.81</v>
      </c>
      <c r="X55" s="36">
        <v>0.29000000000000004</v>
      </c>
      <c r="Y55" s="36">
        <v>0.47000000000000003</v>
      </c>
      <c r="Z55" s="36">
        <v>0.35000000000000003</v>
      </c>
      <c r="AA55" s="36">
        <v>0.69000000000000006</v>
      </c>
      <c r="AB55" s="36">
        <v>0.74</v>
      </c>
      <c r="AC55" s="36">
        <v>0.38</v>
      </c>
      <c r="AD55" s="36">
        <v>0.79</v>
      </c>
      <c r="AE55" s="36">
        <v>0.94000000000000006</v>
      </c>
      <c r="AF55" s="36">
        <v>0.61</v>
      </c>
      <c r="AG55" s="36">
        <v>0.75</v>
      </c>
      <c r="AH55" s="36">
        <v>1.04</v>
      </c>
      <c r="AI55" s="36">
        <v>1.01</v>
      </c>
      <c r="AJ55" s="36">
        <v>0.92</v>
      </c>
      <c r="AK55" s="36">
        <v>1.25</v>
      </c>
      <c r="AL55" s="36">
        <v>0.6</v>
      </c>
      <c r="AM55" s="36">
        <v>1.1100000000000001</v>
      </c>
      <c r="AN55" s="36">
        <v>0.71</v>
      </c>
      <c r="AO55" s="36">
        <v>0.65</v>
      </c>
      <c r="AP55" s="36">
        <v>0.76</v>
      </c>
      <c r="AQ55" s="36">
        <v>0.69000000000000006</v>
      </c>
      <c r="AR55" s="36">
        <v>0.8</v>
      </c>
      <c r="AS55" s="36">
        <v>0.75</v>
      </c>
      <c r="AT55" s="36">
        <v>1.7</v>
      </c>
      <c r="AU55" s="36">
        <v>0.9</v>
      </c>
      <c r="AV55" s="36">
        <v>0.76</v>
      </c>
      <c r="AW55" s="36">
        <v>0.75</v>
      </c>
      <c r="AX55" s="36">
        <v>0.96</v>
      </c>
      <c r="AY55" s="36">
        <v>3.2199999999999998</v>
      </c>
      <c r="AZ55" s="36">
        <v>1.25</v>
      </c>
      <c r="BA55" s="36">
        <v>1.61</v>
      </c>
      <c r="BB55" s="36">
        <v>1.07</v>
      </c>
      <c r="BC55" s="36">
        <v>0.97</v>
      </c>
      <c r="BD55" s="36">
        <v>2.1399999999999997</v>
      </c>
      <c r="BE55" s="36">
        <v>1.44</v>
      </c>
      <c r="BF55" s="36">
        <v>1.4</v>
      </c>
      <c r="BG55" s="36">
        <v>2.7899999999999996</v>
      </c>
      <c r="BH55" s="36">
        <v>4.5999999999999996</v>
      </c>
      <c r="BI55" s="36">
        <v>0.8</v>
      </c>
      <c r="BJ55" s="36">
        <v>2.67</v>
      </c>
      <c r="BK55" s="36">
        <v>1.08</v>
      </c>
      <c r="BL55" s="36">
        <v>1.04</v>
      </c>
      <c r="BM55" s="36">
        <v>4.1499999999999995</v>
      </c>
      <c r="BN55" s="36">
        <v>3.69</v>
      </c>
      <c r="BO55" s="36">
        <v>1.3800000000000001</v>
      </c>
    </row>
    <row r="56" spans="1:67">
      <c r="A56" t="s">
        <v>548</v>
      </c>
      <c r="B56" t="s">
        <v>646</v>
      </c>
      <c r="C56" t="s">
        <v>647</v>
      </c>
      <c r="E56" s="127">
        <v>0.1</v>
      </c>
      <c r="G56" s="36">
        <v>1.1200000000000001</v>
      </c>
      <c r="H56" s="36">
        <v>1.26</v>
      </c>
      <c r="I56" s="36">
        <v>0.87</v>
      </c>
      <c r="J56" s="36">
        <v>3.86</v>
      </c>
      <c r="K56" s="36">
        <v>0.39</v>
      </c>
      <c r="L56" s="36">
        <v>1.32</v>
      </c>
      <c r="M56" s="36">
        <v>0.68</v>
      </c>
      <c r="N56" s="36">
        <v>1.54</v>
      </c>
      <c r="O56" s="36">
        <v>2.0699999999999998</v>
      </c>
      <c r="P56" s="36">
        <v>1.02</v>
      </c>
      <c r="Q56" s="36">
        <v>1</v>
      </c>
      <c r="R56" s="36">
        <v>1.19</v>
      </c>
      <c r="S56" s="36">
        <v>1.62</v>
      </c>
      <c r="T56" s="36">
        <v>1.1300000000000001</v>
      </c>
      <c r="U56" s="36">
        <v>1.17</v>
      </c>
      <c r="V56" s="36">
        <v>1.33</v>
      </c>
      <c r="W56" s="36">
        <v>3.5</v>
      </c>
      <c r="X56" s="36">
        <v>2.3199999999999998</v>
      </c>
      <c r="Y56" s="36">
        <v>0.25</v>
      </c>
      <c r="Z56" s="36">
        <v>0.48</v>
      </c>
      <c r="AA56" s="36">
        <v>1.18</v>
      </c>
      <c r="AB56" s="36">
        <v>0.82000000000000006</v>
      </c>
      <c r="AC56" s="36">
        <v>0.75</v>
      </c>
      <c r="AD56" s="36">
        <v>0.62</v>
      </c>
      <c r="AE56" s="36">
        <v>0.57000000000000006</v>
      </c>
      <c r="AF56" s="36">
        <v>1.1499999999999999</v>
      </c>
      <c r="AG56" s="36">
        <v>0.73</v>
      </c>
      <c r="AH56" s="36">
        <v>1.1399999999999999</v>
      </c>
      <c r="AI56" s="36">
        <v>1.05</v>
      </c>
      <c r="AJ56" s="36">
        <v>1.54</v>
      </c>
      <c r="AK56" s="36">
        <v>1</v>
      </c>
      <c r="AL56" s="36">
        <v>0.95</v>
      </c>
      <c r="AM56" s="36">
        <v>0.64</v>
      </c>
      <c r="AN56" s="36">
        <v>0.87</v>
      </c>
      <c r="AO56" s="36">
        <v>0.6</v>
      </c>
      <c r="AP56" s="36">
        <v>0.71</v>
      </c>
      <c r="AQ56" s="36">
        <v>0.67</v>
      </c>
      <c r="AR56" s="36">
        <v>0.63</v>
      </c>
      <c r="AS56" s="36">
        <v>0.59</v>
      </c>
      <c r="AT56" s="36">
        <v>0.86</v>
      </c>
      <c r="AU56" s="36">
        <v>1.22</v>
      </c>
      <c r="AV56" s="36">
        <v>0.95</v>
      </c>
      <c r="AW56" s="36">
        <v>0.64</v>
      </c>
      <c r="AX56" s="36">
        <v>0.71</v>
      </c>
      <c r="AY56" s="36">
        <v>4.13</v>
      </c>
      <c r="AZ56" s="36">
        <v>1.59</v>
      </c>
      <c r="BA56" s="36">
        <v>2.0299999999999998</v>
      </c>
      <c r="BB56" s="36">
        <v>1.1499999999999999</v>
      </c>
      <c r="BC56" s="36">
        <v>0.92</v>
      </c>
      <c r="BD56" s="36">
        <v>2.1999999999999997</v>
      </c>
      <c r="BE56" s="36">
        <v>1.27</v>
      </c>
      <c r="BF56" s="36">
        <v>3.8499999999999996</v>
      </c>
      <c r="BG56" s="36">
        <v>2.1599999999999997</v>
      </c>
      <c r="BH56" s="36">
        <v>3.32</v>
      </c>
      <c r="BI56" s="36">
        <v>1.46</v>
      </c>
      <c r="BJ56" s="36">
        <v>2.0399999999999996</v>
      </c>
      <c r="BK56" s="36">
        <v>1.1200000000000001</v>
      </c>
      <c r="BL56" s="36">
        <v>1.02</v>
      </c>
      <c r="BM56" s="36">
        <v>2.0599999999999996</v>
      </c>
      <c r="BN56" s="36">
        <v>3.53</v>
      </c>
      <c r="BO56" s="36">
        <v>0.91</v>
      </c>
    </row>
    <row r="57" spans="1:67">
      <c r="A57" t="s">
        <v>548</v>
      </c>
      <c r="B57" t="s">
        <v>646</v>
      </c>
      <c r="C57" t="s">
        <v>647</v>
      </c>
      <c r="E57" s="127">
        <v>0.5</v>
      </c>
      <c r="G57" s="36" t="s">
        <v>546</v>
      </c>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row>
    <row r="58" spans="1:67">
      <c r="A58" t="s">
        <v>548</v>
      </c>
      <c r="B58" t="s">
        <v>646</v>
      </c>
      <c r="C58" t="s">
        <v>647</v>
      </c>
      <c r="E58" s="127">
        <v>1</v>
      </c>
      <c r="G58" s="36" t="s">
        <v>546</v>
      </c>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row>
    <row r="59" spans="1:67">
      <c r="A59" t="s">
        <v>548</v>
      </c>
      <c r="B59" s="62" t="s">
        <v>652</v>
      </c>
      <c r="C59" s="62" t="s">
        <v>653</v>
      </c>
      <c r="D59" s="62" t="s">
        <v>35</v>
      </c>
      <c r="E59" s="129" t="s">
        <v>544</v>
      </c>
      <c r="F59" s="62" t="s">
        <v>315</v>
      </c>
      <c r="G59" s="37" t="s">
        <v>546</v>
      </c>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row>
    <row r="60" spans="1:67">
      <c r="A60" t="s">
        <v>548</v>
      </c>
      <c r="B60" t="s">
        <v>652</v>
      </c>
      <c r="C60" t="s">
        <v>653</v>
      </c>
      <c r="E60" s="127">
        <v>0.01</v>
      </c>
      <c r="G60" s="36">
        <v>1.29</v>
      </c>
      <c r="H60" s="36">
        <v>0.7</v>
      </c>
      <c r="I60" s="36">
        <v>0.74</v>
      </c>
      <c r="J60" s="36">
        <v>1.19</v>
      </c>
      <c r="K60" s="36">
        <v>0.76</v>
      </c>
      <c r="L60" s="36">
        <v>0.47000000000000003</v>
      </c>
      <c r="M60" s="36">
        <v>0.54</v>
      </c>
      <c r="N60" s="36">
        <v>1.18</v>
      </c>
      <c r="O60" s="36">
        <v>1.55</v>
      </c>
      <c r="P60" s="36">
        <v>1.1599999999999999</v>
      </c>
      <c r="Q60" s="36">
        <v>0.92</v>
      </c>
      <c r="R60" s="36">
        <v>1.67</v>
      </c>
      <c r="S60" s="36">
        <v>0.49</v>
      </c>
      <c r="T60" s="36">
        <v>0.79</v>
      </c>
      <c r="U60" s="36">
        <v>0.88</v>
      </c>
      <c r="V60" s="36">
        <v>0.5</v>
      </c>
      <c r="W60" s="36">
        <v>0.89</v>
      </c>
      <c r="X60" s="36">
        <v>0.23</v>
      </c>
      <c r="Y60" s="36">
        <v>1.28</v>
      </c>
      <c r="Z60" s="36">
        <v>0.8</v>
      </c>
      <c r="AA60" s="36">
        <v>0.67</v>
      </c>
      <c r="AB60" s="36">
        <v>1.1599999999999999</v>
      </c>
      <c r="AC60" s="36">
        <v>0.91</v>
      </c>
      <c r="AD60" s="36">
        <v>0.89</v>
      </c>
      <c r="AE60" s="36">
        <v>0.73</v>
      </c>
      <c r="AF60" s="36">
        <v>0.71</v>
      </c>
      <c r="AG60" s="36">
        <v>0.61</v>
      </c>
      <c r="AH60" s="36">
        <v>0.98</v>
      </c>
      <c r="AI60" s="36">
        <v>0.85</v>
      </c>
      <c r="AJ60" s="36">
        <v>0.88</v>
      </c>
      <c r="AK60" s="36">
        <v>0.3</v>
      </c>
      <c r="AL60" s="36">
        <v>0.72</v>
      </c>
      <c r="AM60" s="36">
        <v>0.82000000000000006</v>
      </c>
      <c r="AN60" s="36">
        <v>0.75</v>
      </c>
      <c r="AO60" s="36">
        <v>1.26</v>
      </c>
      <c r="AP60" s="36">
        <v>0.67</v>
      </c>
      <c r="AQ60" s="36">
        <v>0.74</v>
      </c>
      <c r="AR60" s="36">
        <v>0.76</v>
      </c>
      <c r="AS60" s="36">
        <v>1</v>
      </c>
      <c r="AT60" s="36">
        <v>2</v>
      </c>
      <c r="AU60" s="36">
        <v>0.85</v>
      </c>
      <c r="AV60" s="36">
        <v>0.86</v>
      </c>
      <c r="AW60" s="36">
        <v>0.91</v>
      </c>
      <c r="AX60" s="36">
        <v>0.83</v>
      </c>
      <c r="AY60" s="36">
        <v>1.25</v>
      </c>
      <c r="AZ60" s="36">
        <v>1.08</v>
      </c>
      <c r="BA60" s="36">
        <v>1.05</v>
      </c>
      <c r="BB60" s="36">
        <v>0.98</v>
      </c>
      <c r="BC60" s="36">
        <v>0.95</v>
      </c>
      <c r="BD60" s="36">
        <v>1.01</v>
      </c>
      <c r="BE60" s="36">
        <v>0.92</v>
      </c>
      <c r="BF60" s="36">
        <v>11.18</v>
      </c>
      <c r="BG60" s="36">
        <v>57.019999999999996</v>
      </c>
      <c r="BH60" s="36">
        <v>0.8</v>
      </c>
      <c r="BI60" s="36">
        <v>0.76</v>
      </c>
      <c r="BJ60" s="36">
        <v>0.85</v>
      </c>
      <c r="BK60" s="36">
        <v>1.1000000000000001</v>
      </c>
      <c r="BL60" s="36">
        <v>1.04</v>
      </c>
      <c r="BM60" s="36">
        <v>0.72</v>
      </c>
      <c r="BN60" s="36">
        <v>0.86</v>
      </c>
      <c r="BO60" s="36">
        <v>0.76</v>
      </c>
    </row>
    <row r="61" spans="1:67">
      <c r="A61" t="s">
        <v>548</v>
      </c>
      <c r="B61" t="s">
        <v>652</v>
      </c>
      <c r="C61" t="s">
        <v>653</v>
      </c>
      <c r="E61" s="127">
        <v>0.1</v>
      </c>
      <c r="G61" s="36">
        <v>0.84</v>
      </c>
      <c r="H61" s="36">
        <v>0.96</v>
      </c>
      <c r="I61" s="36">
        <v>1.3</v>
      </c>
      <c r="J61" s="36">
        <v>1.06</v>
      </c>
      <c r="K61" s="36">
        <v>1.45</v>
      </c>
      <c r="L61" s="36">
        <v>1.04</v>
      </c>
      <c r="M61" s="36">
        <v>0.65</v>
      </c>
      <c r="N61" s="36">
        <v>3.6199999999999997</v>
      </c>
      <c r="O61" s="36">
        <v>3.17</v>
      </c>
      <c r="P61" s="36">
        <v>1.52</v>
      </c>
      <c r="Q61" s="36">
        <v>0.81</v>
      </c>
      <c r="R61" s="36">
        <v>1.37</v>
      </c>
      <c r="S61" s="36">
        <v>1.2</v>
      </c>
      <c r="T61" s="36">
        <v>0.91</v>
      </c>
      <c r="U61" s="36">
        <v>0.86</v>
      </c>
      <c r="V61" s="36">
        <v>0.4</v>
      </c>
      <c r="W61" s="36">
        <v>2.88</v>
      </c>
      <c r="X61" s="36">
        <v>0.53</v>
      </c>
      <c r="Y61" s="36">
        <v>0.69000000000000006</v>
      </c>
      <c r="Z61" s="36">
        <v>0.64</v>
      </c>
      <c r="AA61" s="36">
        <v>1</v>
      </c>
      <c r="AB61" s="36">
        <v>1.27</v>
      </c>
      <c r="AC61" s="36">
        <v>1.33</v>
      </c>
      <c r="AD61" s="36">
        <v>0.75</v>
      </c>
      <c r="AE61" s="36">
        <v>1.0900000000000001</v>
      </c>
      <c r="AF61" s="36">
        <v>0.77</v>
      </c>
      <c r="AG61" s="36">
        <v>0.32</v>
      </c>
      <c r="AH61" s="36">
        <v>0.89</v>
      </c>
      <c r="AI61" s="36">
        <v>0.75</v>
      </c>
      <c r="AJ61" s="36">
        <v>0.64</v>
      </c>
      <c r="AK61" s="36">
        <v>0.95</v>
      </c>
      <c r="AL61" s="36">
        <v>0.97</v>
      </c>
      <c r="AM61" s="36">
        <v>1.75</v>
      </c>
      <c r="AN61" s="36">
        <v>0.73</v>
      </c>
      <c r="AO61" s="36">
        <v>0.76</v>
      </c>
      <c r="AP61" s="36">
        <v>1.32</v>
      </c>
      <c r="AQ61" s="36">
        <v>0.18000000000000002</v>
      </c>
      <c r="AR61" s="36">
        <v>1.1000000000000001</v>
      </c>
      <c r="AS61" s="36">
        <v>0.79</v>
      </c>
      <c r="AT61" s="36">
        <v>1.46</v>
      </c>
      <c r="AU61" s="36">
        <v>0.91</v>
      </c>
      <c r="AV61" s="36">
        <v>0.88</v>
      </c>
      <c r="AW61" s="36">
        <v>0.88</v>
      </c>
      <c r="AX61" s="36">
        <v>0.96</v>
      </c>
      <c r="AY61" s="36">
        <v>1.26</v>
      </c>
      <c r="AZ61" s="36">
        <v>0.99</v>
      </c>
      <c r="BA61" s="36">
        <v>0.99</v>
      </c>
      <c r="BB61" s="36">
        <v>0.93</v>
      </c>
      <c r="BC61" s="36">
        <v>1.01</v>
      </c>
      <c r="BD61" s="36">
        <v>0.88</v>
      </c>
      <c r="BE61" s="36">
        <v>1.18</v>
      </c>
      <c r="BF61" s="36">
        <v>7.1499999999999995</v>
      </c>
      <c r="BG61" s="36">
        <v>4.0999999999999996</v>
      </c>
      <c r="BH61" s="36">
        <v>1.53</v>
      </c>
      <c r="BI61" s="36">
        <v>1.67</v>
      </c>
      <c r="BJ61" s="36">
        <v>1.47</v>
      </c>
      <c r="BK61" s="36">
        <v>1</v>
      </c>
      <c r="BL61" s="36">
        <v>0.82000000000000006</v>
      </c>
      <c r="BM61" s="36">
        <v>1.28</v>
      </c>
      <c r="BN61" s="36">
        <v>1.07</v>
      </c>
      <c r="BO61" s="36">
        <v>1.1599999999999999</v>
      </c>
    </row>
    <row r="62" spans="1:67">
      <c r="A62" t="s">
        <v>548</v>
      </c>
      <c r="B62" t="s">
        <v>652</v>
      </c>
      <c r="C62" t="s">
        <v>653</v>
      </c>
      <c r="E62" s="127">
        <v>0.1</v>
      </c>
      <c r="G62" s="36">
        <v>1.33</v>
      </c>
      <c r="H62" s="36">
        <v>0.97</v>
      </c>
      <c r="I62" s="36">
        <v>1.04</v>
      </c>
      <c r="J62" s="36">
        <v>1.85</v>
      </c>
      <c r="K62" s="36">
        <v>1.18</v>
      </c>
      <c r="L62" s="36">
        <v>0.63</v>
      </c>
      <c r="M62" s="36">
        <v>0.71</v>
      </c>
      <c r="N62" s="36">
        <v>0.75</v>
      </c>
      <c r="O62" s="36">
        <v>1.02</v>
      </c>
      <c r="P62" s="36">
        <v>0.84</v>
      </c>
      <c r="Q62" s="36">
        <v>1.3</v>
      </c>
      <c r="R62" s="36">
        <v>1.78</v>
      </c>
      <c r="S62" s="36">
        <v>0.92</v>
      </c>
      <c r="T62" s="36">
        <v>1.02</v>
      </c>
      <c r="U62" s="36">
        <v>0.98</v>
      </c>
      <c r="V62" s="36">
        <v>0.9</v>
      </c>
      <c r="W62" s="36">
        <v>1.31</v>
      </c>
      <c r="X62" s="36">
        <v>0.6</v>
      </c>
      <c r="Y62" s="36">
        <v>1.1000000000000001</v>
      </c>
      <c r="Z62" s="36">
        <v>1.06</v>
      </c>
      <c r="AA62" s="36">
        <v>0.86</v>
      </c>
      <c r="AB62" s="36">
        <v>1.85</v>
      </c>
      <c r="AC62" s="36">
        <v>1.08</v>
      </c>
      <c r="AD62" s="36">
        <v>0.76</v>
      </c>
      <c r="AE62" s="36">
        <v>1.19</v>
      </c>
      <c r="AF62" s="36">
        <v>0.78</v>
      </c>
      <c r="AG62" s="36">
        <v>0.74</v>
      </c>
      <c r="AH62" s="36">
        <v>1</v>
      </c>
      <c r="AI62" s="36">
        <v>0.99</v>
      </c>
      <c r="AJ62" s="36">
        <v>0.92</v>
      </c>
      <c r="AK62" s="36">
        <v>0.53</v>
      </c>
      <c r="AL62" s="36">
        <v>0.85</v>
      </c>
      <c r="AM62" s="36">
        <v>1.1300000000000001</v>
      </c>
      <c r="AN62" s="36">
        <v>0.82000000000000006</v>
      </c>
      <c r="AO62" s="36">
        <v>0.64</v>
      </c>
      <c r="AP62" s="36">
        <v>0.57000000000000006</v>
      </c>
      <c r="AQ62" s="36">
        <v>0.46</v>
      </c>
      <c r="AR62" s="36">
        <v>1.01</v>
      </c>
      <c r="AS62" s="36">
        <v>0.7</v>
      </c>
      <c r="AT62" s="36">
        <v>1.72</v>
      </c>
      <c r="AU62" s="36">
        <v>0.93</v>
      </c>
      <c r="AV62" s="36">
        <v>0.75</v>
      </c>
      <c r="AW62" s="36">
        <v>0.8</v>
      </c>
      <c r="AX62" s="36">
        <v>0.77</v>
      </c>
      <c r="AY62" s="36">
        <v>1.19</v>
      </c>
      <c r="AZ62" s="36">
        <v>0.99</v>
      </c>
      <c r="BA62" s="36">
        <v>1.1200000000000001</v>
      </c>
      <c r="BB62" s="36">
        <v>0.98</v>
      </c>
      <c r="BC62" s="36">
        <v>0.95</v>
      </c>
      <c r="BD62" s="36">
        <v>0.98</v>
      </c>
      <c r="BE62" s="36">
        <v>0.94000000000000006</v>
      </c>
      <c r="BF62" s="36">
        <v>6.7299999999999995</v>
      </c>
      <c r="BG62" s="36">
        <v>1.19</v>
      </c>
      <c r="BH62" s="36">
        <v>1.03</v>
      </c>
      <c r="BI62" s="36">
        <v>0.83</v>
      </c>
      <c r="BJ62" s="36">
        <v>0.79</v>
      </c>
      <c r="BK62" s="36">
        <v>0.86</v>
      </c>
      <c r="BL62" s="36">
        <v>1.0900000000000001</v>
      </c>
      <c r="BM62" s="36">
        <v>0.61</v>
      </c>
      <c r="BN62" s="36">
        <v>1.02</v>
      </c>
      <c r="BO62" s="36">
        <v>0.79</v>
      </c>
    </row>
    <row r="63" spans="1:67">
      <c r="A63" t="s">
        <v>548</v>
      </c>
      <c r="B63" t="s">
        <v>652</v>
      </c>
      <c r="C63" t="s">
        <v>653</v>
      </c>
      <c r="E63" s="127">
        <v>0.1</v>
      </c>
      <c r="G63" s="36">
        <v>1.48</v>
      </c>
      <c r="H63" s="36">
        <v>1.0900000000000001</v>
      </c>
      <c r="I63" s="36">
        <v>0.75</v>
      </c>
      <c r="J63" s="36">
        <v>2.6399999999999997</v>
      </c>
      <c r="K63" s="36">
        <v>1.1100000000000001</v>
      </c>
      <c r="L63" s="36">
        <v>1.1300000000000001</v>
      </c>
      <c r="M63" s="36">
        <v>0.96</v>
      </c>
      <c r="N63" s="36">
        <v>2.0599999999999996</v>
      </c>
      <c r="O63" s="36">
        <v>3.7399999999999998</v>
      </c>
      <c r="P63" s="36">
        <v>1.32</v>
      </c>
      <c r="Q63" s="36">
        <v>1.66</v>
      </c>
      <c r="R63" s="36">
        <v>0.78</v>
      </c>
      <c r="S63" s="36">
        <v>2.0299999999999998</v>
      </c>
      <c r="T63" s="36">
        <v>0.85</v>
      </c>
      <c r="U63" s="36">
        <v>1.48</v>
      </c>
      <c r="V63" s="36">
        <v>0.69000000000000006</v>
      </c>
      <c r="W63" s="36">
        <v>3.1399999999999997</v>
      </c>
      <c r="X63" s="36">
        <v>0.29000000000000004</v>
      </c>
      <c r="Y63" s="36">
        <v>0.69000000000000006</v>
      </c>
      <c r="Z63" s="36">
        <v>0.57000000000000006</v>
      </c>
      <c r="AA63" s="36">
        <v>0.89</v>
      </c>
      <c r="AB63" s="36">
        <v>2.69</v>
      </c>
      <c r="AC63" s="36">
        <v>0.62</v>
      </c>
      <c r="AD63" s="36">
        <v>0.48</v>
      </c>
      <c r="AE63" s="36">
        <v>0.59</v>
      </c>
      <c r="AF63" s="36">
        <v>1.04</v>
      </c>
      <c r="AG63" s="36">
        <v>0.3</v>
      </c>
      <c r="AH63" s="36">
        <v>0.57999999999999996</v>
      </c>
      <c r="AI63" s="36">
        <v>0.62</v>
      </c>
      <c r="AJ63" s="36">
        <v>0.57999999999999996</v>
      </c>
      <c r="AK63" s="36">
        <v>0.73</v>
      </c>
      <c r="AL63" s="36">
        <v>1.05</v>
      </c>
      <c r="AM63" s="36">
        <v>1.23</v>
      </c>
      <c r="AN63" s="36">
        <v>0.72</v>
      </c>
      <c r="AO63" s="36">
        <v>1.34</v>
      </c>
      <c r="AP63" s="36">
        <v>1.45</v>
      </c>
      <c r="AQ63" s="36">
        <v>0.28000000000000003</v>
      </c>
      <c r="AR63" s="36">
        <v>1.03</v>
      </c>
      <c r="AS63" s="36">
        <v>0.93</v>
      </c>
      <c r="AT63" s="36">
        <v>2.19</v>
      </c>
      <c r="AU63" s="36">
        <v>1.1000000000000001</v>
      </c>
      <c r="AV63" s="36">
        <v>0.72</v>
      </c>
      <c r="AW63" s="36">
        <v>0.8</v>
      </c>
      <c r="AX63" s="36">
        <v>0.87</v>
      </c>
      <c r="AY63" s="36">
        <v>1.33</v>
      </c>
      <c r="AZ63" s="36">
        <v>1.03</v>
      </c>
      <c r="BA63" s="36">
        <v>1.04</v>
      </c>
      <c r="BB63" s="36">
        <v>0.81</v>
      </c>
      <c r="BC63" s="36">
        <v>0.83</v>
      </c>
      <c r="BD63" s="36">
        <v>0.92</v>
      </c>
      <c r="BE63" s="36">
        <v>1.26</v>
      </c>
      <c r="BF63" s="36">
        <v>3.96</v>
      </c>
      <c r="BG63" s="36">
        <v>1.1200000000000001</v>
      </c>
      <c r="BH63" s="36">
        <v>2.34</v>
      </c>
      <c r="BI63" s="36">
        <v>1.39</v>
      </c>
      <c r="BJ63" s="36">
        <v>1.46</v>
      </c>
      <c r="BK63" s="36">
        <v>0.96</v>
      </c>
      <c r="BL63" s="36">
        <v>0.82000000000000006</v>
      </c>
      <c r="BM63" s="36">
        <v>1.1200000000000001</v>
      </c>
      <c r="BN63" s="36">
        <v>1</v>
      </c>
      <c r="BO63" s="36">
        <v>1.1200000000000001</v>
      </c>
    </row>
    <row r="64" spans="1:67">
      <c r="A64" t="s">
        <v>548</v>
      </c>
      <c r="B64" t="s">
        <v>652</v>
      </c>
      <c r="C64" t="s">
        <v>653</v>
      </c>
      <c r="E64" s="127">
        <v>0.1</v>
      </c>
      <c r="G64" s="36">
        <v>1.6</v>
      </c>
      <c r="H64" s="36">
        <v>2.13</v>
      </c>
      <c r="I64" s="36">
        <v>1.79</v>
      </c>
      <c r="J64" s="36">
        <v>4.43</v>
      </c>
      <c r="K64" s="36">
        <v>0.92</v>
      </c>
      <c r="L64" s="36">
        <v>1.27</v>
      </c>
      <c r="M64" s="36">
        <v>1.1499999999999999</v>
      </c>
      <c r="N64" s="36">
        <v>2.3699999999999997</v>
      </c>
      <c r="O64" s="36">
        <v>4.47</v>
      </c>
      <c r="P64" s="36">
        <v>4.58</v>
      </c>
      <c r="Q64" s="36">
        <v>1.4</v>
      </c>
      <c r="R64" s="36">
        <v>1.65</v>
      </c>
      <c r="S64" s="36">
        <v>1.05</v>
      </c>
      <c r="T64" s="36">
        <v>0.55000000000000004</v>
      </c>
      <c r="U64" s="36">
        <v>1.03</v>
      </c>
      <c r="V64" s="36">
        <v>0.95</v>
      </c>
      <c r="W64" s="36">
        <v>4.25</v>
      </c>
      <c r="X64" s="36">
        <v>0.87</v>
      </c>
      <c r="Y64" s="36">
        <v>3.73</v>
      </c>
      <c r="Z64" s="36">
        <v>0.61</v>
      </c>
      <c r="AA64" s="36">
        <v>0.51</v>
      </c>
      <c r="AB64" s="36">
        <v>4.92</v>
      </c>
      <c r="AC64" s="36">
        <v>1.92</v>
      </c>
      <c r="AD64" s="36">
        <v>0.54</v>
      </c>
      <c r="AE64" s="36">
        <v>0.9</v>
      </c>
      <c r="AF64" s="36">
        <v>1.0900000000000001</v>
      </c>
      <c r="AG64" s="36">
        <v>0.72</v>
      </c>
      <c r="AH64" s="36">
        <v>0.75</v>
      </c>
      <c r="AI64" s="36">
        <v>0.72</v>
      </c>
      <c r="AJ64" s="36">
        <v>1.04</v>
      </c>
      <c r="AK64" s="36">
        <v>0.46</v>
      </c>
      <c r="AL64" s="36">
        <v>0.69000000000000006</v>
      </c>
      <c r="AM64" s="36">
        <v>1.96</v>
      </c>
      <c r="AN64" s="36">
        <v>0.81</v>
      </c>
      <c r="AO64" s="36">
        <v>0.28000000000000003</v>
      </c>
      <c r="AP64" s="36">
        <v>1.0900000000000001</v>
      </c>
      <c r="AQ64" s="36">
        <v>0.31</v>
      </c>
      <c r="AR64" s="36">
        <v>0.79</v>
      </c>
      <c r="AS64" s="36">
        <v>0.55000000000000004</v>
      </c>
      <c r="AT64" s="36">
        <v>1.2</v>
      </c>
      <c r="AU64" s="36">
        <v>1.79</v>
      </c>
      <c r="AV64" s="36">
        <v>0.55000000000000004</v>
      </c>
      <c r="AW64" s="36">
        <v>0.54</v>
      </c>
      <c r="AX64" s="36">
        <v>0.72</v>
      </c>
      <c r="AY64" s="36">
        <v>2.11</v>
      </c>
      <c r="AZ64" s="36">
        <v>1.1499999999999999</v>
      </c>
      <c r="BA64" s="36">
        <v>1.25</v>
      </c>
      <c r="BB64" s="36">
        <v>1.25</v>
      </c>
      <c r="BC64" s="36">
        <v>0.63</v>
      </c>
      <c r="BD64" s="36">
        <v>0.84</v>
      </c>
      <c r="BE64" s="36">
        <v>0.93</v>
      </c>
      <c r="BF64" s="36">
        <v>5.41</v>
      </c>
      <c r="BG64" s="36">
        <v>2.3699999999999997</v>
      </c>
      <c r="BH64" s="36">
        <v>1.74</v>
      </c>
      <c r="BI64" s="36">
        <v>1.1499999999999999</v>
      </c>
      <c r="BJ64" s="36">
        <v>0.93</v>
      </c>
      <c r="BK64" s="36">
        <v>0.78</v>
      </c>
      <c r="BL64" s="36">
        <v>0.82000000000000006</v>
      </c>
      <c r="BM64" s="36">
        <v>0.75</v>
      </c>
      <c r="BN64" s="36">
        <v>1.27</v>
      </c>
      <c r="BO64" s="36">
        <v>1.1399999999999999</v>
      </c>
    </row>
    <row r="65" spans="1:67">
      <c r="A65" t="s">
        <v>548</v>
      </c>
      <c r="B65" t="s">
        <v>652</v>
      </c>
      <c r="C65" t="s">
        <v>653</v>
      </c>
      <c r="E65" s="127">
        <v>0.5</v>
      </c>
      <c r="G65" s="36">
        <v>0.81</v>
      </c>
      <c r="H65" s="36">
        <v>1.02</v>
      </c>
      <c r="I65" s="36">
        <v>1.1499999999999999</v>
      </c>
      <c r="J65" s="36">
        <v>1.59</v>
      </c>
      <c r="K65" s="36">
        <v>1.43</v>
      </c>
      <c r="L65" s="36">
        <v>1.18</v>
      </c>
      <c r="M65" s="36">
        <v>0.65</v>
      </c>
      <c r="N65" s="36">
        <v>1.6300000000000001</v>
      </c>
      <c r="O65" s="36">
        <v>1.71</v>
      </c>
      <c r="P65" s="36">
        <v>1.01</v>
      </c>
      <c r="Q65" s="36">
        <v>1.1000000000000001</v>
      </c>
      <c r="R65" s="36">
        <v>1.1000000000000001</v>
      </c>
      <c r="S65" s="36">
        <v>1.27</v>
      </c>
      <c r="T65" s="36">
        <v>1.1000000000000001</v>
      </c>
      <c r="U65" s="36">
        <v>0.91</v>
      </c>
      <c r="V65" s="36">
        <v>0.63</v>
      </c>
      <c r="W65" s="36">
        <v>2.5199999999999996</v>
      </c>
      <c r="X65" s="36">
        <v>1.06</v>
      </c>
      <c r="Y65" s="36">
        <v>0.78</v>
      </c>
      <c r="Z65" s="36">
        <v>0.82000000000000006</v>
      </c>
      <c r="AA65" s="36">
        <v>1.19</v>
      </c>
      <c r="AB65" s="36">
        <v>1.3</v>
      </c>
      <c r="AC65" s="36">
        <v>1.19</v>
      </c>
      <c r="AD65" s="36">
        <v>0.57000000000000006</v>
      </c>
      <c r="AE65" s="36">
        <v>0.54</v>
      </c>
      <c r="AF65" s="36">
        <v>0.9</v>
      </c>
      <c r="AG65" s="36">
        <v>0.64</v>
      </c>
      <c r="AH65" s="36">
        <v>1</v>
      </c>
      <c r="AI65" s="36">
        <v>0.84</v>
      </c>
      <c r="AJ65" s="36">
        <v>0.9</v>
      </c>
      <c r="AK65" s="36">
        <v>1.33</v>
      </c>
      <c r="AL65" s="36">
        <v>0.85</v>
      </c>
      <c r="AM65" s="36">
        <v>1.31</v>
      </c>
      <c r="AN65" s="36">
        <v>0.68</v>
      </c>
      <c r="AO65" s="36">
        <v>0.47000000000000003</v>
      </c>
      <c r="AP65" s="36">
        <v>0.74</v>
      </c>
      <c r="AQ65" s="36">
        <v>0.27</v>
      </c>
      <c r="AR65" s="36">
        <v>1.02</v>
      </c>
      <c r="AS65" s="36">
        <v>0.55000000000000004</v>
      </c>
      <c r="AT65" s="36">
        <v>0.99</v>
      </c>
      <c r="AU65" s="36">
        <v>1.1300000000000001</v>
      </c>
      <c r="AV65" s="36">
        <v>0.91</v>
      </c>
      <c r="AW65" s="36">
        <v>0.71</v>
      </c>
      <c r="AX65" s="36">
        <v>0.94000000000000006</v>
      </c>
      <c r="AY65" s="36">
        <v>1.3</v>
      </c>
      <c r="AZ65" s="36">
        <v>1.05</v>
      </c>
      <c r="BA65" s="36">
        <v>1.34</v>
      </c>
      <c r="BB65" s="36">
        <v>1.03</v>
      </c>
      <c r="BC65" s="36">
        <v>0.82000000000000006</v>
      </c>
      <c r="BD65" s="36">
        <v>1.96</v>
      </c>
      <c r="BE65" s="36">
        <v>1.98</v>
      </c>
      <c r="BF65" s="36">
        <v>5.0599999999999996</v>
      </c>
      <c r="BG65" s="36">
        <v>2.1999999999999997</v>
      </c>
      <c r="BH65" s="36">
        <v>1.37</v>
      </c>
      <c r="BI65" s="36">
        <v>1.45</v>
      </c>
      <c r="BJ65" s="36">
        <v>0.95</v>
      </c>
      <c r="BK65" s="36">
        <v>0.81</v>
      </c>
      <c r="BL65" s="36">
        <v>0.92</v>
      </c>
      <c r="BM65" s="36">
        <v>0.92</v>
      </c>
      <c r="BN65" s="36">
        <v>1.35</v>
      </c>
      <c r="BO65" s="36">
        <v>0.96</v>
      </c>
    </row>
    <row r="66" spans="1:67">
      <c r="A66" t="s">
        <v>548</v>
      </c>
      <c r="B66" t="s">
        <v>652</v>
      </c>
      <c r="C66" t="s">
        <v>653</v>
      </c>
      <c r="E66" s="127">
        <v>0.5</v>
      </c>
      <c r="G66" s="36">
        <v>0.86</v>
      </c>
      <c r="H66" s="36">
        <v>0.64</v>
      </c>
      <c r="I66" s="36">
        <v>0.9</v>
      </c>
      <c r="J66" s="36">
        <v>0.74</v>
      </c>
      <c r="K66" s="36">
        <v>1.1599999999999999</v>
      </c>
      <c r="L66" s="36">
        <v>1.18</v>
      </c>
      <c r="M66" s="36">
        <v>0.77</v>
      </c>
      <c r="N66" s="36">
        <v>1.04</v>
      </c>
      <c r="O66" s="36">
        <v>0.99</v>
      </c>
      <c r="P66" s="36">
        <v>0.62</v>
      </c>
      <c r="Q66" s="36">
        <v>1.1300000000000001</v>
      </c>
      <c r="R66" s="36">
        <v>0.63</v>
      </c>
      <c r="S66" s="36">
        <v>1.02</v>
      </c>
      <c r="T66" s="36">
        <v>0.88</v>
      </c>
      <c r="U66" s="36">
        <v>0.96</v>
      </c>
      <c r="V66" s="36">
        <v>0.57000000000000006</v>
      </c>
      <c r="W66" s="36">
        <v>1.08</v>
      </c>
      <c r="X66" s="36">
        <v>1</v>
      </c>
      <c r="Y66" s="36">
        <v>0.67</v>
      </c>
      <c r="Z66" s="36">
        <v>0.53</v>
      </c>
      <c r="AA66" s="36">
        <v>0.77</v>
      </c>
      <c r="AB66" s="36">
        <v>1.71</v>
      </c>
      <c r="AC66" s="36">
        <v>0.8</v>
      </c>
      <c r="AD66" s="36">
        <v>0.91</v>
      </c>
      <c r="AE66" s="36">
        <v>0.63</v>
      </c>
      <c r="AF66" s="36">
        <v>0.95</v>
      </c>
      <c r="AG66" s="36">
        <v>0.61</v>
      </c>
      <c r="AH66" s="36">
        <v>0.64</v>
      </c>
      <c r="AI66" s="36">
        <v>0.78</v>
      </c>
      <c r="AJ66" s="36">
        <v>0.73</v>
      </c>
      <c r="AK66" s="36">
        <v>1.25</v>
      </c>
      <c r="AL66" s="36">
        <v>0.99</v>
      </c>
      <c r="AM66" s="36">
        <v>1.86</v>
      </c>
      <c r="AN66" s="36">
        <v>0.88</v>
      </c>
      <c r="AO66" s="36">
        <v>1.31</v>
      </c>
      <c r="AP66" s="36">
        <v>1.06</v>
      </c>
      <c r="AQ66" s="36">
        <v>0.57999999999999996</v>
      </c>
      <c r="AR66" s="36">
        <v>1.19</v>
      </c>
      <c r="AS66" s="36">
        <v>1.04</v>
      </c>
      <c r="AT66" s="36">
        <v>0.29000000000000004</v>
      </c>
      <c r="AU66" s="36">
        <v>1.1000000000000001</v>
      </c>
      <c r="AV66" s="36">
        <v>0.78</v>
      </c>
      <c r="AW66" s="36">
        <v>1.25</v>
      </c>
      <c r="AX66" s="36">
        <v>0.67</v>
      </c>
      <c r="AY66" s="36">
        <v>1.85</v>
      </c>
      <c r="AZ66" s="36">
        <v>1.04</v>
      </c>
      <c r="BA66" s="36">
        <v>1.9</v>
      </c>
      <c r="BB66" s="36">
        <v>0.78</v>
      </c>
      <c r="BC66" s="36">
        <v>0.92</v>
      </c>
      <c r="BD66" s="36">
        <v>1.97</v>
      </c>
      <c r="BE66" s="36">
        <v>1.8800000000000001</v>
      </c>
      <c r="BF66" s="36">
        <v>6.39</v>
      </c>
      <c r="BG66" s="36">
        <v>3.5599999999999996</v>
      </c>
      <c r="BH66" s="36">
        <v>1.3</v>
      </c>
      <c r="BI66" s="36">
        <v>1.56</v>
      </c>
      <c r="BJ66" s="36">
        <v>1.1599999999999999</v>
      </c>
      <c r="BK66" s="36">
        <v>1.08</v>
      </c>
      <c r="BL66" s="36">
        <v>0.93</v>
      </c>
      <c r="BM66" s="36">
        <v>1</v>
      </c>
      <c r="BN66" s="36">
        <v>1.02</v>
      </c>
      <c r="BO66" s="36">
        <v>0.97</v>
      </c>
    </row>
    <row r="67" spans="1:67">
      <c r="A67" t="s">
        <v>548</v>
      </c>
      <c r="B67" t="s">
        <v>652</v>
      </c>
      <c r="C67" t="s">
        <v>653</v>
      </c>
      <c r="E67" s="127">
        <v>0.5</v>
      </c>
      <c r="G67" s="36">
        <v>0.83</v>
      </c>
      <c r="H67" s="36">
        <v>0.42</v>
      </c>
      <c r="I67" s="36">
        <v>0.62</v>
      </c>
      <c r="J67" s="36">
        <v>0.49</v>
      </c>
      <c r="K67" s="36">
        <v>1.1200000000000001</v>
      </c>
      <c r="L67" s="36">
        <v>0.81</v>
      </c>
      <c r="M67" s="36">
        <v>0.61</v>
      </c>
      <c r="N67" s="36">
        <v>1.26</v>
      </c>
      <c r="O67" s="36">
        <v>1.1499999999999999</v>
      </c>
      <c r="P67" s="36">
        <v>0.3</v>
      </c>
      <c r="Q67" s="36">
        <v>0.93</v>
      </c>
      <c r="R67" s="36">
        <v>0.66</v>
      </c>
      <c r="S67" s="36">
        <v>0.62</v>
      </c>
      <c r="T67" s="36">
        <v>0.76</v>
      </c>
      <c r="U67" s="36">
        <v>0.7</v>
      </c>
      <c r="V67" s="36">
        <v>0.34</v>
      </c>
      <c r="W67" s="36">
        <v>1.39</v>
      </c>
      <c r="X67" s="36">
        <v>0.38</v>
      </c>
      <c r="Y67" s="36">
        <v>0.84</v>
      </c>
      <c r="Z67" s="36">
        <v>0.34</v>
      </c>
      <c r="AA67" s="36">
        <v>0.82000000000000006</v>
      </c>
      <c r="AB67" s="36">
        <v>1.0900000000000001</v>
      </c>
      <c r="AC67" s="36">
        <v>0.4</v>
      </c>
      <c r="AD67" s="36">
        <v>0.57000000000000006</v>
      </c>
      <c r="AE67" s="36">
        <v>0.73</v>
      </c>
      <c r="AF67" s="36">
        <v>0.67</v>
      </c>
      <c r="AG67" s="36">
        <v>0.26</v>
      </c>
      <c r="AH67" s="36">
        <v>0.66</v>
      </c>
      <c r="AI67" s="36">
        <v>0.64</v>
      </c>
      <c r="AJ67" s="36">
        <v>0.64</v>
      </c>
      <c r="AK67" s="36">
        <v>0.77</v>
      </c>
      <c r="AL67" s="36">
        <v>0.71</v>
      </c>
      <c r="AM67" s="36">
        <v>0.64</v>
      </c>
      <c r="AN67" s="36">
        <v>0.6</v>
      </c>
      <c r="AO67" s="36">
        <v>1.3800000000000001</v>
      </c>
      <c r="AP67" s="36">
        <v>0.98</v>
      </c>
      <c r="AQ67" s="36">
        <v>0.23</v>
      </c>
      <c r="AR67" s="36">
        <v>1.03</v>
      </c>
      <c r="AS67" s="36">
        <v>0.57000000000000006</v>
      </c>
      <c r="AT67" s="36">
        <v>1.91</v>
      </c>
      <c r="AU67" s="36">
        <v>0.96</v>
      </c>
      <c r="AV67" s="36">
        <v>0.93</v>
      </c>
      <c r="AW67" s="36">
        <v>0.54</v>
      </c>
      <c r="AX67" s="36">
        <v>0.93</v>
      </c>
      <c r="AY67" s="36">
        <v>1.71</v>
      </c>
      <c r="AZ67" s="36">
        <v>0.98</v>
      </c>
      <c r="BA67" s="36">
        <v>1.72</v>
      </c>
      <c r="BB67" s="36">
        <v>0.72</v>
      </c>
      <c r="BC67" s="36">
        <v>0.74</v>
      </c>
      <c r="BD67" s="36">
        <v>1.76</v>
      </c>
      <c r="BE67" s="36">
        <v>0.83</v>
      </c>
      <c r="BF67" s="36">
        <v>10.17</v>
      </c>
      <c r="BG67" s="36">
        <v>1.62</v>
      </c>
      <c r="BH67" s="36">
        <v>1.84</v>
      </c>
      <c r="BI67" s="36">
        <v>1.78</v>
      </c>
      <c r="BJ67" s="36">
        <v>1.82</v>
      </c>
      <c r="BK67" s="36">
        <v>1.08</v>
      </c>
      <c r="BL67" s="36">
        <v>0.92</v>
      </c>
      <c r="BM67" s="36">
        <v>0.86</v>
      </c>
      <c r="BN67" s="36">
        <v>0.79</v>
      </c>
      <c r="BO67" s="36">
        <v>1.01</v>
      </c>
    </row>
    <row r="68" spans="1:67">
      <c r="A68" t="s">
        <v>548</v>
      </c>
      <c r="B68" t="s">
        <v>652</v>
      </c>
      <c r="C68" t="s">
        <v>653</v>
      </c>
      <c r="E68" s="127">
        <v>1</v>
      </c>
      <c r="G68" s="36">
        <v>1.03</v>
      </c>
      <c r="H68" s="36">
        <v>0.84</v>
      </c>
      <c r="I68" s="36">
        <v>0.7</v>
      </c>
      <c r="J68" s="36">
        <v>2.63</v>
      </c>
      <c r="K68" s="36">
        <v>1.35</v>
      </c>
      <c r="L68" s="36">
        <v>1.41</v>
      </c>
      <c r="M68" s="36">
        <v>1.26</v>
      </c>
      <c r="N68" s="36">
        <v>1.34</v>
      </c>
      <c r="O68" s="36">
        <v>2.3299999999999996</v>
      </c>
      <c r="P68" s="36">
        <v>1.1599999999999999</v>
      </c>
      <c r="Q68" s="36">
        <v>1.33</v>
      </c>
      <c r="R68" s="36">
        <v>0.75</v>
      </c>
      <c r="S68" s="36">
        <v>1.6300000000000001</v>
      </c>
      <c r="T68" s="36">
        <v>1.1200000000000001</v>
      </c>
      <c r="U68" s="36">
        <v>1.6</v>
      </c>
      <c r="V68" s="36">
        <v>1.27</v>
      </c>
      <c r="W68" s="36">
        <v>2.6799999999999997</v>
      </c>
      <c r="X68" s="36">
        <v>1.0900000000000001</v>
      </c>
      <c r="Y68" s="36">
        <v>1.01</v>
      </c>
      <c r="Z68" s="36">
        <v>0.69000000000000006</v>
      </c>
      <c r="AA68" s="36">
        <v>1.36</v>
      </c>
      <c r="AB68" s="36">
        <v>1.52</v>
      </c>
      <c r="AC68" s="36">
        <v>0.54</v>
      </c>
      <c r="AD68" s="36">
        <v>0.47000000000000003</v>
      </c>
      <c r="AE68" s="36">
        <v>0.6</v>
      </c>
      <c r="AF68" s="36">
        <v>1.29</v>
      </c>
      <c r="AG68" s="36">
        <v>0.56000000000000005</v>
      </c>
      <c r="AH68" s="36">
        <v>0.9</v>
      </c>
      <c r="AI68" s="36">
        <v>1.04</v>
      </c>
      <c r="AJ68" s="36">
        <v>1.26</v>
      </c>
      <c r="AK68" s="36">
        <v>0.89</v>
      </c>
      <c r="AL68" s="36">
        <v>1.32</v>
      </c>
      <c r="AM68" s="36">
        <v>1</v>
      </c>
      <c r="AN68" s="36">
        <v>1.1000000000000001</v>
      </c>
      <c r="AO68" s="36">
        <v>1.26</v>
      </c>
      <c r="AP68" s="36">
        <v>0.97</v>
      </c>
      <c r="AQ68" s="36">
        <v>0.67</v>
      </c>
      <c r="AR68" s="36">
        <v>0.72</v>
      </c>
      <c r="AS68" s="36">
        <v>0.89</v>
      </c>
      <c r="AT68" s="36">
        <v>0.97</v>
      </c>
      <c r="AU68" s="36">
        <v>1.26</v>
      </c>
      <c r="AV68" s="36">
        <v>0.95</v>
      </c>
      <c r="AW68" s="36">
        <v>0.78</v>
      </c>
      <c r="AX68" s="36">
        <v>0.69000000000000006</v>
      </c>
      <c r="AY68" s="36">
        <v>1.28</v>
      </c>
      <c r="AZ68" s="36">
        <v>0.97</v>
      </c>
      <c r="BA68" s="36">
        <v>1.76</v>
      </c>
      <c r="BB68" s="36">
        <v>0.75</v>
      </c>
      <c r="BC68" s="36">
        <v>0.59</v>
      </c>
      <c r="BD68" s="36">
        <v>1.98</v>
      </c>
      <c r="BE68" s="36">
        <v>0.92</v>
      </c>
      <c r="BF68" s="36">
        <v>4.66</v>
      </c>
      <c r="BG68" s="36">
        <v>1.74</v>
      </c>
      <c r="BH68" s="36">
        <v>1.89</v>
      </c>
      <c r="BI68" s="36">
        <v>1.5</v>
      </c>
      <c r="BJ68" s="36">
        <v>0.89</v>
      </c>
      <c r="BK68" s="36">
        <v>0.79</v>
      </c>
      <c r="BL68" s="36">
        <v>0.9</v>
      </c>
      <c r="BM68" s="36">
        <v>0.93</v>
      </c>
      <c r="BN68" s="36">
        <v>1.32</v>
      </c>
      <c r="BO68" s="36">
        <v>0.88</v>
      </c>
    </row>
    <row r="69" spans="1:67">
      <c r="A69" t="s">
        <v>548</v>
      </c>
      <c r="B69" s="64" t="s">
        <v>652</v>
      </c>
      <c r="C69" s="64" t="s">
        <v>653</v>
      </c>
      <c r="D69" s="64"/>
      <c r="E69" s="128">
        <v>1</v>
      </c>
      <c r="F69" s="64"/>
      <c r="G69" s="38">
        <v>0.9</v>
      </c>
      <c r="H69" s="38">
        <v>1.29</v>
      </c>
      <c r="I69" s="38">
        <v>0.79</v>
      </c>
      <c r="J69" s="38">
        <v>2.6199999999999997</v>
      </c>
      <c r="K69" s="38">
        <v>1.1100000000000001</v>
      </c>
      <c r="L69" s="38">
        <v>1.6</v>
      </c>
      <c r="M69" s="38">
        <v>1.18</v>
      </c>
      <c r="N69" s="38">
        <v>0.99</v>
      </c>
      <c r="O69" s="38">
        <v>1.41</v>
      </c>
      <c r="P69" s="38">
        <v>1.1499999999999999</v>
      </c>
      <c r="Q69" s="38">
        <v>1.44</v>
      </c>
      <c r="R69" s="38">
        <v>0.94000000000000006</v>
      </c>
      <c r="S69" s="38">
        <v>1.53</v>
      </c>
      <c r="T69" s="38">
        <v>1.1399999999999999</v>
      </c>
      <c r="U69" s="38">
        <v>1.45</v>
      </c>
      <c r="V69" s="38">
        <v>1.58</v>
      </c>
      <c r="W69" s="38">
        <v>1.71</v>
      </c>
      <c r="X69" s="38">
        <v>2.44</v>
      </c>
      <c r="Y69" s="38">
        <v>1.1399999999999999</v>
      </c>
      <c r="Z69" s="38">
        <v>0.71</v>
      </c>
      <c r="AA69" s="38">
        <v>1.18</v>
      </c>
      <c r="AB69" s="38">
        <v>1.79</v>
      </c>
      <c r="AC69" s="38">
        <v>0.6</v>
      </c>
      <c r="AD69" s="38">
        <v>0.7</v>
      </c>
      <c r="AE69" s="38">
        <v>0.55000000000000004</v>
      </c>
      <c r="AF69" s="38">
        <v>1.25</v>
      </c>
      <c r="AG69" s="38">
        <v>1.1499999999999999</v>
      </c>
      <c r="AH69" s="38">
        <v>0.84</v>
      </c>
      <c r="AI69" s="38">
        <v>0.99</v>
      </c>
      <c r="AJ69" s="38">
        <v>1.0900000000000001</v>
      </c>
      <c r="AK69" s="38">
        <v>1.01</v>
      </c>
      <c r="AL69" s="38">
        <v>1.25</v>
      </c>
      <c r="AM69" s="38">
        <v>1.1300000000000001</v>
      </c>
      <c r="AN69" s="38">
        <v>1.06</v>
      </c>
      <c r="AO69" s="38">
        <v>1.0900000000000001</v>
      </c>
      <c r="AP69" s="38">
        <v>0.8</v>
      </c>
      <c r="AQ69" s="38">
        <v>1.03</v>
      </c>
      <c r="AR69" s="38">
        <v>0.64</v>
      </c>
      <c r="AS69" s="38">
        <v>1.06</v>
      </c>
      <c r="AT69" s="38">
        <v>0.37</v>
      </c>
      <c r="AU69" s="38">
        <v>1.22</v>
      </c>
      <c r="AV69" s="38">
        <v>0.87</v>
      </c>
      <c r="AW69" s="38">
        <v>1.22</v>
      </c>
      <c r="AX69" s="38">
        <v>0.57999999999999996</v>
      </c>
      <c r="AY69" s="38">
        <v>1.33</v>
      </c>
      <c r="AZ69" s="38">
        <v>0.98</v>
      </c>
      <c r="BA69" s="38">
        <v>1.27</v>
      </c>
      <c r="BB69" s="38">
        <v>0.82000000000000006</v>
      </c>
      <c r="BC69" s="38">
        <v>0.59</v>
      </c>
      <c r="BD69" s="38">
        <v>1.99</v>
      </c>
      <c r="BE69" s="38">
        <v>0.84</v>
      </c>
      <c r="BF69" s="38">
        <v>3.94</v>
      </c>
      <c r="BG69" s="38">
        <v>2.44</v>
      </c>
      <c r="BH69" s="38">
        <v>1.64</v>
      </c>
      <c r="BI69" s="38">
        <v>1.66</v>
      </c>
      <c r="BJ69" s="38">
        <v>0.63</v>
      </c>
      <c r="BK69" s="38">
        <v>0.78</v>
      </c>
      <c r="BL69" s="38">
        <v>0.97</v>
      </c>
      <c r="BM69" s="38">
        <v>0.88</v>
      </c>
      <c r="BN69" s="38">
        <v>1.29</v>
      </c>
      <c r="BO69" s="38">
        <v>0.83</v>
      </c>
    </row>
    <row r="70" spans="1:67">
      <c r="A70" t="s">
        <v>548</v>
      </c>
      <c r="B70" t="s">
        <v>661</v>
      </c>
      <c r="C70" t="s">
        <v>662</v>
      </c>
      <c r="D70" t="s">
        <v>35</v>
      </c>
      <c r="E70" s="126" t="s">
        <v>544</v>
      </c>
      <c r="F70" t="s">
        <v>315</v>
      </c>
      <c r="G70" s="36" t="s">
        <v>546</v>
      </c>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row>
    <row r="71" spans="1:67">
      <c r="A71" t="s">
        <v>548</v>
      </c>
      <c r="B71" t="s">
        <v>661</v>
      </c>
      <c r="C71" t="s">
        <v>662</v>
      </c>
      <c r="E71" s="127">
        <v>0.01</v>
      </c>
      <c r="G71" s="36">
        <v>1.46</v>
      </c>
      <c r="H71" s="36">
        <v>0.84</v>
      </c>
      <c r="I71" s="36">
        <v>0.82000000000000006</v>
      </c>
      <c r="J71" s="36">
        <v>1.17</v>
      </c>
      <c r="K71" s="36">
        <v>0.75</v>
      </c>
      <c r="L71" s="36">
        <v>0.51</v>
      </c>
      <c r="M71" s="36">
        <v>0.63</v>
      </c>
      <c r="N71" s="36">
        <v>0.83</v>
      </c>
      <c r="O71" s="36">
        <v>0.78</v>
      </c>
      <c r="P71" s="36">
        <v>0.85</v>
      </c>
      <c r="Q71" s="36">
        <v>1.1100000000000001</v>
      </c>
      <c r="R71" s="36">
        <v>1.71</v>
      </c>
      <c r="S71" s="36">
        <v>0.51</v>
      </c>
      <c r="T71" s="36">
        <v>0.77</v>
      </c>
      <c r="U71" s="36">
        <v>1.1000000000000001</v>
      </c>
      <c r="V71" s="36">
        <v>0.52</v>
      </c>
      <c r="W71" s="36">
        <v>0.85</v>
      </c>
      <c r="X71" s="36">
        <v>0.13</v>
      </c>
      <c r="Y71" s="36">
        <v>1.05</v>
      </c>
      <c r="Z71" s="36">
        <v>0.98</v>
      </c>
      <c r="AA71" s="36">
        <v>0.65</v>
      </c>
      <c r="AB71" s="36">
        <v>0.92</v>
      </c>
      <c r="AC71" s="36">
        <v>1.26</v>
      </c>
      <c r="AD71" s="36">
        <v>0.92</v>
      </c>
      <c r="AE71" s="36">
        <v>1.1599999999999999</v>
      </c>
      <c r="AF71" s="36">
        <v>0.67</v>
      </c>
      <c r="AG71" s="36">
        <v>0.72</v>
      </c>
      <c r="AH71" s="36">
        <v>0.87</v>
      </c>
      <c r="AI71" s="36">
        <v>0.75</v>
      </c>
      <c r="AJ71" s="36">
        <v>0.7</v>
      </c>
      <c r="AK71" s="36">
        <v>0.32</v>
      </c>
      <c r="AL71" s="36">
        <v>0.84</v>
      </c>
      <c r="AM71" s="36">
        <v>0.84</v>
      </c>
      <c r="AN71" s="36">
        <v>0.71</v>
      </c>
      <c r="AO71" s="36">
        <v>1.86</v>
      </c>
      <c r="AP71" s="36">
        <v>0.66</v>
      </c>
      <c r="AQ71" s="36">
        <v>1.17</v>
      </c>
      <c r="AR71" s="36">
        <v>0.72</v>
      </c>
      <c r="AS71" s="36">
        <v>1.18</v>
      </c>
      <c r="AT71" s="36">
        <v>1.4</v>
      </c>
      <c r="AU71" s="36">
        <v>0.86</v>
      </c>
      <c r="AV71" s="36">
        <v>0.86</v>
      </c>
      <c r="AW71" s="36">
        <v>1.24</v>
      </c>
      <c r="AX71" s="36">
        <v>0.84</v>
      </c>
      <c r="AY71" s="36">
        <v>1.28</v>
      </c>
      <c r="AZ71" s="36">
        <v>1.1300000000000001</v>
      </c>
      <c r="BA71" s="36">
        <v>1.06</v>
      </c>
      <c r="BB71" s="36">
        <v>0.95</v>
      </c>
      <c r="BC71" s="36">
        <v>0.98</v>
      </c>
      <c r="BD71" s="36">
        <v>1.1399999999999999</v>
      </c>
      <c r="BE71" s="36">
        <v>1</v>
      </c>
      <c r="BF71" s="36">
        <v>16.240000000000002</v>
      </c>
      <c r="BG71" s="36">
        <v>91.25</v>
      </c>
      <c r="BH71" s="36">
        <v>0.99</v>
      </c>
      <c r="BI71" s="36">
        <v>0.79</v>
      </c>
      <c r="BJ71" s="36">
        <v>1.27</v>
      </c>
      <c r="BK71" s="36">
        <v>1.44</v>
      </c>
      <c r="BL71" s="36">
        <v>1.08</v>
      </c>
      <c r="BM71" s="36">
        <v>0.89</v>
      </c>
      <c r="BN71" s="36">
        <v>0.83</v>
      </c>
      <c r="BO71" s="36">
        <v>0.77</v>
      </c>
    </row>
    <row r="72" spans="1:67">
      <c r="A72" t="s">
        <v>548</v>
      </c>
      <c r="B72" t="s">
        <v>661</v>
      </c>
      <c r="C72" t="s">
        <v>662</v>
      </c>
      <c r="E72" s="127">
        <v>0.1</v>
      </c>
      <c r="G72" s="36">
        <v>1.18</v>
      </c>
      <c r="H72" s="36">
        <v>0.84</v>
      </c>
      <c r="I72" s="36">
        <v>1.36</v>
      </c>
      <c r="J72" s="36">
        <v>1.44</v>
      </c>
      <c r="K72" s="36">
        <v>1.1100000000000001</v>
      </c>
      <c r="L72" s="36">
        <v>0.65</v>
      </c>
      <c r="M72" s="36">
        <v>0.67</v>
      </c>
      <c r="N72" s="36">
        <v>2.0399999999999996</v>
      </c>
      <c r="O72" s="36">
        <v>1.77</v>
      </c>
      <c r="P72" s="36">
        <v>0.98</v>
      </c>
      <c r="Q72" s="36">
        <v>1.05</v>
      </c>
      <c r="R72" s="36">
        <v>1.36</v>
      </c>
      <c r="S72" s="36">
        <v>0.84</v>
      </c>
      <c r="T72" s="36">
        <v>0.97</v>
      </c>
      <c r="U72" s="36">
        <v>0.96</v>
      </c>
      <c r="V72" s="36">
        <v>0.29000000000000004</v>
      </c>
      <c r="W72" s="36">
        <v>1.57</v>
      </c>
      <c r="X72" s="36">
        <v>0.23</v>
      </c>
      <c r="Y72" s="36">
        <v>0.71</v>
      </c>
      <c r="Z72" s="36">
        <v>0.71</v>
      </c>
      <c r="AA72" s="36">
        <v>1.1000000000000001</v>
      </c>
      <c r="AB72" s="36">
        <v>0.97</v>
      </c>
      <c r="AC72" s="36">
        <v>1.43</v>
      </c>
      <c r="AD72" s="36">
        <v>0.68</v>
      </c>
      <c r="AE72" s="36">
        <v>0.78</v>
      </c>
      <c r="AF72" s="36">
        <v>0.82000000000000006</v>
      </c>
      <c r="AG72" s="36">
        <v>0.48</v>
      </c>
      <c r="AH72" s="36">
        <v>0.94000000000000006</v>
      </c>
      <c r="AI72" s="36">
        <v>0.82000000000000006</v>
      </c>
      <c r="AJ72" s="36">
        <v>0.83</v>
      </c>
      <c r="AK72" s="36">
        <v>0.65</v>
      </c>
      <c r="AL72" s="36">
        <v>0.73</v>
      </c>
      <c r="AM72" s="36">
        <v>0.86</v>
      </c>
      <c r="AN72" s="36">
        <v>0.59</v>
      </c>
      <c r="AO72" s="36">
        <v>0.71</v>
      </c>
      <c r="AP72" s="36">
        <v>0.88</v>
      </c>
      <c r="AQ72" s="36">
        <v>0.37</v>
      </c>
      <c r="AR72" s="36">
        <v>0.82000000000000006</v>
      </c>
      <c r="AS72" s="36">
        <v>0.67</v>
      </c>
      <c r="AT72" s="36">
        <v>1.71</v>
      </c>
      <c r="AU72" s="36">
        <v>1.2</v>
      </c>
      <c r="AV72" s="36">
        <v>0.88</v>
      </c>
      <c r="AW72" s="36">
        <v>0.72</v>
      </c>
      <c r="AX72" s="36">
        <v>0.96</v>
      </c>
      <c r="AY72" s="36">
        <v>1.53</v>
      </c>
      <c r="AZ72" s="36">
        <v>1.1499999999999999</v>
      </c>
      <c r="BA72" s="36">
        <v>1.26</v>
      </c>
      <c r="BB72" s="36">
        <v>0.92</v>
      </c>
      <c r="BC72" s="36">
        <v>0.81</v>
      </c>
      <c r="BD72" s="36">
        <v>1.0900000000000001</v>
      </c>
      <c r="BE72" s="36">
        <v>1.01</v>
      </c>
      <c r="BF72" s="36">
        <v>53.79</v>
      </c>
      <c r="BG72" s="36">
        <v>108.80000000000001</v>
      </c>
      <c r="BH72" s="36">
        <v>1.06</v>
      </c>
      <c r="BI72" s="36">
        <v>1.18</v>
      </c>
      <c r="BJ72" s="36">
        <v>1.89</v>
      </c>
      <c r="BK72" s="36">
        <v>1.45</v>
      </c>
      <c r="BL72" s="36">
        <v>0.88</v>
      </c>
      <c r="BM72" s="36">
        <v>1.42</v>
      </c>
      <c r="BN72" s="36">
        <v>1.1599999999999999</v>
      </c>
      <c r="BO72" s="36">
        <v>1.03</v>
      </c>
    </row>
    <row r="73" spans="1:67">
      <c r="A73" t="s">
        <v>548</v>
      </c>
      <c r="B73" t="s">
        <v>661</v>
      </c>
      <c r="C73" t="s">
        <v>662</v>
      </c>
      <c r="E73" s="127">
        <v>0.1</v>
      </c>
      <c r="G73" s="36">
        <v>1.36</v>
      </c>
      <c r="H73" s="36">
        <v>0.68</v>
      </c>
      <c r="I73" s="36">
        <v>2.2599999999999998</v>
      </c>
      <c r="J73" s="36">
        <v>1.1499999999999999</v>
      </c>
      <c r="K73" s="36">
        <v>2.42</v>
      </c>
      <c r="L73" s="36">
        <v>0.53</v>
      </c>
      <c r="M73" s="36">
        <v>0.97</v>
      </c>
      <c r="N73" s="36">
        <v>0.94000000000000006</v>
      </c>
      <c r="O73" s="36">
        <v>0.75</v>
      </c>
      <c r="P73" s="36">
        <v>0.67</v>
      </c>
      <c r="Q73" s="36">
        <v>0.91</v>
      </c>
      <c r="R73" s="36">
        <v>1.99</v>
      </c>
      <c r="S73" s="36">
        <v>0.78</v>
      </c>
      <c r="T73" s="36">
        <v>1.31</v>
      </c>
      <c r="U73" s="36">
        <v>1.01</v>
      </c>
      <c r="V73" s="36">
        <v>0.82000000000000006</v>
      </c>
      <c r="W73" s="36">
        <v>0.64</v>
      </c>
      <c r="X73" s="36">
        <v>0.36</v>
      </c>
      <c r="Y73" s="36">
        <v>1.1399999999999999</v>
      </c>
      <c r="Z73" s="36">
        <v>1.51</v>
      </c>
      <c r="AA73" s="36">
        <v>1.18</v>
      </c>
      <c r="AB73" s="36">
        <v>1.86</v>
      </c>
      <c r="AC73" s="36">
        <v>2.1399999999999997</v>
      </c>
      <c r="AD73" s="36">
        <v>1</v>
      </c>
      <c r="AE73" s="36">
        <v>1.3800000000000001</v>
      </c>
      <c r="AF73" s="36">
        <v>0.86</v>
      </c>
      <c r="AG73" s="36">
        <v>1.1200000000000001</v>
      </c>
      <c r="AH73" s="36">
        <v>1.51</v>
      </c>
      <c r="AI73" s="36">
        <v>1.41</v>
      </c>
      <c r="AJ73" s="36">
        <v>1.04</v>
      </c>
      <c r="AK73" s="36">
        <v>0.59</v>
      </c>
      <c r="AL73" s="36">
        <v>1.05</v>
      </c>
      <c r="AM73" s="36">
        <v>1.58</v>
      </c>
      <c r="AN73" s="36">
        <v>1.02</v>
      </c>
      <c r="AO73" s="36">
        <v>0.67</v>
      </c>
      <c r="AP73" s="36">
        <v>0.64</v>
      </c>
      <c r="AQ73" s="36">
        <v>0.72</v>
      </c>
      <c r="AR73" s="36">
        <v>1</v>
      </c>
      <c r="AS73" s="36">
        <v>0.89</v>
      </c>
      <c r="AT73" s="36">
        <v>1.25</v>
      </c>
      <c r="AU73" s="36">
        <v>0.87</v>
      </c>
      <c r="AV73" s="36">
        <v>1.03</v>
      </c>
      <c r="AW73" s="36">
        <v>0.97</v>
      </c>
      <c r="AX73" s="36">
        <v>0.86</v>
      </c>
      <c r="AY73" s="36">
        <v>1.02</v>
      </c>
      <c r="AZ73" s="36">
        <v>1.05</v>
      </c>
      <c r="BA73" s="36">
        <v>1.1000000000000001</v>
      </c>
      <c r="BB73" s="36">
        <v>1.1599999999999999</v>
      </c>
      <c r="BC73" s="36">
        <v>0.97</v>
      </c>
      <c r="BD73" s="36">
        <v>1.03</v>
      </c>
      <c r="BE73" s="36">
        <v>0.96</v>
      </c>
      <c r="BF73" s="36">
        <v>87.27000000000001</v>
      </c>
      <c r="BG73" s="36">
        <v>117.66000000000001</v>
      </c>
      <c r="BH73" s="36">
        <v>1.04</v>
      </c>
      <c r="BI73" s="36">
        <v>0.81</v>
      </c>
      <c r="BJ73" s="36">
        <v>1.26</v>
      </c>
      <c r="BK73" s="36">
        <v>1.19</v>
      </c>
      <c r="BL73" s="36">
        <v>1.27</v>
      </c>
      <c r="BM73" s="36">
        <v>1.03</v>
      </c>
      <c r="BN73" s="36">
        <v>1.01</v>
      </c>
      <c r="BO73" s="36">
        <v>0.77</v>
      </c>
    </row>
    <row r="74" spans="1:67">
      <c r="A74" t="s">
        <v>548</v>
      </c>
      <c r="B74" t="s">
        <v>661</v>
      </c>
      <c r="C74" t="s">
        <v>662</v>
      </c>
      <c r="E74" s="127">
        <v>0.1</v>
      </c>
      <c r="G74" s="36">
        <v>1.3</v>
      </c>
      <c r="H74" s="36">
        <v>0.66</v>
      </c>
      <c r="I74" s="36">
        <v>1.05</v>
      </c>
      <c r="J74" s="36">
        <v>1.1399999999999999</v>
      </c>
      <c r="K74" s="36">
        <v>1.1000000000000001</v>
      </c>
      <c r="L74" s="36">
        <v>0.78</v>
      </c>
      <c r="M74" s="36">
        <v>0.84</v>
      </c>
      <c r="N74" s="36">
        <v>1.31</v>
      </c>
      <c r="O74" s="36">
        <v>1.7</v>
      </c>
      <c r="P74" s="36">
        <v>0.66</v>
      </c>
      <c r="Q74" s="36">
        <v>1.06</v>
      </c>
      <c r="R74" s="36">
        <v>0.7</v>
      </c>
      <c r="S74" s="36">
        <v>0.82000000000000006</v>
      </c>
      <c r="T74" s="36">
        <v>1.1599999999999999</v>
      </c>
      <c r="U74" s="36">
        <v>1.0900000000000001</v>
      </c>
      <c r="V74" s="36">
        <v>0.32</v>
      </c>
      <c r="W74" s="36">
        <v>1.43</v>
      </c>
      <c r="X74" s="36">
        <v>0.27</v>
      </c>
      <c r="Y74" s="36">
        <v>0.7</v>
      </c>
      <c r="Z74" s="36">
        <v>0.51</v>
      </c>
      <c r="AA74" s="36">
        <v>1.32</v>
      </c>
      <c r="AB74" s="36">
        <v>1.39</v>
      </c>
      <c r="AC74" s="36">
        <v>0.71</v>
      </c>
      <c r="AD74" s="36">
        <v>0.55000000000000004</v>
      </c>
      <c r="AE74" s="36">
        <v>0.41000000000000003</v>
      </c>
      <c r="AF74" s="36">
        <v>0.81</v>
      </c>
      <c r="AG74" s="36">
        <v>0.43</v>
      </c>
      <c r="AH74" s="36">
        <v>0.7</v>
      </c>
      <c r="AI74" s="36">
        <v>0.66</v>
      </c>
      <c r="AJ74" s="36">
        <v>0.72</v>
      </c>
      <c r="AK74" s="36">
        <v>0.52</v>
      </c>
      <c r="AL74" s="36">
        <v>0.83</v>
      </c>
      <c r="AM74" s="36">
        <v>0.77</v>
      </c>
      <c r="AN74" s="36">
        <v>0.64</v>
      </c>
      <c r="AO74" s="36">
        <v>1.04</v>
      </c>
      <c r="AP74" s="36">
        <v>0.8</v>
      </c>
      <c r="AQ74" s="36">
        <v>0.42</v>
      </c>
      <c r="AR74" s="36">
        <v>0.8</v>
      </c>
      <c r="AS74" s="36">
        <v>0.63</v>
      </c>
      <c r="AT74" s="36">
        <v>3.9499999999999997</v>
      </c>
      <c r="AU74" s="36">
        <v>1.08</v>
      </c>
      <c r="AV74" s="36">
        <v>0.84</v>
      </c>
      <c r="AW74" s="36">
        <v>0.64</v>
      </c>
      <c r="AX74" s="36">
        <v>0.86</v>
      </c>
      <c r="AY74" s="36">
        <v>0.9</v>
      </c>
      <c r="AZ74" s="36">
        <v>1.05</v>
      </c>
      <c r="BA74" s="36">
        <v>1</v>
      </c>
      <c r="BB74" s="36">
        <v>0.75</v>
      </c>
      <c r="BC74" s="36">
        <v>0.6</v>
      </c>
      <c r="BD74" s="36">
        <v>0.89</v>
      </c>
      <c r="BE74" s="36">
        <v>0.87</v>
      </c>
      <c r="BF74" s="36">
        <v>61.76</v>
      </c>
      <c r="BG74" s="36">
        <v>58.97</v>
      </c>
      <c r="BH74" s="36">
        <v>1.27</v>
      </c>
      <c r="BI74" s="36">
        <v>0.92</v>
      </c>
      <c r="BJ74" s="36">
        <v>2.1999999999999997</v>
      </c>
      <c r="BK74" s="36">
        <v>1.29</v>
      </c>
      <c r="BL74" s="36">
        <v>0.89</v>
      </c>
      <c r="BM74" s="36">
        <v>1.27</v>
      </c>
      <c r="BN74" s="36">
        <v>0.94000000000000006</v>
      </c>
      <c r="BO74" s="36">
        <v>0.9</v>
      </c>
    </row>
    <row r="75" spans="1:67">
      <c r="A75" t="s">
        <v>548</v>
      </c>
      <c r="B75" t="s">
        <v>661</v>
      </c>
      <c r="C75" t="s">
        <v>662</v>
      </c>
      <c r="E75" s="127">
        <v>0.1</v>
      </c>
      <c r="G75" s="36">
        <v>1.1599999999999999</v>
      </c>
      <c r="H75" s="36">
        <v>1</v>
      </c>
      <c r="I75" s="36">
        <v>1.06</v>
      </c>
      <c r="J75" s="36">
        <v>1.54</v>
      </c>
      <c r="K75" s="36">
        <v>1.18</v>
      </c>
      <c r="L75" s="36">
        <v>0.95</v>
      </c>
      <c r="M75" s="36">
        <v>0.88</v>
      </c>
      <c r="N75" s="36">
        <v>1.05</v>
      </c>
      <c r="O75" s="36">
        <v>1.1300000000000001</v>
      </c>
      <c r="P75" s="36">
        <v>1.1300000000000001</v>
      </c>
      <c r="Q75" s="36">
        <v>1.1499999999999999</v>
      </c>
      <c r="R75" s="36">
        <v>0.89</v>
      </c>
      <c r="S75" s="36">
        <v>0.63</v>
      </c>
      <c r="T75" s="36">
        <v>1.03</v>
      </c>
      <c r="U75" s="36">
        <v>1.2</v>
      </c>
      <c r="V75" s="36">
        <v>0.45</v>
      </c>
      <c r="W75" s="36">
        <v>1.36</v>
      </c>
      <c r="X75" s="36">
        <v>0.55000000000000004</v>
      </c>
      <c r="Y75" s="36">
        <v>0.78</v>
      </c>
      <c r="Z75" s="36">
        <v>0.92</v>
      </c>
      <c r="AA75" s="36">
        <v>0.94000000000000006</v>
      </c>
      <c r="AB75" s="36">
        <v>1.69</v>
      </c>
      <c r="AC75" s="36">
        <v>0.97</v>
      </c>
      <c r="AD75" s="36">
        <v>0.75</v>
      </c>
      <c r="AE75" s="36">
        <v>0.4</v>
      </c>
      <c r="AF75" s="36">
        <v>0.85</v>
      </c>
      <c r="AG75" s="36">
        <v>1.05</v>
      </c>
      <c r="AH75" s="36">
        <v>0.72</v>
      </c>
      <c r="AI75" s="36">
        <v>0.81</v>
      </c>
      <c r="AJ75" s="36">
        <v>0.73</v>
      </c>
      <c r="AK75" s="36">
        <v>0.79</v>
      </c>
      <c r="AL75" s="36">
        <v>0.77</v>
      </c>
      <c r="AM75" s="36">
        <v>1.56</v>
      </c>
      <c r="AN75" s="36">
        <v>0.79</v>
      </c>
      <c r="AO75" s="36">
        <v>0.99</v>
      </c>
      <c r="AP75" s="36">
        <v>0.81</v>
      </c>
      <c r="AQ75" s="36">
        <v>1.1100000000000001</v>
      </c>
      <c r="AR75" s="36">
        <v>0.82000000000000006</v>
      </c>
      <c r="AS75" s="36">
        <v>0.83</v>
      </c>
      <c r="AT75" s="36">
        <v>1.25</v>
      </c>
      <c r="AU75" s="36">
        <v>1.08</v>
      </c>
      <c r="AV75" s="36">
        <v>0.74</v>
      </c>
      <c r="AW75" s="36">
        <v>0.97</v>
      </c>
      <c r="AX75" s="36">
        <v>0.64</v>
      </c>
      <c r="AY75" s="36">
        <v>0.99</v>
      </c>
      <c r="AZ75" s="36">
        <v>1.1100000000000001</v>
      </c>
      <c r="BA75" s="36">
        <v>1.1599999999999999</v>
      </c>
      <c r="BB75" s="36">
        <v>0.85</v>
      </c>
      <c r="BC75" s="36">
        <v>0.65</v>
      </c>
      <c r="BD75" s="36">
        <v>1.04</v>
      </c>
      <c r="BE75" s="36">
        <v>0.89</v>
      </c>
      <c r="BF75" s="36">
        <v>30.380000000000003</v>
      </c>
      <c r="BG75" s="36">
        <v>103.32000000000001</v>
      </c>
      <c r="BH75" s="36">
        <v>1.32</v>
      </c>
      <c r="BI75" s="36">
        <v>0.94000000000000006</v>
      </c>
      <c r="BJ75" s="36">
        <v>1.68</v>
      </c>
      <c r="BK75" s="36">
        <v>1.26</v>
      </c>
      <c r="BL75" s="36">
        <v>0.97</v>
      </c>
      <c r="BM75" s="36">
        <v>1.1300000000000001</v>
      </c>
      <c r="BN75" s="36">
        <v>0.97</v>
      </c>
      <c r="BO75" s="36">
        <v>0.94000000000000006</v>
      </c>
    </row>
    <row r="76" spans="1:67">
      <c r="A76" t="s">
        <v>548</v>
      </c>
      <c r="B76" t="s">
        <v>661</v>
      </c>
      <c r="C76" t="s">
        <v>662</v>
      </c>
      <c r="E76" s="127">
        <v>0.5</v>
      </c>
      <c r="G76" s="36">
        <v>1.3</v>
      </c>
      <c r="H76" s="36">
        <v>0.83</v>
      </c>
      <c r="I76" s="36">
        <v>1.45</v>
      </c>
      <c r="J76" s="36">
        <v>0.74</v>
      </c>
      <c r="K76" s="36">
        <v>1.27</v>
      </c>
      <c r="L76" s="36">
        <v>0.64</v>
      </c>
      <c r="M76" s="36">
        <v>0.68</v>
      </c>
      <c r="N76" s="36">
        <v>2.2699999999999996</v>
      </c>
      <c r="O76" s="36">
        <v>1.56</v>
      </c>
      <c r="P76" s="36">
        <v>0.72</v>
      </c>
      <c r="Q76" s="36">
        <v>0.81</v>
      </c>
      <c r="R76" s="36">
        <v>1.1100000000000001</v>
      </c>
      <c r="S76" s="36">
        <v>1.0900000000000001</v>
      </c>
      <c r="T76" s="36">
        <v>0.93</v>
      </c>
      <c r="U76" s="36">
        <v>1.01</v>
      </c>
      <c r="V76" s="36">
        <v>0.22</v>
      </c>
      <c r="W76" s="36">
        <v>1.26</v>
      </c>
      <c r="X76" s="36">
        <v>0.15000000000000002</v>
      </c>
      <c r="Y76" s="36">
        <v>0.86</v>
      </c>
      <c r="Z76" s="36">
        <v>0.71</v>
      </c>
      <c r="AA76" s="36">
        <v>1.1399999999999999</v>
      </c>
      <c r="AB76" s="36">
        <v>0.64</v>
      </c>
      <c r="AC76" s="36">
        <v>1.76</v>
      </c>
      <c r="AD76" s="36">
        <v>0.73</v>
      </c>
      <c r="AE76" s="36">
        <v>0.61</v>
      </c>
      <c r="AF76" s="36">
        <v>0.87</v>
      </c>
      <c r="AG76" s="36">
        <v>0.4</v>
      </c>
      <c r="AH76" s="36">
        <v>0.7</v>
      </c>
      <c r="AI76" s="36">
        <v>0.71</v>
      </c>
      <c r="AJ76" s="36">
        <v>0.53</v>
      </c>
      <c r="AK76" s="36">
        <v>0.77</v>
      </c>
      <c r="AL76" s="36">
        <v>0.75</v>
      </c>
      <c r="AM76" s="36">
        <v>0.86</v>
      </c>
      <c r="AN76" s="36">
        <v>0.65</v>
      </c>
      <c r="AO76" s="36">
        <v>0.95</v>
      </c>
      <c r="AP76" s="36">
        <v>1.33</v>
      </c>
      <c r="AQ76" s="36">
        <v>0.4</v>
      </c>
      <c r="AR76" s="36">
        <v>0.8</v>
      </c>
      <c r="AS76" s="36">
        <v>0.83</v>
      </c>
      <c r="AT76" s="36">
        <v>0.69000000000000006</v>
      </c>
      <c r="AU76" s="36">
        <v>1.19</v>
      </c>
      <c r="AV76" s="36">
        <v>0.8</v>
      </c>
      <c r="AW76" s="36">
        <v>0.78</v>
      </c>
      <c r="AX76" s="36">
        <v>0.94000000000000006</v>
      </c>
      <c r="AY76" s="36">
        <v>1.61</v>
      </c>
      <c r="AZ76" s="36">
        <v>1.1100000000000001</v>
      </c>
      <c r="BA76" s="36">
        <v>1.1300000000000001</v>
      </c>
      <c r="BB76" s="36">
        <v>0.91</v>
      </c>
      <c r="BC76" s="36">
        <v>0.84</v>
      </c>
      <c r="BD76" s="36">
        <v>1.29</v>
      </c>
      <c r="BE76" s="36">
        <v>1.28</v>
      </c>
      <c r="BF76" s="36">
        <v>82.76</v>
      </c>
      <c r="BG76" s="36">
        <v>175.73</v>
      </c>
      <c r="BH76" s="36">
        <v>1.5</v>
      </c>
      <c r="BI76" s="36">
        <v>1.35</v>
      </c>
      <c r="BJ76" s="36">
        <v>3.4</v>
      </c>
      <c r="BK76" s="36">
        <v>1.73</v>
      </c>
      <c r="BL76" s="36">
        <v>0.84</v>
      </c>
      <c r="BM76" s="36">
        <v>2.84</v>
      </c>
      <c r="BN76" s="36">
        <v>1.1200000000000001</v>
      </c>
      <c r="BO76" s="36">
        <v>1.39</v>
      </c>
    </row>
    <row r="77" spans="1:67">
      <c r="A77" t="s">
        <v>548</v>
      </c>
      <c r="B77" t="s">
        <v>661</v>
      </c>
      <c r="C77" t="s">
        <v>662</v>
      </c>
      <c r="E77" s="127">
        <v>0.5</v>
      </c>
      <c r="G77" s="36">
        <v>1.1300000000000001</v>
      </c>
      <c r="H77" s="36">
        <v>1.49</v>
      </c>
      <c r="I77" s="36">
        <v>2.8099999999999996</v>
      </c>
      <c r="J77" s="36">
        <v>1.33</v>
      </c>
      <c r="K77" s="36">
        <v>0.61</v>
      </c>
      <c r="L77" s="36">
        <v>0.86</v>
      </c>
      <c r="M77" s="36">
        <v>0.95</v>
      </c>
      <c r="N77" s="36">
        <v>1.66</v>
      </c>
      <c r="O77" s="36">
        <v>1.73</v>
      </c>
      <c r="P77" s="36">
        <v>1.8</v>
      </c>
      <c r="Q77" s="36">
        <v>1.1000000000000001</v>
      </c>
      <c r="R77" s="36">
        <v>0.89</v>
      </c>
      <c r="S77" s="36">
        <v>0.79</v>
      </c>
      <c r="T77" s="36">
        <v>0.89</v>
      </c>
      <c r="U77" s="36">
        <v>1.1000000000000001</v>
      </c>
      <c r="V77" s="36">
        <v>0.49</v>
      </c>
      <c r="W77" s="36">
        <v>1.1599999999999999</v>
      </c>
      <c r="X77" s="36">
        <v>0.51</v>
      </c>
      <c r="Y77" s="36">
        <v>1.17</v>
      </c>
      <c r="Z77" s="36">
        <v>1.27</v>
      </c>
      <c r="AA77" s="36">
        <v>1.06</v>
      </c>
      <c r="AB77" s="36">
        <v>2.1799999999999997</v>
      </c>
      <c r="AC77" s="36">
        <v>3.42</v>
      </c>
      <c r="AD77" s="36">
        <v>0.6</v>
      </c>
      <c r="AE77" s="36">
        <v>0.84</v>
      </c>
      <c r="AF77" s="36">
        <v>1.1599999999999999</v>
      </c>
      <c r="AG77" s="36">
        <v>1.39</v>
      </c>
      <c r="AH77" s="36">
        <v>0.62</v>
      </c>
      <c r="AI77" s="36">
        <v>0.85</v>
      </c>
      <c r="AJ77" s="36">
        <v>0.69000000000000006</v>
      </c>
      <c r="AK77" s="36">
        <v>0.89</v>
      </c>
      <c r="AL77" s="36">
        <v>0.75</v>
      </c>
      <c r="AM77" s="36">
        <v>2.15</v>
      </c>
      <c r="AN77" s="36">
        <v>0.77</v>
      </c>
      <c r="AO77" s="36">
        <v>0.87</v>
      </c>
      <c r="AP77" s="36">
        <v>1.1599999999999999</v>
      </c>
      <c r="AQ77" s="36">
        <v>2.0499999999999998</v>
      </c>
      <c r="AR77" s="36">
        <v>0.48</v>
      </c>
      <c r="AS77" s="36">
        <v>1.35</v>
      </c>
      <c r="AT77" s="36">
        <v>1.44</v>
      </c>
      <c r="AU77" s="36">
        <v>1</v>
      </c>
      <c r="AV77" s="36">
        <v>0.96</v>
      </c>
      <c r="AW77" s="36">
        <v>0.82000000000000006</v>
      </c>
      <c r="AX77" s="36">
        <v>1.1399999999999999</v>
      </c>
      <c r="AY77" s="36">
        <v>1.28</v>
      </c>
      <c r="AZ77" s="36">
        <v>0.86</v>
      </c>
      <c r="BA77" s="36">
        <v>1.68</v>
      </c>
      <c r="BB77" s="36">
        <v>1.33</v>
      </c>
      <c r="BC77" s="36">
        <v>0.31</v>
      </c>
      <c r="BD77" s="36">
        <v>0.8</v>
      </c>
      <c r="BE77" s="36">
        <v>0.98</v>
      </c>
      <c r="BF77" s="36">
        <v>105.31</v>
      </c>
      <c r="BG77" s="36">
        <v>172.66</v>
      </c>
      <c r="BH77" s="36">
        <v>2.11</v>
      </c>
      <c r="BI77" s="36">
        <v>0.93</v>
      </c>
      <c r="BJ77" s="36">
        <v>1.95</v>
      </c>
      <c r="BK77" s="36">
        <v>1.26</v>
      </c>
      <c r="BL77" s="36">
        <v>0.7</v>
      </c>
      <c r="BM77" s="36">
        <v>3.1399999999999997</v>
      </c>
      <c r="BN77" s="36">
        <v>1.27</v>
      </c>
      <c r="BO77" s="36">
        <v>1.1499999999999999</v>
      </c>
    </row>
    <row r="78" spans="1:67">
      <c r="A78" t="s">
        <v>548</v>
      </c>
      <c r="B78" t="s">
        <v>661</v>
      </c>
      <c r="C78" t="s">
        <v>662</v>
      </c>
      <c r="E78" s="127">
        <v>1</v>
      </c>
      <c r="G78" s="36" t="s">
        <v>546</v>
      </c>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row>
    <row r="79" spans="1:67">
      <c r="A79" t="s">
        <v>548</v>
      </c>
      <c r="B79" s="62" t="s">
        <v>936</v>
      </c>
      <c r="C79" s="62" t="s">
        <v>86</v>
      </c>
      <c r="D79" s="62" t="s">
        <v>35</v>
      </c>
      <c r="E79" s="129" t="s">
        <v>544</v>
      </c>
      <c r="F79" s="62" t="s">
        <v>314</v>
      </c>
      <c r="G79" s="37">
        <v>0.97</v>
      </c>
      <c r="H79" s="37">
        <v>0.73</v>
      </c>
      <c r="I79" s="37">
        <v>0.82000000000000006</v>
      </c>
      <c r="J79" s="37">
        <v>0.65</v>
      </c>
      <c r="K79" s="37">
        <v>1.05</v>
      </c>
      <c r="L79" s="37">
        <v>0.59</v>
      </c>
      <c r="M79" s="37">
        <v>0.61</v>
      </c>
      <c r="N79" s="37">
        <v>0.78</v>
      </c>
      <c r="O79" s="37">
        <v>0.65</v>
      </c>
      <c r="P79" s="37">
        <v>0.93</v>
      </c>
      <c r="Q79" s="37">
        <v>1.03</v>
      </c>
      <c r="R79" s="37">
        <v>1.27</v>
      </c>
      <c r="S79" s="37">
        <v>0.51</v>
      </c>
      <c r="T79" s="37">
        <v>0.87</v>
      </c>
      <c r="U79" s="37">
        <v>0.95</v>
      </c>
      <c r="V79" s="37">
        <v>0.57999999999999996</v>
      </c>
      <c r="W79" s="37">
        <v>0.76</v>
      </c>
      <c r="X79" s="37">
        <v>0.25</v>
      </c>
      <c r="Y79" s="37">
        <v>0.82000000000000006</v>
      </c>
      <c r="Z79" s="37">
        <v>0.84</v>
      </c>
      <c r="AA79" s="37">
        <v>0.74</v>
      </c>
      <c r="AB79" s="37">
        <v>0.81</v>
      </c>
      <c r="AC79" s="37">
        <v>0.84</v>
      </c>
      <c r="AD79" s="37">
        <v>0.91</v>
      </c>
      <c r="AE79" s="37">
        <v>1.36</v>
      </c>
      <c r="AF79" s="37">
        <v>0.54</v>
      </c>
      <c r="AG79" s="37">
        <v>0.87</v>
      </c>
      <c r="AH79" s="37">
        <v>1.08</v>
      </c>
      <c r="AI79" s="37">
        <v>0.98</v>
      </c>
      <c r="AJ79" s="37">
        <v>1</v>
      </c>
      <c r="AK79" s="37">
        <v>0.64</v>
      </c>
      <c r="AL79" s="37">
        <v>0.9</v>
      </c>
      <c r="AM79" s="37">
        <v>1.46</v>
      </c>
      <c r="AN79" s="37">
        <v>0.87</v>
      </c>
      <c r="AO79" s="37">
        <v>1.25</v>
      </c>
      <c r="AP79" s="37">
        <v>0.66</v>
      </c>
      <c r="AQ79" s="37">
        <v>1.36</v>
      </c>
      <c r="AR79" s="37">
        <v>1.1200000000000001</v>
      </c>
      <c r="AS79" s="37">
        <v>1.0900000000000001</v>
      </c>
      <c r="AT79" s="37">
        <v>1.24</v>
      </c>
      <c r="AU79" s="37">
        <v>0.85</v>
      </c>
      <c r="AV79" s="37">
        <v>0.93</v>
      </c>
      <c r="AW79" s="37">
        <v>1.25</v>
      </c>
      <c r="AX79" s="37">
        <v>0.91</v>
      </c>
      <c r="AY79" s="37">
        <v>1.19</v>
      </c>
      <c r="AZ79" s="37">
        <v>1.21</v>
      </c>
      <c r="BA79" s="37">
        <v>1.06</v>
      </c>
      <c r="BB79" s="37">
        <v>1.07</v>
      </c>
      <c r="BC79" s="37">
        <v>1.37</v>
      </c>
      <c r="BD79" s="37">
        <v>1.23</v>
      </c>
      <c r="BE79" s="37">
        <v>1.07</v>
      </c>
      <c r="BF79" s="37">
        <v>3.07</v>
      </c>
      <c r="BG79" s="37">
        <v>2.25</v>
      </c>
      <c r="BH79" s="37">
        <v>0.95</v>
      </c>
      <c r="BI79" s="37">
        <v>0.9</v>
      </c>
      <c r="BJ79" s="37">
        <v>1.28</v>
      </c>
      <c r="BK79" s="37">
        <v>0.99</v>
      </c>
      <c r="BL79" s="37">
        <v>1.23</v>
      </c>
      <c r="BM79" s="37">
        <v>0.84</v>
      </c>
      <c r="BN79" s="37">
        <v>1.0900000000000001</v>
      </c>
      <c r="BO79" s="37">
        <v>0.85</v>
      </c>
    </row>
    <row r="80" spans="1:67">
      <c r="A80" t="s">
        <v>548</v>
      </c>
      <c r="B80" t="s">
        <v>936</v>
      </c>
      <c r="C80" t="s">
        <v>86</v>
      </c>
      <c r="E80" s="126" t="s">
        <v>544</v>
      </c>
      <c r="G80" s="36">
        <v>0.78</v>
      </c>
      <c r="H80" s="36">
        <v>0.99</v>
      </c>
      <c r="I80" s="36">
        <v>0.92</v>
      </c>
      <c r="J80" s="36">
        <v>1.42</v>
      </c>
      <c r="K80" s="36">
        <v>1.98</v>
      </c>
      <c r="L80" s="36">
        <v>0.85</v>
      </c>
      <c r="M80" s="36">
        <v>1.08</v>
      </c>
      <c r="N80" s="36">
        <v>1.1200000000000001</v>
      </c>
      <c r="O80" s="36">
        <v>1.36</v>
      </c>
      <c r="P80" s="36">
        <v>0.74</v>
      </c>
      <c r="Q80" s="36">
        <v>1.1300000000000001</v>
      </c>
      <c r="R80" s="36">
        <v>1.0900000000000001</v>
      </c>
      <c r="S80" s="36">
        <v>0.92</v>
      </c>
      <c r="T80" s="36">
        <v>1.01</v>
      </c>
      <c r="U80" s="36">
        <v>1.01</v>
      </c>
      <c r="V80" s="36">
        <v>1.1100000000000001</v>
      </c>
      <c r="W80" s="36">
        <v>1.79</v>
      </c>
      <c r="X80" s="36">
        <v>0.47000000000000003</v>
      </c>
      <c r="Y80" s="36">
        <v>1.26</v>
      </c>
      <c r="Z80" s="36">
        <v>0.65</v>
      </c>
      <c r="AA80" s="36">
        <v>1.19</v>
      </c>
      <c r="AB80" s="36">
        <v>2.1399999999999997</v>
      </c>
      <c r="AC80" s="36">
        <v>0.64</v>
      </c>
      <c r="AD80" s="36">
        <v>0.42</v>
      </c>
      <c r="AE80" s="36">
        <v>0.89</v>
      </c>
      <c r="AF80" s="36">
        <v>0.87</v>
      </c>
      <c r="AG80" s="36">
        <v>0.53</v>
      </c>
      <c r="AH80" s="36">
        <v>0.96</v>
      </c>
      <c r="AI80" s="36">
        <v>0.82000000000000006</v>
      </c>
      <c r="AJ80" s="36">
        <v>0.98</v>
      </c>
      <c r="AK80" s="36">
        <v>0.68</v>
      </c>
      <c r="AL80" s="36">
        <v>0.93</v>
      </c>
      <c r="AM80" s="36">
        <v>1.08</v>
      </c>
      <c r="AN80" s="36">
        <v>0.63</v>
      </c>
      <c r="AO80" s="36">
        <v>0.72</v>
      </c>
      <c r="AP80" s="36">
        <v>0.76</v>
      </c>
      <c r="AQ80" s="36">
        <v>0.4</v>
      </c>
      <c r="AR80" s="36">
        <v>0.74</v>
      </c>
      <c r="AS80" s="36">
        <v>0.66</v>
      </c>
      <c r="AT80" s="36">
        <v>5.34</v>
      </c>
      <c r="AU80" s="36">
        <v>1.02</v>
      </c>
      <c r="AV80" s="36">
        <v>0.89</v>
      </c>
      <c r="AW80" s="36">
        <v>0.65</v>
      </c>
      <c r="AX80" s="36">
        <v>0.76</v>
      </c>
      <c r="AY80" s="36">
        <v>1.1200000000000001</v>
      </c>
      <c r="AZ80" s="36">
        <v>0.96</v>
      </c>
      <c r="BA80" s="36">
        <v>1.08</v>
      </c>
      <c r="BB80" s="36">
        <v>0.95</v>
      </c>
      <c r="BC80" s="36">
        <v>0.7</v>
      </c>
      <c r="BD80" s="36">
        <v>0.81</v>
      </c>
      <c r="BE80" s="36">
        <v>0.96</v>
      </c>
      <c r="BF80" s="36">
        <v>1.53</v>
      </c>
      <c r="BG80" s="36">
        <v>0.48</v>
      </c>
      <c r="BH80" s="36">
        <v>1.28</v>
      </c>
      <c r="BI80" s="36">
        <v>1.01</v>
      </c>
      <c r="BJ80" s="36">
        <v>0.89</v>
      </c>
      <c r="BK80" s="36">
        <v>0.72</v>
      </c>
      <c r="BL80" s="36">
        <v>0.91</v>
      </c>
      <c r="BM80" s="36">
        <v>0.64</v>
      </c>
      <c r="BN80" s="36">
        <v>0.97</v>
      </c>
      <c r="BO80" s="36">
        <v>0.82000000000000006</v>
      </c>
    </row>
    <row r="81" spans="1:67">
      <c r="A81" t="s">
        <v>548</v>
      </c>
      <c r="B81" t="s">
        <v>936</v>
      </c>
      <c r="C81" t="s">
        <v>86</v>
      </c>
      <c r="E81" s="127">
        <v>0.01</v>
      </c>
      <c r="G81" s="36">
        <v>1.69</v>
      </c>
      <c r="H81" s="36">
        <v>0.81</v>
      </c>
      <c r="I81" s="36">
        <v>1.46</v>
      </c>
      <c r="J81" s="36">
        <v>0.83</v>
      </c>
      <c r="K81" s="36">
        <v>1.01</v>
      </c>
      <c r="L81" s="36">
        <v>0.51</v>
      </c>
      <c r="M81" s="36">
        <v>0.57999999999999996</v>
      </c>
      <c r="N81" s="36">
        <v>1.39</v>
      </c>
      <c r="O81" s="36">
        <v>1.34</v>
      </c>
      <c r="P81" s="36">
        <v>1.08</v>
      </c>
      <c r="Q81" s="36">
        <v>0.95</v>
      </c>
      <c r="R81" s="36">
        <v>2.36</v>
      </c>
      <c r="S81" s="36">
        <v>0.73</v>
      </c>
      <c r="T81" s="36">
        <v>0.91</v>
      </c>
      <c r="U81" s="36">
        <v>1</v>
      </c>
      <c r="V81" s="36">
        <v>0.63</v>
      </c>
      <c r="W81" s="36">
        <v>0.9</v>
      </c>
      <c r="X81" s="36">
        <v>0.39</v>
      </c>
      <c r="Y81" s="36">
        <v>0.76</v>
      </c>
      <c r="Z81" s="36">
        <v>0.92</v>
      </c>
      <c r="AA81" s="36">
        <v>0.75</v>
      </c>
      <c r="AB81" s="36">
        <v>0.5</v>
      </c>
      <c r="AC81" s="36">
        <v>1.39</v>
      </c>
      <c r="AD81" s="36">
        <v>0.83</v>
      </c>
      <c r="AE81" s="36">
        <v>1.1499999999999999</v>
      </c>
      <c r="AF81" s="36">
        <v>0.64</v>
      </c>
      <c r="AG81" s="36">
        <v>0.78</v>
      </c>
      <c r="AH81" s="36">
        <v>1.18</v>
      </c>
      <c r="AI81" s="36">
        <v>1</v>
      </c>
      <c r="AJ81" s="36">
        <v>1.02</v>
      </c>
      <c r="AK81" s="36">
        <v>0.41000000000000003</v>
      </c>
      <c r="AL81" s="36">
        <v>0.76</v>
      </c>
      <c r="AM81" s="36">
        <v>1.31</v>
      </c>
      <c r="AN81" s="36">
        <v>0.82000000000000006</v>
      </c>
      <c r="AO81" s="36">
        <v>0.93</v>
      </c>
      <c r="AP81" s="36">
        <v>0.65</v>
      </c>
      <c r="AQ81" s="36">
        <v>0.95</v>
      </c>
      <c r="AR81" s="36">
        <v>0.89</v>
      </c>
      <c r="AS81" s="36">
        <v>1.03</v>
      </c>
      <c r="AT81" s="36">
        <v>1.8800000000000001</v>
      </c>
      <c r="AU81" s="36">
        <v>0.83</v>
      </c>
      <c r="AV81" s="36">
        <v>0.87</v>
      </c>
      <c r="AW81" s="36">
        <v>0.98</v>
      </c>
      <c r="AX81" s="36">
        <v>0.76</v>
      </c>
      <c r="AY81" s="36">
        <v>1.75</v>
      </c>
      <c r="AZ81" s="36">
        <v>1.3</v>
      </c>
      <c r="BA81" s="36">
        <v>1.29</v>
      </c>
      <c r="BB81" s="36">
        <v>1.18</v>
      </c>
      <c r="BC81" s="36">
        <v>1.28</v>
      </c>
      <c r="BD81" s="36">
        <v>1.31</v>
      </c>
      <c r="BE81" s="36">
        <v>1.28</v>
      </c>
      <c r="BF81" s="36">
        <v>32.28</v>
      </c>
      <c r="BG81" s="36">
        <v>25.520000000000003</v>
      </c>
      <c r="BH81" s="36">
        <v>1.59</v>
      </c>
      <c r="BI81" s="36">
        <v>0.87</v>
      </c>
      <c r="BJ81" s="36">
        <v>1.76</v>
      </c>
      <c r="BK81" s="36">
        <v>1.26</v>
      </c>
      <c r="BL81" s="36">
        <v>1.19</v>
      </c>
      <c r="BM81" s="36">
        <v>1.61</v>
      </c>
      <c r="BN81" s="36">
        <v>1.46</v>
      </c>
      <c r="BO81" s="36">
        <v>0.84</v>
      </c>
    </row>
    <row r="82" spans="1:67">
      <c r="A82" t="s">
        <v>548</v>
      </c>
      <c r="B82" t="s">
        <v>936</v>
      </c>
      <c r="C82" t="s">
        <v>86</v>
      </c>
      <c r="E82" s="127">
        <v>0.01</v>
      </c>
      <c r="G82" s="36">
        <v>1.86</v>
      </c>
      <c r="H82" s="36">
        <v>0.54</v>
      </c>
      <c r="I82" s="36">
        <v>0.65</v>
      </c>
      <c r="J82" s="36">
        <v>1.26</v>
      </c>
      <c r="K82" s="36">
        <v>0.97</v>
      </c>
      <c r="L82" s="36">
        <v>0.9</v>
      </c>
      <c r="M82" s="36">
        <v>0.5</v>
      </c>
      <c r="N82" s="36">
        <v>1.84</v>
      </c>
      <c r="O82" s="36">
        <v>2.5499999999999998</v>
      </c>
      <c r="P82" s="36">
        <v>1.4</v>
      </c>
      <c r="Q82" s="36">
        <v>1.1100000000000001</v>
      </c>
      <c r="R82" s="36">
        <v>0.68</v>
      </c>
      <c r="S82" s="36">
        <v>0.98</v>
      </c>
      <c r="T82" s="36">
        <v>0.64</v>
      </c>
      <c r="U82" s="36">
        <v>1.31</v>
      </c>
      <c r="V82" s="36">
        <v>0.3</v>
      </c>
      <c r="W82" s="36">
        <v>1.82</v>
      </c>
      <c r="X82" s="36">
        <v>0.19</v>
      </c>
      <c r="Y82" s="36">
        <v>0.4</v>
      </c>
      <c r="Z82" s="36">
        <v>0.36</v>
      </c>
      <c r="AA82" s="36">
        <v>0.74</v>
      </c>
      <c r="AB82" s="36">
        <v>0.74</v>
      </c>
      <c r="AC82" s="36">
        <v>0.48</v>
      </c>
      <c r="AD82" s="36">
        <v>0.55000000000000004</v>
      </c>
      <c r="AE82" s="36">
        <v>0.4</v>
      </c>
      <c r="AF82" s="36">
        <v>0.77</v>
      </c>
      <c r="AG82" s="36">
        <v>0.36</v>
      </c>
      <c r="AH82" s="36">
        <v>0.59</v>
      </c>
      <c r="AI82" s="36">
        <v>0.67</v>
      </c>
      <c r="AJ82" s="36">
        <v>0.63</v>
      </c>
      <c r="AK82" s="36">
        <v>0.64</v>
      </c>
      <c r="AL82" s="36">
        <v>1.0900000000000001</v>
      </c>
      <c r="AM82" s="36">
        <v>1.17</v>
      </c>
      <c r="AN82" s="36">
        <v>0.72</v>
      </c>
      <c r="AO82" s="36">
        <v>1.89</v>
      </c>
      <c r="AP82" s="36">
        <v>1.42</v>
      </c>
      <c r="AQ82" s="36">
        <v>0.56000000000000005</v>
      </c>
      <c r="AR82" s="36">
        <v>0.9</v>
      </c>
      <c r="AS82" s="36">
        <v>0.98</v>
      </c>
      <c r="AT82" s="36">
        <v>2.2899999999999996</v>
      </c>
      <c r="AU82" s="36">
        <v>1</v>
      </c>
      <c r="AV82" s="36">
        <v>0.98</v>
      </c>
      <c r="AW82" s="36">
        <v>0.96</v>
      </c>
      <c r="AX82" s="36">
        <v>0.91</v>
      </c>
      <c r="AY82" s="36">
        <v>1.39</v>
      </c>
      <c r="AZ82" s="36">
        <v>1.32</v>
      </c>
      <c r="BA82" s="36">
        <v>1.26</v>
      </c>
      <c r="BB82" s="36">
        <v>0.9</v>
      </c>
      <c r="BC82" s="36">
        <v>0.85</v>
      </c>
      <c r="BD82" s="36">
        <v>1.52</v>
      </c>
      <c r="BE82" s="36">
        <v>1.03</v>
      </c>
      <c r="BF82" s="36">
        <v>14.51</v>
      </c>
      <c r="BG82" s="36">
        <v>16.700000000000003</v>
      </c>
      <c r="BH82" s="36">
        <v>2.69</v>
      </c>
      <c r="BI82" s="36">
        <v>1.29</v>
      </c>
      <c r="BJ82" s="36">
        <v>4.16</v>
      </c>
      <c r="BK82" s="36">
        <v>1.42</v>
      </c>
      <c r="BL82" s="36">
        <v>1.05</v>
      </c>
      <c r="BM82" s="36">
        <v>2.2699999999999996</v>
      </c>
      <c r="BN82" s="36">
        <v>1.27</v>
      </c>
      <c r="BO82" s="36">
        <v>1.04</v>
      </c>
    </row>
    <row r="83" spans="1:67">
      <c r="A83" t="s">
        <v>548</v>
      </c>
      <c r="B83" t="s">
        <v>936</v>
      </c>
      <c r="C83" t="s">
        <v>86</v>
      </c>
      <c r="E83" s="127">
        <v>0.1</v>
      </c>
      <c r="G83" s="36">
        <v>1.91</v>
      </c>
      <c r="H83" s="36">
        <v>1.08</v>
      </c>
      <c r="I83" s="36">
        <v>1.1599999999999999</v>
      </c>
      <c r="J83" s="36">
        <v>1.05</v>
      </c>
      <c r="K83" s="36">
        <v>1.29</v>
      </c>
      <c r="L83" s="36">
        <v>0.67</v>
      </c>
      <c r="M83" s="36">
        <v>0.42</v>
      </c>
      <c r="N83" s="36">
        <v>2.6599999999999997</v>
      </c>
      <c r="O83" s="36">
        <v>2.4899999999999998</v>
      </c>
      <c r="P83" s="36">
        <v>1.26</v>
      </c>
      <c r="Q83" s="36">
        <v>0.91</v>
      </c>
      <c r="R83" s="36">
        <v>1.57</v>
      </c>
      <c r="S83" s="36">
        <v>1</v>
      </c>
      <c r="T83" s="36">
        <v>0.92</v>
      </c>
      <c r="U83" s="36">
        <v>0.82000000000000006</v>
      </c>
      <c r="V83" s="36">
        <v>0.27</v>
      </c>
      <c r="W83" s="36">
        <v>1.81</v>
      </c>
      <c r="X83" s="36">
        <v>0.24000000000000002</v>
      </c>
      <c r="Y83" s="36">
        <v>0.51</v>
      </c>
      <c r="Z83" s="36">
        <v>0.52</v>
      </c>
      <c r="AA83" s="36">
        <v>1.02</v>
      </c>
      <c r="AB83" s="36">
        <v>0.72</v>
      </c>
      <c r="AC83" s="36">
        <v>1.19</v>
      </c>
      <c r="AD83" s="36">
        <v>0.62</v>
      </c>
      <c r="AE83" s="36">
        <v>0.75</v>
      </c>
      <c r="AF83" s="36">
        <v>0.79</v>
      </c>
      <c r="AG83" s="36">
        <v>0.56000000000000005</v>
      </c>
      <c r="AH83" s="36">
        <v>0.82000000000000006</v>
      </c>
      <c r="AI83" s="36">
        <v>0.67</v>
      </c>
      <c r="AJ83" s="36">
        <v>0.73</v>
      </c>
      <c r="AK83" s="36">
        <v>0.66</v>
      </c>
      <c r="AL83" s="36">
        <v>0.77</v>
      </c>
      <c r="AM83" s="36">
        <v>1.05</v>
      </c>
      <c r="AN83" s="36">
        <v>0.6</v>
      </c>
      <c r="AO83" s="36">
        <v>0.88</v>
      </c>
      <c r="AP83" s="36">
        <v>0.96</v>
      </c>
      <c r="AQ83" s="36">
        <v>0.48</v>
      </c>
      <c r="AR83" s="36">
        <v>0.8</v>
      </c>
      <c r="AS83" s="36">
        <v>0.83</v>
      </c>
      <c r="AT83" s="36">
        <v>0.85</v>
      </c>
      <c r="AU83" s="36">
        <v>0.97</v>
      </c>
      <c r="AV83" s="36">
        <v>0.84</v>
      </c>
      <c r="AW83" s="36">
        <v>0.87</v>
      </c>
      <c r="AX83" s="36">
        <v>0.79</v>
      </c>
      <c r="AY83" s="36">
        <v>2.5399999999999996</v>
      </c>
      <c r="AZ83" s="36">
        <v>1.57</v>
      </c>
      <c r="BA83" s="36">
        <v>1.32</v>
      </c>
      <c r="BB83" s="36">
        <v>1.0900000000000001</v>
      </c>
      <c r="BC83" s="36">
        <v>1.06</v>
      </c>
      <c r="BD83" s="36">
        <v>1.52</v>
      </c>
      <c r="BE83" s="36">
        <v>1.26</v>
      </c>
      <c r="BF83" s="36">
        <v>26.53</v>
      </c>
      <c r="BG83" s="36">
        <v>216.09</v>
      </c>
      <c r="BH83" s="36">
        <v>2.5499999999999998</v>
      </c>
      <c r="BI83" s="36">
        <v>1.6300000000000001</v>
      </c>
      <c r="BJ83" s="36">
        <v>2.98</v>
      </c>
      <c r="BK83" s="36">
        <v>1.82</v>
      </c>
      <c r="BL83" s="36">
        <v>0.93</v>
      </c>
      <c r="BM83" s="36">
        <v>3.42</v>
      </c>
      <c r="BN83" s="36">
        <v>2.19</v>
      </c>
      <c r="BO83" s="36">
        <v>1.02</v>
      </c>
    </row>
    <row r="84" spans="1:67">
      <c r="A84" t="s">
        <v>548</v>
      </c>
      <c r="B84" t="s">
        <v>936</v>
      </c>
      <c r="C84" t="s">
        <v>86</v>
      </c>
      <c r="E84" s="127">
        <v>0.1</v>
      </c>
      <c r="G84" s="36">
        <v>1.01</v>
      </c>
      <c r="H84" s="36">
        <v>1.04</v>
      </c>
      <c r="I84" s="36">
        <v>1.44</v>
      </c>
      <c r="J84" s="36">
        <v>0.85</v>
      </c>
      <c r="K84" s="36">
        <v>0.66</v>
      </c>
      <c r="L84" s="36">
        <v>0.77</v>
      </c>
      <c r="M84" s="36">
        <v>0.35000000000000003</v>
      </c>
      <c r="N84" s="36">
        <v>1.52</v>
      </c>
      <c r="O84" s="36">
        <v>1.49</v>
      </c>
      <c r="P84" s="36">
        <v>0.48</v>
      </c>
      <c r="Q84" s="36">
        <v>0.96</v>
      </c>
      <c r="R84" s="36">
        <v>2.15</v>
      </c>
      <c r="S84" s="36">
        <v>1.26</v>
      </c>
      <c r="T84" s="36">
        <v>1.19</v>
      </c>
      <c r="U84" s="36">
        <v>0.79</v>
      </c>
      <c r="V84" s="36">
        <v>0.19</v>
      </c>
      <c r="W84" s="36">
        <v>1.89</v>
      </c>
      <c r="X84" s="36">
        <v>0.69000000000000006</v>
      </c>
      <c r="Y84" s="36">
        <v>0.36</v>
      </c>
      <c r="Z84" s="36">
        <v>0.41000000000000003</v>
      </c>
      <c r="AA84" s="36">
        <v>1.32</v>
      </c>
      <c r="AB84" s="36">
        <v>0.29000000000000004</v>
      </c>
      <c r="AC84" s="36">
        <v>1.28</v>
      </c>
      <c r="AD84" s="36">
        <v>0.51</v>
      </c>
      <c r="AE84" s="36">
        <v>0.51</v>
      </c>
      <c r="AF84" s="36">
        <v>0.71</v>
      </c>
      <c r="AG84" s="36">
        <v>0.41000000000000003</v>
      </c>
      <c r="AH84" s="36">
        <v>0.77</v>
      </c>
      <c r="AI84" s="36">
        <v>0.67</v>
      </c>
      <c r="AJ84" s="36">
        <v>0.77</v>
      </c>
      <c r="AK84" s="36">
        <v>0.52</v>
      </c>
      <c r="AL84" s="36">
        <v>0.53</v>
      </c>
      <c r="AM84" s="36">
        <v>0.94000000000000006</v>
      </c>
      <c r="AN84" s="36">
        <v>0.57000000000000006</v>
      </c>
      <c r="AO84" s="36">
        <v>0.74</v>
      </c>
      <c r="AP84" s="36">
        <v>0.69000000000000006</v>
      </c>
      <c r="AQ84" s="36">
        <v>0.28000000000000003</v>
      </c>
      <c r="AR84" s="36">
        <v>0.82000000000000006</v>
      </c>
      <c r="AS84" s="36">
        <v>0.63</v>
      </c>
      <c r="AT84" s="36">
        <v>0.5</v>
      </c>
      <c r="AU84" s="36">
        <v>1.2</v>
      </c>
      <c r="AV84" s="36">
        <v>0.74</v>
      </c>
      <c r="AW84" s="36">
        <v>0.6</v>
      </c>
      <c r="AX84" s="36">
        <v>0.89</v>
      </c>
      <c r="AY84" s="36">
        <v>1.85</v>
      </c>
      <c r="AZ84" s="36">
        <v>1.8</v>
      </c>
      <c r="BA84" s="36">
        <v>1.3800000000000001</v>
      </c>
      <c r="BB84" s="36">
        <v>1.0900000000000001</v>
      </c>
      <c r="BC84" s="36">
        <v>1.17</v>
      </c>
      <c r="BD84" s="36">
        <v>1.51</v>
      </c>
      <c r="BE84" s="36">
        <v>1.1100000000000001</v>
      </c>
      <c r="BF84" s="36">
        <v>93</v>
      </c>
      <c r="BG84" s="36">
        <v>222.17</v>
      </c>
      <c r="BH84" s="36">
        <v>2.3299999999999996</v>
      </c>
      <c r="BI84" s="36">
        <v>1.29</v>
      </c>
      <c r="BJ84" s="36">
        <v>3.8499999999999996</v>
      </c>
      <c r="BK84" s="36">
        <v>1.99</v>
      </c>
      <c r="BL84" s="36">
        <v>1.08</v>
      </c>
      <c r="BM84" s="36">
        <v>3.7199999999999998</v>
      </c>
      <c r="BN84" s="36">
        <v>2.2899999999999996</v>
      </c>
      <c r="BO84" s="36">
        <v>1.18</v>
      </c>
    </row>
    <row r="85" spans="1:67">
      <c r="A85" t="s">
        <v>548</v>
      </c>
      <c r="B85" t="s">
        <v>936</v>
      </c>
      <c r="C85" t="s">
        <v>86</v>
      </c>
      <c r="E85" s="127">
        <v>0.5</v>
      </c>
      <c r="G85" s="36" t="s">
        <v>546</v>
      </c>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row>
    <row r="86" spans="1:67">
      <c r="A86" t="s">
        <v>548</v>
      </c>
      <c r="B86" s="64" t="s">
        <v>936</v>
      </c>
      <c r="C86" s="64" t="s">
        <v>86</v>
      </c>
      <c r="D86" s="64"/>
      <c r="E86" s="128">
        <v>1</v>
      </c>
      <c r="F86" s="64"/>
      <c r="G86" s="38" t="s">
        <v>546</v>
      </c>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row>
    <row r="87" spans="1:67">
      <c r="A87" t="s">
        <v>548</v>
      </c>
      <c r="B87" t="s">
        <v>676</v>
      </c>
      <c r="C87" t="s">
        <v>677</v>
      </c>
      <c r="D87" t="s">
        <v>35</v>
      </c>
      <c r="E87" s="126" t="s">
        <v>544</v>
      </c>
      <c r="F87" t="s">
        <v>48</v>
      </c>
      <c r="G87" s="36" t="s">
        <v>546</v>
      </c>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row>
    <row r="88" spans="1:67">
      <c r="A88" t="s">
        <v>548</v>
      </c>
      <c r="B88" t="s">
        <v>676</v>
      </c>
      <c r="C88" t="s">
        <v>677</v>
      </c>
      <c r="E88" s="127">
        <v>0.01</v>
      </c>
      <c r="G88" s="36">
        <v>0.86</v>
      </c>
      <c r="H88" s="36">
        <v>0.84</v>
      </c>
      <c r="I88" s="36">
        <v>0.95</v>
      </c>
      <c r="J88" s="36">
        <v>0.73</v>
      </c>
      <c r="K88" s="36">
        <v>1.3</v>
      </c>
      <c r="L88" s="36">
        <v>0.6</v>
      </c>
      <c r="M88" s="36">
        <v>0.7</v>
      </c>
      <c r="N88" s="36">
        <v>0.73</v>
      </c>
      <c r="O88" s="36">
        <v>0.88</v>
      </c>
      <c r="P88" s="36">
        <v>0.83</v>
      </c>
      <c r="Q88" s="36">
        <v>0.86</v>
      </c>
      <c r="R88" s="36">
        <v>1.3</v>
      </c>
      <c r="S88" s="36">
        <v>0.64</v>
      </c>
      <c r="T88" s="36">
        <v>1.03</v>
      </c>
      <c r="U88" s="36">
        <v>0.91</v>
      </c>
      <c r="V88" s="36">
        <v>0.63</v>
      </c>
      <c r="W88" s="36">
        <v>0.99</v>
      </c>
      <c r="X88" s="36">
        <v>0.3</v>
      </c>
      <c r="Y88" s="36">
        <v>1.34</v>
      </c>
      <c r="Z88" s="36">
        <v>1</v>
      </c>
      <c r="AA88" s="36">
        <v>0.83</v>
      </c>
      <c r="AB88" s="36">
        <v>1.01</v>
      </c>
      <c r="AC88" s="36">
        <v>0.94000000000000006</v>
      </c>
      <c r="AD88" s="36">
        <v>0.9</v>
      </c>
      <c r="AE88" s="36">
        <v>1.29</v>
      </c>
      <c r="AF88" s="36">
        <v>0.57999999999999996</v>
      </c>
      <c r="AG88" s="36">
        <v>0.71</v>
      </c>
      <c r="AH88" s="36">
        <v>1.26</v>
      </c>
      <c r="AI88" s="36">
        <v>0.89</v>
      </c>
      <c r="AJ88" s="36">
        <v>0.89</v>
      </c>
      <c r="AK88" s="36">
        <v>0.55000000000000004</v>
      </c>
      <c r="AL88" s="36">
        <v>0.91</v>
      </c>
      <c r="AM88" s="36">
        <v>1.44</v>
      </c>
      <c r="AN88" s="36">
        <v>0.82000000000000006</v>
      </c>
      <c r="AO88" s="36">
        <v>0.96</v>
      </c>
      <c r="AP88" s="36">
        <v>0.77</v>
      </c>
      <c r="AQ88" s="36">
        <v>0.86</v>
      </c>
      <c r="AR88" s="36">
        <v>1.27</v>
      </c>
      <c r="AS88" s="36">
        <v>0.98</v>
      </c>
      <c r="AT88" s="36">
        <v>1.27</v>
      </c>
      <c r="AU88" s="36">
        <v>0.88</v>
      </c>
      <c r="AV88" s="36">
        <v>0.91</v>
      </c>
      <c r="AW88" s="36">
        <v>1.08</v>
      </c>
      <c r="AX88" s="36">
        <v>1.03</v>
      </c>
      <c r="AY88" s="36">
        <v>1.18</v>
      </c>
      <c r="AZ88" s="36">
        <v>1.01</v>
      </c>
      <c r="BA88" s="36">
        <v>0.93</v>
      </c>
      <c r="BB88" s="36">
        <v>0.99</v>
      </c>
      <c r="BC88" s="36">
        <v>1.24</v>
      </c>
      <c r="BD88" s="36">
        <v>1.03</v>
      </c>
      <c r="BE88" s="36">
        <v>1.07</v>
      </c>
      <c r="BF88" s="36">
        <v>1.94</v>
      </c>
      <c r="BG88" s="36">
        <v>0.85</v>
      </c>
      <c r="BH88" s="36">
        <v>0.93</v>
      </c>
      <c r="BI88" s="36">
        <v>0.89</v>
      </c>
      <c r="BJ88" s="36">
        <v>1.01</v>
      </c>
      <c r="BK88" s="36">
        <v>1.03</v>
      </c>
      <c r="BL88" s="36">
        <v>1.1599999999999999</v>
      </c>
      <c r="BM88" s="36">
        <v>0.76</v>
      </c>
      <c r="BN88" s="36">
        <v>1.03</v>
      </c>
      <c r="BO88" s="36">
        <v>1.04</v>
      </c>
    </row>
    <row r="89" spans="1:67">
      <c r="A89" t="s">
        <v>548</v>
      </c>
      <c r="B89" t="s">
        <v>676</v>
      </c>
      <c r="C89" t="s">
        <v>677</v>
      </c>
      <c r="E89" s="127">
        <v>0.01</v>
      </c>
      <c r="G89" s="36">
        <v>1.43</v>
      </c>
      <c r="H89" s="36">
        <v>0.74</v>
      </c>
      <c r="I89" s="36">
        <v>0.87</v>
      </c>
      <c r="J89" s="36">
        <v>0.61</v>
      </c>
      <c r="K89" s="36">
        <v>0.89</v>
      </c>
      <c r="L89" s="36">
        <v>0.55000000000000004</v>
      </c>
      <c r="M89" s="36">
        <v>0.55000000000000004</v>
      </c>
      <c r="N89" s="36">
        <v>1.37</v>
      </c>
      <c r="O89" s="36">
        <v>1.52</v>
      </c>
      <c r="P89" s="36">
        <v>1.26</v>
      </c>
      <c r="Q89" s="36">
        <v>0.79</v>
      </c>
      <c r="R89" s="36">
        <v>1.26</v>
      </c>
      <c r="S89" s="36">
        <v>0.56000000000000005</v>
      </c>
      <c r="T89" s="36">
        <v>0.86</v>
      </c>
      <c r="U89" s="36">
        <v>0.83</v>
      </c>
      <c r="V89" s="36">
        <v>0.66</v>
      </c>
      <c r="W89" s="36">
        <v>0.8</v>
      </c>
      <c r="X89" s="36">
        <v>0.34</v>
      </c>
      <c r="Y89" s="36">
        <v>1.04</v>
      </c>
      <c r="Z89" s="36">
        <v>1.1000000000000001</v>
      </c>
      <c r="AA89" s="36">
        <v>0.7</v>
      </c>
      <c r="AB89" s="36">
        <v>0.76</v>
      </c>
      <c r="AC89" s="36">
        <v>0.89</v>
      </c>
      <c r="AD89" s="36">
        <v>1.01</v>
      </c>
      <c r="AE89" s="36">
        <v>1.32</v>
      </c>
      <c r="AF89" s="36">
        <v>0.65</v>
      </c>
      <c r="AG89" s="36">
        <v>0.97</v>
      </c>
      <c r="AH89" s="36">
        <v>1.3800000000000001</v>
      </c>
      <c r="AI89" s="36">
        <v>1.1300000000000001</v>
      </c>
      <c r="AJ89" s="36">
        <v>0.96</v>
      </c>
      <c r="AK89" s="36">
        <v>0.56000000000000005</v>
      </c>
      <c r="AL89" s="36">
        <v>0.8</v>
      </c>
      <c r="AM89" s="36">
        <v>1.5</v>
      </c>
      <c r="AN89" s="36">
        <v>0.99</v>
      </c>
      <c r="AO89" s="36">
        <v>0.95</v>
      </c>
      <c r="AP89" s="36">
        <v>0.72</v>
      </c>
      <c r="AQ89" s="36">
        <v>0.93</v>
      </c>
      <c r="AR89" s="36">
        <v>1.22</v>
      </c>
      <c r="AS89" s="36">
        <v>0.94000000000000006</v>
      </c>
      <c r="AT89" s="36">
        <v>2.2699999999999996</v>
      </c>
      <c r="AU89" s="36">
        <v>0.71</v>
      </c>
      <c r="AV89" s="36">
        <v>0.94000000000000006</v>
      </c>
      <c r="AW89" s="36">
        <v>1.1399999999999999</v>
      </c>
      <c r="AX89" s="36">
        <v>1.02</v>
      </c>
      <c r="AY89" s="36">
        <v>0.92</v>
      </c>
      <c r="AZ89" s="36">
        <v>0.99</v>
      </c>
      <c r="BA89" s="36">
        <v>0.95</v>
      </c>
      <c r="BB89" s="36">
        <v>1.05</v>
      </c>
      <c r="BC89" s="36">
        <v>1.1200000000000001</v>
      </c>
      <c r="BD89" s="36">
        <v>1.03</v>
      </c>
      <c r="BE89" s="36">
        <v>0.96</v>
      </c>
      <c r="BF89" s="36">
        <v>1.52</v>
      </c>
      <c r="BG89" s="36">
        <v>0.81</v>
      </c>
      <c r="BH89" s="36">
        <v>0.87</v>
      </c>
      <c r="BI89" s="36">
        <v>0.72</v>
      </c>
      <c r="BJ89" s="36">
        <v>0.7</v>
      </c>
      <c r="BK89" s="36">
        <v>0.8</v>
      </c>
      <c r="BL89" s="36">
        <v>1.25</v>
      </c>
      <c r="BM89" s="36">
        <v>0.69000000000000006</v>
      </c>
      <c r="BN89" s="36">
        <v>0.91</v>
      </c>
      <c r="BO89" s="36">
        <v>0.83</v>
      </c>
    </row>
    <row r="90" spans="1:67">
      <c r="A90" t="s">
        <v>548</v>
      </c>
      <c r="B90" t="s">
        <v>676</v>
      </c>
      <c r="C90" t="s">
        <v>677</v>
      </c>
      <c r="E90" s="127">
        <v>0.1</v>
      </c>
      <c r="G90" s="36">
        <v>1.27</v>
      </c>
      <c r="H90" s="36">
        <v>1.07</v>
      </c>
      <c r="I90" s="36">
        <v>1.05</v>
      </c>
      <c r="J90" s="36">
        <v>0.77</v>
      </c>
      <c r="K90" s="36">
        <v>1.01</v>
      </c>
      <c r="L90" s="36">
        <v>0.76</v>
      </c>
      <c r="M90" s="36">
        <v>0.52</v>
      </c>
      <c r="N90" s="36">
        <v>1.34</v>
      </c>
      <c r="O90" s="36">
        <v>1.1499999999999999</v>
      </c>
      <c r="P90" s="36">
        <v>0.99</v>
      </c>
      <c r="Q90" s="36">
        <v>1.0900000000000001</v>
      </c>
      <c r="R90" s="36">
        <v>1.04</v>
      </c>
      <c r="S90" s="36">
        <v>0.94000000000000006</v>
      </c>
      <c r="T90" s="36">
        <v>0.66</v>
      </c>
      <c r="U90" s="36">
        <v>0.93</v>
      </c>
      <c r="V90" s="36">
        <v>0.33</v>
      </c>
      <c r="W90" s="36">
        <v>2.0599999999999996</v>
      </c>
      <c r="X90" s="36">
        <v>0.33</v>
      </c>
      <c r="Y90" s="36">
        <v>0.62</v>
      </c>
      <c r="Z90" s="36">
        <v>0.74</v>
      </c>
      <c r="AA90" s="36">
        <v>0.7</v>
      </c>
      <c r="AB90" s="36">
        <v>0.71</v>
      </c>
      <c r="AC90" s="36">
        <v>0.9</v>
      </c>
      <c r="AD90" s="36">
        <v>0.62</v>
      </c>
      <c r="AE90" s="36">
        <v>1.24</v>
      </c>
      <c r="AF90" s="36">
        <v>0.78</v>
      </c>
      <c r="AG90" s="36">
        <v>0.46</v>
      </c>
      <c r="AH90" s="36">
        <v>1</v>
      </c>
      <c r="AI90" s="36">
        <v>0.7</v>
      </c>
      <c r="AJ90" s="36">
        <v>0.8</v>
      </c>
      <c r="AK90" s="36">
        <v>0.75</v>
      </c>
      <c r="AL90" s="36">
        <v>0.89</v>
      </c>
      <c r="AM90" s="36">
        <v>1.58</v>
      </c>
      <c r="AN90" s="36">
        <v>0.54</v>
      </c>
      <c r="AO90" s="36">
        <v>0.9</v>
      </c>
      <c r="AP90" s="36">
        <v>0.82000000000000006</v>
      </c>
      <c r="AQ90" s="36">
        <v>0.27</v>
      </c>
      <c r="AR90" s="36">
        <v>0.96</v>
      </c>
      <c r="AS90" s="36">
        <v>0.89</v>
      </c>
      <c r="AT90" s="36">
        <v>1.51</v>
      </c>
      <c r="AU90" s="36">
        <v>1.21</v>
      </c>
      <c r="AV90" s="36">
        <v>0.98</v>
      </c>
      <c r="AW90" s="36">
        <v>1.01</v>
      </c>
      <c r="AX90" s="36">
        <v>1.1200000000000001</v>
      </c>
      <c r="AY90" s="36">
        <v>2.2399999999999998</v>
      </c>
      <c r="AZ90" s="36">
        <v>1.34</v>
      </c>
      <c r="BA90" s="36">
        <v>1.32</v>
      </c>
      <c r="BB90" s="36">
        <v>1</v>
      </c>
      <c r="BC90" s="36">
        <v>1.1200000000000001</v>
      </c>
      <c r="BD90" s="36">
        <v>1.27</v>
      </c>
      <c r="BE90" s="36">
        <v>1.32</v>
      </c>
      <c r="BF90" s="36">
        <v>1.17</v>
      </c>
      <c r="BG90" s="36">
        <v>0.73</v>
      </c>
      <c r="BH90" s="36">
        <v>2.2599999999999998</v>
      </c>
      <c r="BI90" s="36">
        <v>1.87</v>
      </c>
      <c r="BJ90" s="36">
        <v>1.86</v>
      </c>
      <c r="BK90" s="36">
        <v>1.46</v>
      </c>
      <c r="BL90" s="36">
        <v>0.99</v>
      </c>
      <c r="BM90" s="36">
        <v>2.34</v>
      </c>
      <c r="BN90" s="36">
        <v>2.0099999999999998</v>
      </c>
      <c r="BO90" s="36">
        <v>1.1000000000000001</v>
      </c>
    </row>
    <row r="91" spans="1:67">
      <c r="A91" t="s">
        <v>548</v>
      </c>
      <c r="B91" t="s">
        <v>676</v>
      </c>
      <c r="C91" t="s">
        <v>677</v>
      </c>
      <c r="E91" s="127">
        <v>0.1</v>
      </c>
      <c r="G91" s="36">
        <v>1.08</v>
      </c>
      <c r="H91" s="36">
        <v>0.95</v>
      </c>
      <c r="I91" s="36">
        <v>0.93</v>
      </c>
      <c r="J91" s="36">
        <v>0.75</v>
      </c>
      <c r="K91" s="36">
        <v>1.01</v>
      </c>
      <c r="L91" s="36">
        <v>0.97</v>
      </c>
      <c r="M91" s="36">
        <v>0.68</v>
      </c>
      <c r="N91" s="36">
        <v>1.46</v>
      </c>
      <c r="O91" s="36">
        <v>2.1599999999999997</v>
      </c>
      <c r="P91" s="36">
        <v>1.69</v>
      </c>
      <c r="Q91" s="36">
        <v>1</v>
      </c>
      <c r="R91" s="36">
        <v>0.81</v>
      </c>
      <c r="S91" s="36">
        <v>0.65</v>
      </c>
      <c r="T91" s="36">
        <v>0.69000000000000006</v>
      </c>
      <c r="U91" s="36">
        <v>1.06</v>
      </c>
      <c r="V91" s="36">
        <v>0.42</v>
      </c>
      <c r="W91" s="36">
        <v>1.1499999999999999</v>
      </c>
      <c r="X91" s="36">
        <v>0.36</v>
      </c>
      <c r="Y91" s="36">
        <v>0.89</v>
      </c>
      <c r="Z91" s="36">
        <v>0.65</v>
      </c>
      <c r="AA91" s="36">
        <v>0.66</v>
      </c>
      <c r="AB91" s="36">
        <v>1.01</v>
      </c>
      <c r="AC91" s="36">
        <v>0.57999999999999996</v>
      </c>
      <c r="AD91" s="36">
        <v>1.06</v>
      </c>
      <c r="AE91" s="36">
        <v>0.68</v>
      </c>
      <c r="AF91" s="36">
        <v>0.79</v>
      </c>
      <c r="AG91" s="36">
        <v>0.71</v>
      </c>
      <c r="AH91" s="36">
        <v>0.73</v>
      </c>
      <c r="AI91" s="36">
        <v>0.8</v>
      </c>
      <c r="AJ91" s="36">
        <v>0.79</v>
      </c>
      <c r="AK91" s="36">
        <v>0.66</v>
      </c>
      <c r="AL91" s="36">
        <v>0.83</v>
      </c>
      <c r="AM91" s="36">
        <v>2.0099999999999998</v>
      </c>
      <c r="AN91" s="36">
        <v>0.89</v>
      </c>
      <c r="AO91" s="36">
        <v>0.96</v>
      </c>
      <c r="AP91" s="36">
        <v>1.08</v>
      </c>
      <c r="AQ91" s="36">
        <v>0.77</v>
      </c>
      <c r="AR91" s="36">
        <v>1.34</v>
      </c>
      <c r="AS91" s="36">
        <v>1.05</v>
      </c>
      <c r="AT91" s="36">
        <v>0.78</v>
      </c>
      <c r="AU91" s="36">
        <v>1.1200000000000001</v>
      </c>
      <c r="AV91" s="36">
        <v>0.76</v>
      </c>
      <c r="AW91" s="36">
        <v>1.25</v>
      </c>
      <c r="AX91" s="36">
        <v>0.74</v>
      </c>
      <c r="AY91" s="36">
        <v>1.34</v>
      </c>
      <c r="AZ91" s="36">
        <v>1.25</v>
      </c>
      <c r="BA91" s="36">
        <v>1.62</v>
      </c>
      <c r="BB91" s="36">
        <v>0.91</v>
      </c>
      <c r="BC91" s="36">
        <v>1.39</v>
      </c>
      <c r="BD91" s="36">
        <v>1.78</v>
      </c>
      <c r="BE91" s="36">
        <v>1.07</v>
      </c>
      <c r="BF91" s="36">
        <v>2.8899999999999997</v>
      </c>
      <c r="BG91" s="36">
        <v>0.34</v>
      </c>
      <c r="BH91" s="36">
        <v>1.34</v>
      </c>
      <c r="BI91" s="36">
        <v>1.64</v>
      </c>
      <c r="BJ91" s="36">
        <v>1.3800000000000001</v>
      </c>
      <c r="BK91" s="36">
        <v>1.36</v>
      </c>
      <c r="BL91" s="36">
        <v>0.92</v>
      </c>
      <c r="BM91" s="36">
        <v>1.8800000000000001</v>
      </c>
      <c r="BN91" s="36">
        <v>1.1100000000000001</v>
      </c>
      <c r="BO91" s="36">
        <v>1.01</v>
      </c>
    </row>
    <row r="92" spans="1:67">
      <c r="A92" t="s">
        <v>548</v>
      </c>
      <c r="B92" t="s">
        <v>676</v>
      </c>
      <c r="C92" t="s">
        <v>677</v>
      </c>
      <c r="E92" s="127">
        <v>0.1</v>
      </c>
      <c r="G92" s="36">
        <v>0.97</v>
      </c>
      <c r="H92" s="36">
        <v>0.88</v>
      </c>
      <c r="I92" s="36">
        <v>1.08</v>
      </c>
      <c r="J92" s="36">
        <v>0.55000000000000004</v>
      </c>
      <c r="K92" s="36">
        <v>1.3800000000000001</v>
      </c>
      <c r="L92" s="36">
        <v>0.84</v>
      </c>
      <c r="M92" s="36">
        <v>0.64</v>
      </c>
      <c r="N92" s="36">
        <v>1.57</v>
      </c>
      <c r="O92" s="36">
        <v>2.23</v>
      </c>
      <c r="P92" s="36">
        <v>1.29</v>
      </c>
      <c r="Q92" s="36">
        <v>0.82000000000000006</v>
      </c>
      <c r="R92" s="36">
        <v>1.29</v>
      </c>
      <c r="S92" s="36">
        <v>0.78</v>
      </c>
      <c r="T92" s="36">
        <v>0.99</v>
      </c>
      <c r="U92" s="36">
        <v>1.03</v>
      </c>
      <c r="V92" s="36">
        <v>0.55000000000000004</v>
      </c>
      <c r="W92" s="36">
        <v>1.79</v>
      </c>
      <c r="X92" s="36">
        <v>0.37</v>
      </c>
      <c r="Y92" s="36">
        <v>1.29</v>
      </c>
      <c r="Z92" s="36">
        <v>0.71</v>
      </c>
      <c r="AA92" s="36">
        <v>1.01</v>
      </c>
      <c r="AB92" s="36">
        <v>0.91</v>
      </c>
      <c r="AC92" s="36">
        <v>0.56000000000000005</v>
      </c>
      <c r="AD92" s="36">
        <v>0.57999999999999996</v>
      </c>
      <c r="AE92" s="36">
        <v>0.85</v>
      </c>
      <c r="AF92" s="36">
        <v>0.76</v>
      </c>
      <c r="AG92" s="36">
        <v>0.51</v>
      </c>
      <c r="AH92" s="36">
        <v>1.03</v>
      </c>
      <c r="AI92" s="36">
        <v>0.86</v>
      </c>
      <c r="AJ92" s="36">
        <v>0.97</v>
      </c>
      <c r="AK92" s="36">
        <v>0.6</v>
      </c>
      <c r="AL92" s="36">
        <v>0.91</v>
      </c>
      <c r="AM92" s="36">
        <v>1.19</v>
      </c>
      <c r="AN92" s="36">
        <v>0.75</v>
      </c>
      <c r="AO92" s="36">
        <v>0.98</v>
      </c>
      <c r="AP92" s="36">
        <v>0.86</v>
      </c>
      <c r="AQ92" s="36">
        <v>0.38</v>
      </c>
      <c r="AR92" s="36">
        <v>0.94000000000000006</v>
      </c>
      <c r="AS92" s="36">
        <v>0.78</v>
      </c>
      <c r="AT92" s="36">
        <v>0.57000000000000006</v>
      </c>
      <c r="AU92" s="36">
        <v>0.92</v>
      </c>
      <c r="AV92" s="36">
        <v>1.04</v>
      </c>
      <c r="AW92" s="36">
        <v>0.83</v>
      </c>
      <c r="AX92" s="36">
        <v>0.91</v>
      </c>
      <c r="AY92" s="36">
        <v>1.94</v>
      </c>
      <c r="AZ92" s="36">
        <v>1.33</v>
      </c>
      <c r="BA92" s="36">
        <v>0.86</v>
      </c>
      <c r="BB92" s="36">
        <v>0.96</v>
      </c>
      <c r="BC92" s="36">
        <v>0.88</v>
      </c>
      <c r="BD92" s="36">
        <v>0.84</v>
      </c>
      <c r="BE92" s="36">
        <v>0.89</v>
      </c>
      <c r="BF92" s="36">
        <v>2.3299999999999996</v>
      </c>
      <c r="BG92" s="36">
        <v>0.3</v>
      </c>
      <c r="BH92" s="36">
        <v>1.28</v>
      </c>
      <c r="BI92" s="36">
        <v>1.33</v>
      </c>
      <c r="BJ92" s="36">
        <v>1.28</v>
      </c>
      <c r="BK92" s="36">
        <v>0.74</v>
      </c>
      <c r="BL92" s="36">
        <v>1.02</v>
      </c>
      <c r="BM92" s="36">
        <v>1.86</v>
      </c>
      <c r="BN92" s="36">
        <v>0.96</v>
      </c>
      <c r="BO92" s="36">
        <v>0.84</v>
      </c>
    </row>
    <row r="93" spans="1:67">
      <c r="A93" t="s">
        <v>548</v>
      </c>
      <c r="B93" t="s">
        <v>676</v>
      </c>
      <c r="C93" t="s">
        <v>677</v>
      </c>
      <c r="E93" s="127">
        <v>0.5</v>
      </c>
      <c r="G93" s="36">
        <v>2.92</v>
      </c>
      <c r="H93" s="36">
        <v>1.08</v>
      </c>
      <c r="I93" s="36">
        <v>1.58</v>
      </c>
      <c r="J93" s="36">
        <v>0.49</v>
      </c>
      <c r="K93" s="36">
        <v>0.19</v>
      </c>
      <c r="L93" s="36">
        <v>1.3</v>
      </c>
      <c r="M93" s="36">
        <v>0.36</v>
      </c>
      <c r="N93" s="36">
        <v>1.95</v>
      </c>
      <c r="O93" s="36">
        <v>1.31</v>
      </c>
      <c r="P93" s="36">
        <v>2.38</v>
      </c>
      <c r="Q93" s="36">
        <v>2.0299999999999998</v>
      </c>
      <c r="R93" s="36">
        <v>0.42</v>
      </c>
      <c r="S93" s="36">
        <v>1.26</v>
      </c>
      <c r="T93" s="36">
        <v>0.56000000000000005</v>
      </c>
      <c r="U93" s="36">
        <v>1.61</v>
      </c>
      <c r="V93" s="36">
        <v>9.9999999999999992E-2</v>
      </c>
      <c r="W93" s="36">
        <v>1.93</v>
      </c>
      <c r="X93" s="36">
        <v>0.36</v>
      </c>
      <c r="Y93" s="36">
        <v>0.27</v>
      </c>
      <c r="Z93" s="36">
        <v>0.6</v>
      </c>
      <c r="AA93" s="36">
        <v>0.57000000000000006</v>
      </c>
      <c r="AB93" s="36">
        <v>0.28000000000000003</v>
      </c>
      <c r="AC93" s="36">
        <v>1.33</v>
      </c>
      <c r="AD93" s="36">
        <v>0.75</v>
      </c>
      <c r="AE93" s="36">
        <v>0.68</v>
      </c>
      <c r="AF93" s="36">
        <v>0.84</v>
      </c>
      <c r="AG93" s="36">
        <v>1.41</v>
      </c>
      <c r="AH93" s="36">
        <v>0.78</v>
      </c>
      <c r="AI93" s="36">
        <v>0.82000000000000006</v>
      </c>
      <c r="AJ93" s="36">
        <v>0.87</v>
      </c>
      <c r="AK93" s="36">
        <v>1.1399999999999999</v>
      </c>
      <c r="AL93" s="36">
        <v>0.72</v>
      </c>
      <c r="AM93" s="36">
        <v>7.16</v>
      </c>
      <c r="AN93" s="36">
        <v>0.57000000000000006</v>
      </c>
      <c r="AO93" s="36">
        <v>1.25</v>
      </c>
      <c r="AP93" s="36">
        <v>1.19</v>
      </c>
      <c r="AQ93" s="36">
        <v>3.0599999999999996</v>
      </c>
      <c r="AR93" s="36">
        <v>0.72</v>
      </c>
      <c r="AS93" s="36">
        <v>1.85</v>
      </c>
      <c r="AT93" s="36">
        <v>2.23</v>
      </c>
      <c r="AU93" s="36">
        <v>1.54</v>
      </c>
      <c r="AV93" s="36">
        <v>0.91</v>
      </c>
      <c r="AW93" s="36">
        <v>1.41</v>
      </c>
      <c r="AX93" s="36">
        <v>1.1100000000000001</v>
      </c>
      <c r="AY93" s="36">
        <v>3.4</v>
      </c>
      <c r="AZ93" s="36">
        <v>1.33</v>
      </c>
      <c r="BA93" s="36">
        <v>2.5099999999999998</v>
      </c>
      <c r="BB93" s="36">
        <v>1.46</v>
      </c>
      <c r="BC93" s="36">
        <v>0.85</v>
      </c>
      <c r="BD93" s="36">
        <v>1.34</v>
      </c>
      <c r="BE93" s="36">
        <v>1.44</v>
      </c>
      <c r="BF93" s="36">
        <v>4.3199999999999994</v>
      </c>
      <c r="BG93" s="36">
        <v>1.97</v>
      </c>
      <c r="BH93" s="36">
        <v>4.8899999999999997</v>
      </c>
      <c r="BI93" s="36">
        <v>3.09</v>
      </c>
      <c r="BJ93" s="36">
        <v>2.15</v>
      </c>
      <c r="BK93" s="36">
        <v>1.51</v>
      </c>
      <c r="BL93" s="36">
        <v>0.85</v>
      </c>
      <c r="BM93" s="36">
        <v>5.88</v>
      </c>
      <c r="BN93" s="36">
        <v>4.34</v>
      </c>
      <c r="BO93" s="36">
        <v>1.56</v>
      </c>
    </row>
    <row r="94" spans="1:67">
      <c r="A94" t="s">
        <v>548</v>
      </c>
      <c r="B94" t="s">
        <v>676</v>
      </c>
      <c r="C94" t="s">
        <v>677</v>
      </c>
      <c r="E94" s="127">
        <v>0.5</v>
      </c>
      <c r="G94" s="36">
        <v>1.51</v>
      </c>
      <c r="H94" s="36">
        <v>1.1399999999999999</v>
      </c>
      <c r="I94" s="36">
        <v>1.18</v>
      </c>
      <c r="J94" s="36">
        <v>1.46</v>
      </c>
      <c r="K94" s="36">
        <v>1.49</v>
      </c>
      <c r="L94" s="36">
        <v>1.1200000000000001</v>
      </c>
      <c r="M94" s="36">
        <v>0.77</v>
      </c>
      <c r="N94" s="36">
        <v>1.18</v>
      </c>
      <c r="O94" s="36">
        <v>1.18</v>
      </c>
      <c r="P94" s="36">
        <v>1.02</v>
      </c>
      <c r="Q94" s="36">
        <v>1.1100000000000001</v>
      </c>
      <c r="R94" s="36">
        <v>1</v>
      </c>
      <c r="S94" s="36">
        <v>1.45</v>
      </c>
      <c r="T94" s="36">
        <v>1.07</v>
      </c>
      <c r="U94" s="36">
        <v>1.65</v>
      </c>
      <c r="V94" s="36">
        <v>1.07</v>
      </c>
      <c r="W94" s="36">
        <v>1.4</v>
      </c>
      <c r="X94" s="36">
        <v>0.64</v>
      </c>
      <c r="Y94" s="36">
        <v>0.73</v>
      </c>
      <c r="Z94" s="36">
        <v>0.93</v>
      </c>
      <c r="AA94" s="36">
        <v>0.97</v>
      </c>
      <c r="AB94" s="36">
        <v>1.25</v>
      </c>
      <c r="AC94" s="36">
        <v>0.78</v>
      </c>
      <c r="AD94" s="36">
        <v>0.8</v>
      </c>
      <c r="AE94" s="36">
        <v>0.86</v>
      </c>
      <c r="AF94" s="36">
        <v>1.02</v>
      </c>
      <c r="AG94" s="36">
        <v>0.65</v>
      </c>
      <c r="AH94" s="36">
        <v>0.88</v>
      </c>
      <c r="AI94" s="36">
        <v>0.91</v>
      </c>
      <c r="AJ94" s="36">
        <v>0.98</v>
      </c>
      <c r="AK94" s="36">
        <v>0.73</v>
      </c>
      <c r="AL94" s="36">
        <v>1.08</v>
      </c>
      <c r="AM94" s="36">
        <v>1.0900000000000001</v>
      </c>
      <c r="AN94" s="36">
        <v>0.86</v>
      </c>
      <c r="AO94" s="36">
        <v>1.3</v>
      </c>
      <c r="AP94" s="36">
        <v>0.95</v>
      </c>
      <c r="AQ94" s="36">
        <v>0.7</v>
      </c>
      <c r="AR94" s="36">
        <v>0.87</v>
      </c>
      <c r="AS94" s="36">
        <v>1.17</v>
      </c>
      <c r="AT94" s="36">
        <v>0.25</v>
      </c>
      <c r="AU94" s="36">
        <v>1.23</v>
      </c>
      <c r="AV94" s="36">
        <v>0.94000000000000006</v>
      </c>
      <c r="AW94" s="36">
        <v>1.39</v>
      </c>
      <c r="AX94" s="36">
        <v>0.73</v>
      </c>
      <c r="AY94" s="36">
        <v>1.68</v>
      </c>
      <c r="AZ94" s="36">
        <v>1.27</v>
      </c>
      <c r="BA94" s="36">
        <v>1.2</v>
      </c>
      <c r="BB94" s="36">
        <v>0.96</v>
      </c>
      <c r="BC94" s="36">
        <v>1.04</v>
      </c>
      <c r="BD94" s="36">
        <v>1.19</v>
      </c>
      <c r="BE94" s="36">
        <v>1.1599999999999999</v>
      </c>
      <c r="BF94" s="36">
        <v>1.52</v>
      </c>
      <c r="BG94" s="36">
        <v>0.81</v>
      </c>
      <c r="BH94" s="36">
        <v>2.65</v>
      </c>
      <c r="BI94" s="36">
        <v>1.72</v>
      </c>
      <c r="BJ94" s="36">
        <v>1.35</v>
      </c>
      <c r="BK94" s="36">
        <v>1.1100000000000001</v>
      </c>
      <c r="BL94" s="36">
        <v>0.98</v>
      </c>
      <c r="BM94" s="36">
        <v>1.37</v>
      </c>
      <c r="BN94" s="36">
        <v>1.6</v>
      </c>
      <c r="BO94" s="36">
        <v>0.9</v>
      </c>
    </row>
    <row r="95" spans="1:67">
      <c r="A95" t="s">
        <v>548</v>
      </c>
      <c r="B95" t="s">
        <v>676</v>
      </c>
      <c r="C95" t="s">
        <v>677</v>
      </c>
      <c r="E95" s="127">
        <v>0.5</v>
      </c>
      <c r="G95" s="36">
        <v>1.47</v>
      </c>
      <c r="H95" s="36">
        <v>0.53</v>
      </c>
      <c r="I95" s="36">
        <v>0.65</v>
      </c>
      <c r="J95" s="36">
        <v>0.97</v>
      </c>
      <c r="K95" s="36">
        <v>1.51</v>
      </c>
      <c r="L95" s="36">
        <v>1</v>
      </c>
      <c r="M95" s="36">
        <v>0.69000000000000006</v>
      </c>
      <c r="N95" s="36">
        <v>1.1599999999999999</v>
      </c>
      <c r="O95" s="36">
        <v>1.32</v>
      </c>
      <c r="P95" s="36">
        <v>0.57000000000000006</v>
      </c>
      <c r="Q95" s="36">
        <v>1.26</v>
      </c>
      <c r="R95" s="36">
        <v>0.61</v>
      </c>
      <c r="S95" s="36">
        <v>1.47</v>
      </c>
      <c r="T95" s="36">
        <v>1.01</v>
      </c>
      <c r="U95" s="36">
        <v>1.35</v>
      </c>
      <c r="V95" s="36">
        <v>0.45</v>
      </c>
      <c r="W95" s="36">
        <v>1.41</v>
      </c>
      <c r="X95" s="36">
        <v>0.51</v>
      </c>
      <c r="Y95" s="36">
        <v>0.55000000000000004</v>
      </c>
      <c r="Z95" s="36">
        <v>0.52</v>
      </c>
      <c r="AA95" s="36">
        <v>1.1000000000000001</v>
      </c>
      <c r="AB95" s="36">
        <v>0.95</v>
      </c>
      <c r="AC95" s="36">
        <v>0.34</v>
      </c>
      <c r="AD95" s="36">
        <v>0.56000000000000005</v>
      </c>
      <c r="AE95" s="36">
        <v>0.61</v>
      </c>
      <c r="AF95" s="36">
        <v>0.98</v>
      </c>
      <c r="AG95" s="36">
        <v>0.39</v>
      </c>
      <c r="AH95" s="36">
        <v>0.67</v>
      </c>
      <c r="AI95" s="36">
        <v>0.73</v>
      </c>
      <c r="AJ95" s="36">
        <v>0.81</v>
      </c>
      <c r="AK95" s="36">
        <v>1.1000000000000001</v>
      </c>
      <c r="AL95" s="36">
        <v>1.1000000000000001</v>
      </c>
      <c r="AM95" s="36">
        <v>0.94000000000000006</v>
      </c>
      <c r="AN95" s="36">
        <v>0.75</v>
      </c>
      <c r="AO95" s="36">
        <v>1.97</v>
      </c>
      <c r="AP95" s="36">
        <v>0.78</v>
      </c>
      <c r="AQ95" s="36">
        <v>0.59</v>
      </c>
      <c r="AR95" s="36">
        <v>0.84</v>
      </c>
      <c r="AS95" s="36">
        <v>1.1499999999999999</v>
      </c>
      <c r="AT95" s="36">
        <v>0.82000000000000006</v>
      </c>
      <c r="AU95" s="36">
        <v>1.0900000000000001</v>
      </c>
      <c r="AV95" s="36">
        <v>0.99</v>
      </c>
      <c r="AW95" s="36">
        <v>0.91</v>
      </c>
      <c r="AX95" s="36">
        <v>0.79</v>
      </c>
      <c r="AY95" s="36">
        <v>1.34</v>
      </c>
      <c r="AZ95" s="36">
        <v>1.27</v>
      </c>
      <c r="BA95" s="36">
        <v>1</v>
      </c>
      <c r="BB95" s="36">
        <v>0.8</v>
      </c>
      <c r="BC95" s="36">
        <v>0.76</v>
      </c>
      <c r="BD95" s="36">
        <v>1.1200000000000001</v>
      </c>
      <c r="BE95" s="36">
        <v>1.07</v>
      </c>
      <c r="BF95" s="36">
        <v>1.47</v>
      </c>
      <c r="BG95" s="36">
        <v>0.22</v>
      </c>
      <c r="BH95" s="36">
        <v>2.48</v>
      </c>
      <c r="BI95" s="36">
        <v>1.41</v>
      </c>
      <c r="BJ95" s="36">
        <v>1.6300000000000001</v>
      </c>
      <c r="BK95" s="36">
        <v>1.08</v>
      </c>
      <c r="BL95" s="36">
        <v>0.96</v>
      </c>
      <c r="BM95" s="36">
        <v>1.64</v>
      </c>
      <c r="BN95" s="36">
        <v>1.6</v>
      </c>
      <c r="BO95" s="36">
        <v>0.78</v>
      </c>
    </row>
    <row r="96" spans="1:67">
      <c r="A96" t="s">
        <v>548</v>
      </c>
      <c r="B96" t="s">
        <v>676</v>
      </c>
      <c r="C96" t="s">
        <v>677</v>
      </c>
      <c r="E96" s="127">
        <v>1</v>
      </c>
      <c r="G96" s="36" t="s">
        <v>546</v>
      </c>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row>
    <row r="97" spans="1:67">
      <c r="A97" t="s">
        <v>548</v>
      </c>
      <c r="B97" s="62" t="s">
        <v>691</v>
      </c>
      <c r="C97" s="62" t="s">
        <v>692</v>
      </c>
      <c r="D97" s="62" t="s">
        <v>549</v>
      </c>
      <c r="E97" s="129" t="s">
        <v>544</v>
      </c>
      <c r="F97" s="62" t="s">
        <v>545</v>
      </c>
      <c r="G97" s="37" t="s">
        <v>546</v>
      </c>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row>
    <row r="98" spans="1:67">
      <c r="A98" t="s">
        <v>548</v>
      </c>
      <c r="B98" t="s">
        <v>691</v>
      </c>
      <c r="C98" t="s">
        <v>692</v>
      </c>
      <c r="E98" s="127">
        <v>0.01</v>
      </c>
      <c r="G98" s="36" t="s">
        <v>546</v>
      </c>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row>
    <row r="99" spans="1:67">
      <c r="A99" t="s">
        <v>548</v>
      </c>
      <c r="B99" t="s">
        <v>691</v>
      </c>
      <c r="C99" t="s">
        <v>692</v>
      </c>
      <c r="E99" s="127">
        <v>0.1</v>
      </c>
      <c r="G99" s="36">
        <v>2.6799999999999997</v>
      </c>
      <c r="H99" s="36">
        <v>4.8199999999999994</v>
      </c>
      <c r="I99" s="36">
        <v>1</v>
      </c>
      <c r="J99" s="36">
        <v>11.11</v>
      </c>
      <c r="K99" s="36">
        <v>1.2</v>
      </c>
      <c r="L99" s="36">
        <v>1.1300000000000001</v>
      </c>
      <c r="M99" s="36">
        <v>1.8</v>
      </c>
      <c r="N99" s="36">
        <v>2.67</v>
      </c>
      <c r="O99" s="36">
        <v>5.67</v>
      </c>
      <c r="P99" s="36">
        <v>1.34</v>
      </c>
      <c r="Q99" s="36">
        <v>13.51</v>
      </c>
      <c r="R99" s="36">
        <v>3.55</v>
      </c>
      <c r="S99" s="36">
        <v>2.2699999999999996</v>
      </c>
      <c r="T99" s="36">
        <v>1.8</v>
      </c>
      <c r="U99" s="36">
        <v>2.2999999999999998</v>
      </c>
      <c r="V99" s="36">
        <v>0.93</v>
      </c>
      <c r="W99" s="36">
        <v>6.46</v>
      </c>
      <c r="X99" s="36">
        <v>1.64</v>
      </c>
      <c r="Y99" s="36">
        <v>3.42</v>
      </c>
      <c r="Z99" s="36">
        <v>0.44</v>
      </c>
      <c r="AA99" s="36">
        <v>1.61</v>
      </c>
      <c r="AB99" s="36">
        <v>5.05</v>
      </c>
      <c r="AC99" s="36">
        <v>0.52</v>
      </c>
      <c r="AD99" s="36">
        <v>0.79</v>
      </c>
      <c r="AE99" s="36">
        <v>0.96</v>
      </c>
      <c r="AF99" s="36">
        <v>1.02</v>
      </c>
      <c r="AG99" s="36">
        <v>0.25</v>
      </c>
      <c r="AH99" s="36">
        <v>0.79</v>
      </c>
      <c r="AI99" s="36">
        <v>0.91</v>
      </c>
      <c r="AJ99" s="36">
        <v>0.57000000000000006</v>
      </c>
      <c r="AK99" s="36">
        <v>0.3</v>
      </c>
      <c r="AL99" s="36">
        <v>1.24</v>
      </c>
      <c r="AM99" s="36">
        <v>0.91</v>
      </c>
      <c r="AN99" s="36">
        <v>0.64</v>
      </c>
      <c r="AO99" s="36">
        <v>0.68</v>
      </c>
      <c r="AP99" s="36">
        <v>1</v>
      </c>
      <c r="AQ99" s="36">
        <v>0.17</v>
      </c>
      <c r="AR99" s="36">
        <v>0.64</v>
      </c>
      <c r="AS99" s="36">
        <v>0.83</v>
      </c>
      <c r="AT99" s="36">
        <v>0.5</v>
      </c>
      <c r="AU99" s="36">
        <v>1.1300000000000001</v>
      </c>
      <c r="AV99" s="36">
        <v>0.87</v>
      </c>
      <c r="AW99" s="36">
        <v>0.67</v>
      </c>
      <c r="AX99" s="36">
        <v>0.51</v>
      </c>
      <c r="AY99" s="36">
        <v>1.54</v>
      </c>
      <c r="AZ99" s="36">
        <v>0.89</v>
      </c>
      <c r="BA99" s="36">
        <v>1.72</v>
      </c>
      <c r="BB99" s="36">
        <v>1.01</v>
      </c>
      <c r="BC99" s="36">
        <v>0.68</v>
      </c>
      <c r="BD99" s="36">
        <v>0.91</v>
      </c>
      <c r="BE99" s="36">
        <v>0.89</v>
      </c>
      <c r="BF99" s="36">
        <v>0.22</v>
      </c>
      <c r="BG99" s="36">
        <v>0.37</v>
      </c>
      <c r="BH99" s="36">
        <v>1.02</v>
      </c>
      <c r="BI99" s="36">
        <v>1.0900000000000001</v>
      </c>
      <c r="BJ99" s="36">
        <v>0.49</v>
      </c>
      <c r="BK99" s="36">
        <v>0.85</v>
      </c>
      <c r="BL99" s="36">
        <v>0.9</v>
      </c>
      <c r="BM99" s="36">
        <v>1.08</v>
      </c>
      <c r="BN99" s="36">
        <v>0.71</v>
      </c>
      <c r="BO99" s="36">
        <v>0.73</v>
      </c>
    </row>
    <row r="100" spans="1:67">
      <c r="A100" t="s">
        <v>548</v>
      </c>
      <c r="B100" t="s">
        <v>691</v>
      </c>
      <c r="C100" t="s">
        <v>692</v>
      </c>
      <c r="E100" s="127">
        <v>0.5</v>
      </c>
      <c r="G100" s="36">
        <v>2.1399999999999997</v>
      </c>
      <c r="H100" s="36">
        <v>3.92</v>
      </c>
      <c r="I100" s="36">
        <v>1.35</v>
      </c>
      <c r="J100" s="36">
        <v>4.95</v>
      </c>
      <c r="K100" s="36">
        <v>1.62</v>
      </c>
      <c r="L100" s="36">
        <v>1.27</v>
      </c>
      <c r="M100" s="36">
        <v>2.2799999999999998</v>
      </c>
      <c r="N100" s="36">
        <v>1.51</v>
      </c>
      <c r="O100" s="36">
        <v>3.1999999999999997</v>
      </c>
      <c r="P100" s="36">
        <v>0.5</v>
      </c>
      <c r="Q100" s="36">
        <v>13.08</v>
      </c>
      <c r="R100" s="36">
        <v>6.1099999999999994</v>
      </c>
      <c r="S100" s="36">
        <v>2.1199999999999997</v>
      </c>
      <c r="T100" s="36">
        <v>3.25</v>
      </c>
      <c r="U100" s="36">
        <v>2.69</v>
      </c>
      <c r="V100" s="36">
        <v>0.54</v>
      </c>
      <c r="W100" s="36">
        <v>7.7</v>
      </c>
      <c r="X100" s="36">
        <v>3.6799999999999997</v>
      </c>
      <c r="Y100" s="36">
        <v>4.5599999999999996</v>
      </c>
      <c r="Z100" s="36">
        <v>0.45</v>
      </c>
      <c r="AA100" s="36">
        <v>3.1599999999999997</v>
      </c>
      <c r="AB100" s="36">
        <v>1.89</v>
      </c>
      <c r="AC100" s="36">
        <v>0.53</v>
      </c>
      <c r="AD100" s="36">
        <v>0.7</v>
      </c>
      <c r="AE100" s="36">
        <v>0.95</v>
      </c>
      <c r="AF100" s="36">
        <v>0.86</v>
      </c>
      <c r="AG100" s="36">
        <v>0.45</v>
      </c>
      <c r="AH100" s="36">
        <v>1.06</v>
      </c>
      <c r="AI100" s="36">
        <v>0.98</v>
      </c>
      <c r="AJ100" s="36">
        <v>0.88</v>
      </c>
      <c r="AK100" s="36">
        <v>0.37</v>
      </c>
      <c r="AL100" s="36">
        <v>0.87</v>
      </c>
      <c r="AM100" s="36">
        <v>0.91</v>
      </c>
      <c r="AN100" s="36">
        <v>0.71</v>
      </c>
      <c r="AO100" s="36">
        <v>0.73</v>
      </c>
      <c r="AP100" s="36">
        <v>0.87</v>
      </c>
      <c r="AQ100" s="36">
        <v>0.25</v>
      </c>
      <c r="AR100" s="36">
        <v>0.65</v>
      </c>
      <c r="AS100" s="36">
        <v>0.77</v>
      </c>
      <c r="AT100" s="36">
        <v>1.73</v>
      </c>
      <c r="AU100" s="36">
        <v>1.61</v>
      </c>
      <c r="AV100" s="36">
        <v>0.9</v>
      </c>
      <c r="AW100" s="36">
        <v>0.67</v>
      </c>
      <c r="AX100" s="36">
        <v>0.68</v>
      </c>
      <c r="AY100" s="36">
        <v>1.1000000000000001</v>
      </c>
      <c r="AZ100" s="36">
        <v>1.1200000000000001</v>
      </c>
      <c r="BA100" s="36">
        <v>1.65</v>
      </c>
      <c r="BB100" s="36">
        <v>0.96</v>
      </c>
      <c r="BC100" s="36">
        <v>0.76</v>
      </c>
      <c r="BD100" s="36">
        <v>1.3</v>
      </c>
      <c r="BE100" s="36">
        <v>1.03</v>
      </c>
      <c r="BF100" s="36">
        <v>0.24000000000000002</v>
      </c>
      <c r="BG100" s="36">
        <v>0.26</v>
      </c>
      <c r="BH100" s="36">
        <v>0.96</v>
      </c>
      <c r="BI100" s="36">
        <v>1.32</v>
      </c>
      <c r="BJ100" s="36">
        <v>0.66</v>
      </c>
      <c r="BK100" s="36">
        <v>0.9</v>
      </c>
      <c r="BL100" s="36">
        <v>1</v>
      </c>
      <c r="BM100" s="36">
        <v>1.28</v>
      </c>
      <c r="BN100" s="36">
        <v>0.89</v>
      </c>
      <c r="BO100" s="36">
        <v>0.82000000000000006</v>
      </c>
    </row>
    <row r="101" spans="1:67">
      <c r="A101" t="s">
        <v>548</v>
      </c>
      <c r="B101" t="s">
        <v>691</v>
      </c>
      <c r="C101" t="s">
        <v>692</v>
      </c>
      <c r="E101" s="127">
        <v>0.5</v>
      </c>
      <c r="G101" s="36">
        <v>2.38</v>
      </c>
      <c r="H101" s="36">
        <v>2.0799999999999996</v>
      </c>
      <c r="I101" s="36">
        <v>0.72</v>
      </c>
      <c r="J101" s="36">
        <v>6.02</v>
      </c>
      <c r="K101" s="36">
        <v>1.28</v>
      </c>
      <c r="L101" s="36">
        <v>0.76</v>
      </c>
      <c r="M101" s="36">
        <v>1.27</v>
      </c>
      <c r="N101" s="36">
        <v>0.75</v>
      </c>
      <c r="O101" s="36">
        <v>1.69</v>
      </c>
      <c r="P101" s="36">
        <v>0.81</v>
      </c>
      <c r="Q101" s="36">
        <v>5.38</v>
      </c>
      <c r="R101" s="36">
        <v>2.9299999999999997</v>
      </c>
      <c r="S101" s="36">
        <v>2.86</v>
      </c>
      <c r="T101" s="36">
        <v>1.87</v>
      </c>
      <c r="U101" s="36">
        <v>3</v>
      </c>
      <c r="V101" s="36">
        <v>1.37</v>
      </c>
      <c r="W101" s="36">
        <v>2.5499999999999998</v>
      </c>
      <c r="X101" s="36">
        <v>2.59</v>
      </c>
      <c r="Y101" s="36">
        <v>1.06</v>
      </c>
      <c r="Z101" s="36">
        <v>1</v>
      </c>
      <c r="AA101" s="36">
        <v>1.73</v>
      </c>
      <c r="AB101" s="36">
        <v>1.41</v>
      </c>
      <c r="AC101" s="36">
        <v>0.48</v>
      </c>
      <c r="AD101" s="36">
        <v>0.84</v>
      </c>
      <c r="AE101" s="36">
        <v>0.62</v>
      </c>
      <c r="AF101" s="36">
        <v>1.68</v>
      </c>
      <c r="AG101" s="36">
        <v>1.41</v>
      </c>
      <c r="AH101" s="36">
        <v>1.64</v>
      </c>
      <c r="AI101" s="36">
        <v>1.8800000000000001</v>
      </c>
      <c r="AJ101" s="36">
        <v>1.34</v>
      </c>
      <c r="AK101" s="36">
        <v>0.62</v>
      </c>
      <c r="AL101" s="36">
        <v>1.17</v>
      </c>
      <c r="AM101" s="36">
        <v>1.07</v>
      </c>
      <c r="AN101" s="36">
        <v>1.44</v>
      </c>
      <c r="AO101" s="36">
        <v>0.63</v>
      </c>
      <c r="AP101" s="36">
        <v>0.66</v>
      </c>
      <c r="AQ101" s="36">
        <v>1.02</v>
      </c>
      <c r="AR101" s="36">
        <v>0.69000000000000006</v>
      </c>
      <c r="AS101" s="36">
        <v>1.03</v>
      </c>
      <c r="AT101" s="36">
        <v>0.92</v>
      </c>
      <c r="AU101" s="36">
        <v>1.06</v>
      </c>
      <c r="AV101" s="36">
        <v>0.88</v>
      </c>
      <c r="AW101" s="36">
        <v>0.89</v>
      </c>
      <c r="AX101" s="36">
        <v>0.74</v>
      </c>
      <c r="AY101" s="36">
        <v>1.77</v>
      </c>
      <c r="AZ101" s="36">
        <v>0.85</v>
      </c>
      <c r="BA101" s="36">
        <v>2.13</v>
      </c>
      <c r="BB101" s="36">
        <v>1.1300000000000001</v>
      </c>
      <c r="BC101" s="36">
        <v>0.75</v>
      </c>
      <c r="BD101" s="36">
        <v>1.35</v>
      </c>
      <c r="BE101" s="36">
        <v>0.87</v>
      </c>
      <c r="BF101" s="36">
        <v>0.28000000000000003</v>
      </c>
      <c r="BG101" s="36">
        <v>0.49</v>
      </c>
      <c r="BH101" s="36">
        <v>1.42</v>
      </c>
      <c r="BI101" s="36">
        <v>0.86</v>
      </c>
      <c r="BJ101" s="36">
        <v>0.61</v>
      </c>
      <c r="BK101" s="36">
        <v>0.79</v>
      </c>
      <c r="BL101" s="36">
        <v>1.29</v>
      </c>
      <c r="BM101" s="36">
        <v>1.24</v>
      </c>
      <c r="BN101" s="36">
        <v>1.25</v>
      </c>
      <c r="BO101" s="36">
        <v>0.7</v>
      </c>
    </row>
    <row r="102" spans="1:67">
      <c r="A102" t="s">
        <v>548</v>
      </c>
      <c r="B102" t="s">
        <v>691</v>
      </c>
      <c r="C102" t="s">
        <v>692</v>
      </c>
      <c r="E102" s="127">
        <v>1</v>
      </c>
      <c r="G102" s="36">
        <v>2.2599999999999998</v>
      </c>
      <c r="H102" s="36">
        <v>1.93</v>
      </c>
      <c r="I102" s="36">
        <v>1.37</v>
      </c>
      <c r="J102" s="36">
        <v>1.56</v>
      </c>
      <c r="K102" s="36">
        <v>1.27</v>
      </c>
      <c r="L102" s="36">
        <v>0.78</v>
      </c>
      <c r="M102" s="36">
        <v>2.0299999999999998</v>
      </c>
      <c r="N102" s="36">
        <v>0.77</v>
      </c>
      <c r="O102" s="36">
        <v>1.1100000000000001</v>
      </c>
      <c r="P102" s="36">
        <v>0.37</v>
      </c>
      <c r="Q102" s="36">
        <v>4.5699999999999994</v>
      </c>
      <c r="R102" s="36">
        <v>4.66</v>
      </c>
      <c r="S102" s="36">
        <v>1.57</v>
      </c>
      <c r="T102" s="36">
        <v>1.89</v>
      </c>
      <c r="U102" s="36">
        <v>2.2399999999999998</v>
      </c>
      <c r="V102" s="36">
        <v>0.99</v>
      </c>
      <c r="W102" s="36">
        <v>1.76</v>
      </c>
      <c r="X102" s="36">
        <v>2.6999999999999997</v>
      </c>
      <c r="Y102" s="36">
        <v>1.49</v>
      </c>
      <c r="Z102" s="36">
        <v>1.05</v>
      </c>
      <c r="AA102" s="36">
        <v>1.82</v>
      </c>
      <c r="AB102" s="36">
        <v>0.46</v>
      </c>
      <c r="AC102" s="36">
        <v>0.68</v>
      </c>
      <c r="AD102" s="36">
        <v>1.26</v>
      </c>
      <c r="AE102" s="36">
        <v>1.02</v>
      </c>
      <c r="AF102" s="36">
        <v>0.7</v>
      </c>
      <c r="AG102" s="36">
        <v>0.79</v>
      </c>
      <c r="AH102" s="36">
        <v>1.26</v>
      </c>
      <c r="AI102" s="36">
        <v>1.27</v>
      </c>
      <c r="AJ102" s="36">
        <v>0.92</v>
      </c>
      <c r="AK102" s="36">
        <v>0.49</v>
      </c>
      <c r="AL102" s="36">
        <v>0.77</v>
      </c>
      <c r="AM102" s="36">
        <v>1.03</v>
      </c>
      <c r="AN102" s="36">
        <v>0.95</v>
      </c>
      <c r="AO102" s="36">
        <v>0.77</v>
      </c>
      <c r="AP102" s="36">
        <v>0.49</v>
      </c>
      <c r="AQ102" s="36">
        <v>0.43</v>
      </c>
      <c r="AR102" s="36">
        <v>1.04</v>
      </c>
      <c r="AS102" s="36">
        <v>0.81</v>
      </c>
      <c r="AT102" s="36">
        <v>2.76</v>
      </c>
      <c r="AU102" s="36">
        <v>0.99</v>
      </c>
      <c r="AV102" s="36">
        <v>1.04</v>
      </c>
      <c r="AW102" s="36">
        <v>0.9</v>
      </c>
      <c r="AX102" s="36">
        <v>0.92</v>
      </c>
      <c r="AY102" s="36">
        <v>0.88</v>
      </c>
      <c r="AZ102" s="36">
        <v>1.06</v>
      </c>
      <c r="BA102" s="36">
        <v>1.25</v>
      </c>
      <c r="BB102" s="36">
        <v>1.05</v>
      </c>
      <c r="BC102" s="36">
        <v>1.03</v>
      </c>
      <c r="BD102" s="36">
        <v>1.07</v>
      </c>
      <c r="BE102" s="36">
        <v>0.97</v>
      </c>
      <c r="BF102" s="36">
        <v>0.52</v>
      </c>
      <c r="BG102" s="36">
        <v>0.21000000000000002</v>
      </c>
      <c r="BH102" s="36">
        <v>0.77</v>
      </c>
      <c r="BI102" s="36">
        <v>0.75</v>
      </c>
      <c r="BJ102" s="36">
        <v>0.69000000000000006</v>
      </c>
      <c r="BK102" s="36">
        <v>0.99</v>
      </c>
      <c r="BL102" s="36">
        <v>1.24</v>
      </c>
      <c r="BM102" s="36">
        <v>1.05</v>
      </c>
      <c r="BN102" s="36">
        <v>0.92</v>
      </c>
      <c r="BO102" s="36">
        <v>0.76</v>
      </c>
    </row>
    <row r="103" spans="1:67">
      <c r="A103" t="s">
        <v>548</v>
      </c>
      <c r="B103" t="s">
        <v>691</v>
      </c>
      <c r="C103" t="s">
        <v>692</v>
      </c>
      <c r="E103" s="127">
        <v>1</v>
      </c>
      <c r="G103" s="36">
        <v>3.07</v>
      </c>
      <c r="H103" s="36">
        <v>16.630000000000003</v>
      </c>
      <c r="I103" s="36">
        <v>3.6199999999999997</v>
      </c>
      <c r="J103" s="36">
        <v>2.5399999999999996</v>
      </c>
      <c r="K103" s="36">
        <v>0.92</v>
      </c>
      <c r="L103" s="36">
        <v>2.4499999999999997</v>
      </c>
      <c r="M103" s="36">
        <v>8.4499999999999993</v>
      </c>
      <c r="N103" s="36">
        <v>1.27</v>
      </c>
      <c r="O103" s="36">
        <v>2.8099999999999996</v>
      </c>
      <c r="P103" s="36">
        <v>0.5</v>
      </c>
      <c r="Q103" s="36">
        <v>19.360000000000003</v>
      </c>
      <c r="R103" s="36">
        <v>11.959999999999999</v>
      </c>
      <c r="S103" s="36">
        <v>3.17</v>
      </c>
      <c r="T103" s="36">
        <v>4.68</v>
      </c>
      <c r="U103" s="36">
        <v>5.5</v>
      </c>
      <c r="V103" s="36">
        <v>0.88</v>
      </c>
      <c r="W103" s="36">
        <v>8.67</v>
      </c>
      <c r="X103" s="36">
        <v>32.559999999999995</v>
      </c>
      <c r="Y103" s="36">
        <v>4.0299999999999994</v>
      </c>
      <c r="Z103" s="36">
        <v>1.44</v>
      </c>
      <c r="AA103" s="36">
        <v>4.58</v>
      </c>
      <c r="AB103" s="36">
        <v>0.42</v>
      </c>
      <c r="AC103" s="36">
        <v>0.6</v>
      </c>
      <c r="AD103" s="36">
        <v>0.82000000000000006</v>
      </c>
      <c r="AE103" s="36">
        <v>1.1599999999999999</v>
      </c>
      <c r="AF103" s="36">
        <v>1.1499999999999999</v>
      </c>
      <c r="AG103" s="36">
        <v>0.98</v>
      </c>
      <c r="AH103" s="36">
        <v>1.1100000000000001</v>
      </c>
      <c r="AI103" s="36">
        <v>1.32</v>
      </c>
      <c r="AJ103" s="36">
        <v>1.47</v>
      </c>
      <c r="AK103" s="36">
        <v>0.33</v>
      </c>
      <c r="AL103" s="36">
        <v>0.68</v>
      </c>
      <c r="AM103" s="36">
        <v>1.33</v>
      </c>
      <c r="AN103" s="36">
        <v>1.05</v>
      </c>
      <c r="AO103" s="36">
        <v>0.33</v>
      </c>
      <c r="AP103" s="36">
        <v>0.74</v>
      </c>
      <c r="AQ103" s="36">
        <v>0.25</v>
      </c>
      <c r="AR103" s="36">
        <v>0.57999999999999996</v>
      </c>
      <c r="AS103" s="36">
        <v>0.7</v>
      </c>
      <c r="AT103" s="36">
        <v>1.1200000000000001</v>
      </c>
      <c r="AU103" s="36">
        <v>2.5099999999999998</v>
      </c>
      <c r="AV103" s="36">
        <v>0.72</v>
      </c>
      <c r="AW103" s="36">
        <v>0.65</v>
      </c>
      <c r="AX103" s="36">
        <v>0.72</v>
      </c>
      <c r="AY103" s="36">
        <v>1.22</v>
      </c>
      <c r="AZ103" s="36">
        <v>1.26</v>
      </c>
      <c r="BA103" s="36">
        <v>2.2399999999999998</v>
      </c>
      <c r="BB103" s="36">
        <v>1.45</v>
      </c>
      <c r="BC103" s="36">
        <v>0.66</v>
      </c>
      <c r="BD103" s="36">
        <v>1.17</v>
      </c>
      <c r="BE103" s="36">
        <v>0.88</v>
      </c>
      <c r="BF103" s="36">
        <v>0.03</v>
      </c>
      <c r="BG103" s="36">
        <v>0.05</v>
      </c>
      <c r="BH103" s="36">
        <v>1.51</v>
      </c>
      <c r="BI103" s="36">
        <v>1.33</v>
      </c>
      <c r="BJ103" s="36">
        <v>0.34</v>
      </c>
      <c r="BK103" s="36">
        <v>0.76</v>
      </c>
      <c r="BL103" s="36">
        <v>0.92</v>
      </c>
      <c r="BM103" s="36">
        <v>2.0699999999999998</v>
      </c>
      <c r="BN103" s="36">
        <v>1.17</v>
      </c>
      <c r="BO103" s="36">
        <v>0.92</v>
      </c>
    </row>
    <row r="104" spans="1:67">
      <c r="A104" t="s">
        <v>548</v>
      </c>
      <c r="B104" s="64" t="s">
        <v>691</v>
      </c>
      <c r="C104" s="64" t="s">
        <v>692</v>
      </c>
      <c r="D104" s="64"/>
      <c r="E104" s="128">
        <v>1</v>
      </c>
      <c r="F104" s="64"/>
      <c r="G104" s="38">
        <v>2.4</v>
      </c>
      <c r="H104" s="38">
        <v>5.3</v>
      </c>
      <c r="I104" s="38">
        <v>1.78</v>
      </c>
      <c r="J104" s="38">
        <v>1.45</v>
      </c>
      <c r="K104" s="38">
        <v>0.87</v>
      </c>
      <c r="L104" s="38">
        <v>1.34</v>
      </c>
      <c r="M104" s="38">
        <v>4.29</v>
      </c>
      <c r="N104" s="38">
        <v>1.08</v>
      </c>
      <c r="O104" s="38">
        <v>2.17</v>
      </c>
      <c r="P104" s="38">
        <v>0.38</v>
      </c>
      <c r="Q104" s="38">
        <v>19.760000000000002</v>
      </c>
      <c r="R104" s="38">
        <v>6.63</v>
      </c>
      <c r="S104" s="38">
        <v>1.45</v>
      </c>
      <c r="T104" s="38">
        <v>2.3899999999999997</v>
      </c>
      <c r="U104" s="38">
        <v>3.23</v>
      </c>
      <c r="V104" s="38">
        <v>0.64</v>
      </c>
      <c r="W104" s="38">
        <v>4.96</v>
      </c>
      <c r="X104" s="38">
        <v>5.9799999999999995</v>
      </c>
      <c r="Y104" s="38">
        <v>4.1099999999999994</v>
      </c>
      <c r="Z104" s="38">
        <v>0.85</v>
      </c>
      <c r="AA104" s="38">
        <v>2.57</v>
      </c>
      <c r="AB104" s="38">
        <v>0.83</v>
      </c>
      <c r="AC104" s="38">
        <v>0.36</v>
      </c>
      <c r="AD104" s="38">
        <v>0.62</v>
      </c>
      <c r="AE104" s="38">
        <v>0.77</v>
      </c>
      <c r="AF104" s="38">
        <v>0.77</v>
      </c>
      <c r="AG104" s="38">
        <v>0.39</v>
      </c>
      <c r="AH104" s="38">
        <v>0.7</v>
      </c>
      <c r="AI104" s="38">
        <v>0.95</v>
      </c>
      <c r="AJ104" s="38">
        <v>0.76</v>
      </c>
      <c r="AK104" s="38">
        <v>0.41000000000000003</v>
      </c>
      <c r="AL104" s="38">
        <v>0.81</v>
      </c>
      <c r="AM104" s="38">
        <v>1.33</v>
      </c>
      <c r="AN104" s="38">
        <v>0.68</v>
      </c>
      <c r="AO104" s="38">
        <v>1.1200000000000001</v>
      </c>
      <c r="AP104" s="38">
        <v>0.68</v>
      </c>
      <c r="AQ104" s="38">
        <v>0.43</v>
      </c>
      <c r="AR104" s="38">
        <v>0.56000000000000005</v>
      </c>
      <c r="AS104" s="38">
        <v>1.24</v>
      </c>
      <c r="AT104" s="38">
        <v>1.92</v>
      </c>
      <c r="AU104" s="38">
        <v>1.51</v>
      </c>
      <c r="AV104" s="38">
        <v>1.1300000000000001</v>
      </c>
      <c r="AW104" s="38">
        <v>0.73</v>
      </c>
      <c r="AX104" s="38">
        <v>0.91</v>
      </c>
      <c r="AY104" s="38">
        <v>0.88</v>
      </c>
      <c r="AZ104" s="38">
        <v>1.1000000000000001</v>
      </c>
      <c r="BA104" s="38">
        <v>2.0499999999999998</v>
      </c>
      <c r="BB104" s="38">
        <v>1.1300000000000001</v>
      </c>
      <c r="BC104" s="38">
        <v>0.54</v>
      </c>
      <c r="BD104" s="38">
        <v>0.98</v>
      </c>
      <c r="BE104" s="38">
        <v>1.04</v>
      </c>
      <c r="BF104" s="38">
        <v>0.11</v>
      </c>
      <c r="BG104" s="38">
        <v>0.22</v>
      </c>
      <c r="BH104" s="38">
        <v>1.26</v>
      </c>
      <c r="BI104" s="38">
        <v>1.28</v>
      </c>
      <c r="BJ104" s="38">
        <v>0.71</v>
      </c>
      <c r="BK104" s="38">
        <v>0.95</v>
      </c>
      <c r="BL104" s="38">
        <v>0.84</v>
      </c>
      <c r="BM104" s="38">
        <v>2.0299999999999998</v>
      </c>
      <c r="BN104" s="38">
        <v>0.94000000000000006</v>
      </c>
      <c r="BO104" s="38">
        <v>0.93</v>
      </c>
    </row>
    <row r="105" spans="1:67">
      <c r="A105" t="s">
        <v>548</v>
      </c>
      <c r="B105" t="s">
        <v>697</v>
      </c>
      <c r="C105" t="s">
        <v>698</v>
      </c>
      <c r="D105" t="s">
        <v>549</v>
      </c>
      <c r="E105" s="126" t="s">
        <v>544</v>
      </c>
      <c r="F105" t="s">
        <v>545</v>
      </c>
      <c r="G105" s="36" t="s">
        <v>546</v>
      </c>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row>
    <row r="106" spans="1:67">
      <c r="A106" t="s">
        <v>548</v>
      </c>
      <c r="B106" t="s">
        <v>697</v>
      </c>
      <c r="C106" t="s">
        <v>698</v>
      </c>
      <c r="E106" s="127">
        <v>0.01</v>
      </c>
      <c r="G106" s="36">
        <v>2.0999999999999996</v>
      </c>
      <c r="H106" s="36">
        <v>0.92</v>
      </c>
      <c r="I106" s="36">
        <v>1.1100000000000001</v>
      </c>
      <c r="J106" s="36">
        <v>0.49</v>
      </c>
      <c r="K106" s="36">
        <v>0.81</v>
      </c>
      <c r="L106" s="36">
        <v>0.45</v>
      </c>
      <c r="M106" s="36">
        <v>0.57000000000000006</v>
      </c>
      <c r="N106" s="36">
        <v>0.67</v>
      </c>
      <c r="O106" s="36">
        <v>0.66</v>
      </c>
      <c r="P106" s="36">
        <v>0.57000000000000006</v>
      </c>
      <c r="Q106" s="36">
        <v>1.26</v>
      </c>
      <c r="R106" s="36">
        <v>1.66</v>
      </c>
      <c r="S106" s="36">
        <v>0.64</v>
      </c>
      <c r="T106" s="36">
        <v>0.91</v>
      </c>
      <c r="U106" s="36">
        <v>1.1000000000000001</v>
      </c>
      <c r="V106" s="36">
        <v>0.66</v>
      </c>
      <c r="W106" s="36">
        <v>0.53</v>
      </c>
      <c r="X106" s="36">
        <v>0.41000000000000003</v>
      </c>
      <c r="Y106" s="36">
        <v>0.69000000000000006</v>
      </c>
      <c r="Z106" s="36">
        <v>1.26</v>
      </c>
      <c r="AA106" s="36">
        <v>0.78</v>
      </c>
      <c r="AB106" s="36">
        <v>0.34</v>
      </c>
      <c r="AC106" s="36">
        <v>0.01</v>
      </c>
      <c r="AD106" s="36">
        <v>1.25</v>
      </c>
      <c r="AE106" s="36">
        <v>1.36</v>
      </c>
      <c r="AF106" s="36">
        <v>0.79</v>
      </c>
      <c r="AG106" s="36">
        <v>0.95</v>
      </c>
      <c r="AH106" s="36">
        <v>1.25</v>
      </c>
      <c r="AI106" s="36">
        <v>1.18</v>
      </c>
      <c r="AJ106" s="36">
        <v>1.1200000000000001</v>
      </c>
      <c r="AK106" s="36">
        <v>0.43</v>
      </c>
      <c r="AL106" s="36">
        <v>1.04</v>
      </c>
      <c r="AM106" s="36">
        <v>1.04</v>
      </c>
      <c r="AN106" s="36">
        <v>0.94000000000000006</v>
      </c>
      <c r="AO106" s="36">
        <v>2.13</v>
      </c>
      <c r="AP106" s="36">
        <v>0.68</v>
      </c>
      <c r="AQ106" s="36">
        <v>1.81</v>
      </c>
      <c r="AR106" s="36">
        <v>0.9</v>
      </c>
      <c r="AS106" s="36">
        <v>1.6300000000000001</v>
      </c>
      <c r="AT106" s="36">
        <v>1.37</v>
      </c>
      <c r="AU106" s="36">
        <v>0.9</v>
      </c>
      <c r="AV106" s="36">
        <v>1.0900000000000001</v>
      </c>
      <c r="AW106" s="36">
        <v>1.65</v>
      </c>
      <c r="AX106" s="36">
        <v>0.97</v>
      </c>
      <c r="AY106" s="36">
        <v>1.19</v>
      </c>
      <c r="AZ106" s="36">
        <v>1.26</v>
      </c>
      <c r="BA106" s="36">
        <v>0.97</v>
      </c>
      <c r="BB106" s="36">
        <v>1.01</v>
      </c>
      <c r="BC106" s="36">
        <v>1.3800000000000001</v>
      </c>
      <c r="BD106" s="36">
        <v>1.17</v>
      </c>
      <c r="BE106" s="36">
        <v>1.08</v>
      </c>
      <c r="BF106" s="36">
        <v>1.92</v>
      </c>
      <c r="BG106" s="36">
        <v>0.95</v>
      </c>
      <c r="BH106" s="36">
        <v>1.01</v>
      </c>
      <c r="BI106" s="36">
        <v>0.81</v>
      </c>
      <c r="BJ106" s="36">
        <v>0.8</v>
      </c>
      <c r="BK106" s="36">
        <v>1.1000000000000001</v>
      </c>
      <c r="BL106" s="36">
        <v>1.27</v>
      </c>
      <c r="BM106" s="36">
        <v>1.1499999999999999</v>
      </c>
      <c r="BN106" s="36">
        <v>0.85</v>
      </c>
      <c r="BO106" s="36">
        <v>0.82000000000000006</v>
      </c>
    </row>
    <row r="107" spans="1:67">
      <c r="A107" t="s">
        <v>548</v>
      </c>
      <c r="B107" t="s">
        <v>697</v>
      </c>
      <c r="C107" t="s">
        <v>698</v>
      </c>
      <c r="E107" s="127">
        <v>0.01</v>
      </c>
      <c r="G107" s="36">
        <v>0.72</v>
      </c>
      <c r="H107" s="36">
        <v>1.85</v>
      </c>
      <c r="I107" s="36">
        <v>1.69</v>
      </c>
      <c r="J107" s="36">
        <v>1.71</v>
      </c>
      <c r="K107" s="36">
        <v>1.1599999999999999</v>
      </c>
      <c r="L107" s="36">
        <v>0.97</v>
      </c>
      <c r="M107" s="36">
        <v>1.65</v>
      </c>
      <c r="N107" s="36">
        <v>1.46</v>
      </c>
      <c r="O107" s="36">
        <v>1.34</v>
      </c>
      <c r="P107" s="36">
        <v>0.99</v>
      </c>
      <c r="Q107" s="36">
        <v>1.32</v>
      </c>
      <c r="R107" s="36">
        <v>2.0699999999999998</v>
      </c>
      <c r="S107" s="36">
        <v>1.1499999999999999</v>
      </c>
      <c r="T107" s="36">
        <v>1.08</v>
      </c>
      <c r="U107" s="36">
        <v>1.31</v>
      </c>
      <c r="V107" s="36">
        <v>1.97</v>
      </c>
      <c r="W107" s="36">
        <v>1.08</v>
      </c>
      <c r="X107" s="36">
        <v>2.94</v>
      </c>
      <c r="Y107" s="36">
        <v>1.18</v>
      </c>
      <c r="Z107" s="36">
        <v>1.26</v>
      </c>
      <c r="AA107" s="36">
        <v>1.06</v>
      </c>
      <c r="AB107" s="36">
        <v>0.95</v>
      </c>
      <c r="AC107" s="36">
        <v>1.17</v>
      </c>
      <c r="AD107" s="36">
        <v>0.83</v>
      </c>
      <c r="AE107" s="36">
        <v>1.06</v>
      </c>
      <c r="AF107" s="36">
        <v>1.3800000000000001</v>
      </c>
      <c r="AG107" s="36">
        <v>1.95</v>
      </c>
      <c r="AH107" s="36">
        <v>1.21</v>
      </c>
      <c r="AI107" s="36">
        <v>1.08</v>
      </c>
      <c r="AJ107" s="36">
        <v>1.72</v>
      </c>
      <c r="AK107" s="36">
        <v>0.75</v>
      </c>
      <c r="AL107" s="36">
        <v>0.95</v>
      </c>
      <c r="AM107" s="36">
        <v>1.32</v>
      </c>
      <c r="AN107" s="36">
        <v>1.03</v>
      </c>
      <c r="AO107" s="36">
        <v>0.43</v>
      </c>
      <c r="AP107" s="36">
        <v>0.63</v>
      </c>
      <c r="AQ107" s="36">
        <v>0.48</v>
      </c>
      <c r="AR107" s="36">
        <v>0.81</v>
      </c>
      <c r="AS107" s="36">
        <v>0.91</v>
      </c>
      <c r="AT107" s="36">
        <v>0.39</v>
      </c>
      <c r="AU107" s="36">
        <v>1.65</v>
      </c>
      <c r="AV107" s="36">
        <v>0.97</v>
      </c>
      <c r="AW107" s="36">
        <v>0.96</v>
      </c>
      <c r="AX107" s="36">
        <v>0.79</v>
      </c>
      <c r="AY107" s="36">
        <v>1.27</v>
      </c>
      <c r="AZ107" s="36">
        <v>1.37</v>
      </c>
      <c r="BA107" s="36">
        <v>1.44</v>
      </c>
      <c r="BB107" s="36">
        <v>1.29</v>
      </c>
      <c r="BC107" s="36">
        <v>0.65</v>
      </c>
      <c r="BD107" s="36">
        <v>0.96</v>
      </c>
      <c r="BE107" s="36">
        <v>0.93</v>
      </c>
      <c r="BF107" s="36">
        <v>0.22</v>
      </c>
      <c r="BG107" s="36">
        <v>0.09</v>
      </c>
      <c r="BH107" s="36">
        <v>1.17</v>
      </c>
      <c r="BI107" s="36">
        <v>1.59</v>
      </c>
      <c r="BJ107" s="36">
        <v>0.37</v>
      </c>
      <c r="BK107" s="36">
        <v>0.67</v>
      </c>
      <c r="BL107" s="36">
        <v>1.1000000000000001</v>
      </c>
      <c r="BM107" s="36">
        <v>0.76</v>
      </c>
      <c r="BN107" s="36">
        <v>1.19</v>
      </c>
      <c r="BO107" s="36">
        <v>0.73</v>
      </c>
    </row>
    <row r="108" spans="1:67">
      <c r="A108" t="s">
        <v>548</v>
      </c>
      <c r="B108" t="s">
        <v>697</v>
      </c>
      <c r="C108" t="s">
        <v>698</v>
      </c>
      <c r="E108" s="127">
        <v>0.1</v>
      </c>
      <c r="G108" s="36">
        <v>6.18</v>
      </c>
      <c r="H108" s="36">
        <v>37.36</v>
      </c>
      <c r="I108" s="36">
        <v>1.26</v>
      </c>
      <c r="J108" s="36">
        <v>3.98</v>
      </c>
      <c r="K108" s="36">
        <v>11</v>
      </c>
      <c r="L108" s="36">
        <v>8.5</v>
      </c>
      <c r="M108" s="36">
        <v>3.65</v>
      </c>
      <c r="N108" s="36">
        <v>7.96</v>
      </c>
      <c r="O108" s="36">
        <v>4.08</v>
      </c>
      <c r="P108" s="36">
        <v>2.86</v>
      </c>
      <c r="Q108" s="36">
        <v>10</v>
      </c>
      <c r="R108" s="36">
        <v>9.74</v>
      </c>
      <c r="S108" s="36">
        <v>4.0699999999999994</v>
      </c>
      <c r="T108" s="36">
        <v>5.4799999999999995</v>
      </c>
      <c r="U108" s="36">
        <v>1.75</v>
      </c>
      <c r="V108" s="36">
        <v>1.26</v>
      </c>
      <c r="W108" s="36">
        <v>5.2799999999999994</v>
      </c>
      <c r="X108" s="36">
        <v>8.6</v>
      </c>
      <c r="Y108" s="36">
        <v>1.35</v>
      </c>
      <c r="Z108" s="36">
        <v>0.86</v>
      </c>
      <c r="AA108" s="36">
        <v>6.0699999999999994</v>
      </c>
      <c r="AB108" s="36">
        <v>1.4</v>
      </c>
      <c r="AC108" s="36">
        <v>1.3800000000000001</v>
      </c>
      <c r="AD108" s="36">
        <v>0.57999999999999996</v>
      </c>
      <c r="AE108" s="36">
        <v>0.92</v>
      </c>
      <c r="AF108" s="36">
        <v>0.72</v>
      </c>
      <c r="AG108" s="36">
        <v>0.25</v>
      </c>
      <c r="AH108" s="36">
        <v>0.54</v>
      </c>
      <c r="AI108" s="36">
        <v>0.46</v>
      </c>
      <c r="AJ108" s="36">
        <v>0.36</v>
      </c>
      <c r="AK108" s="36">
        <v>0.65</v>
      </c>
      <c r="AL108" s="36">
        <v>0.49</v>
      </c>
      <c r="AM108" s="36">
        <v>1.43</v>
      </c>
      <c r="AN108" s="36">
        <v>0.26</v>
      </c>
      <c r="AO108" s="36">
        <v>0.19</v>
      </c>
      <c r="AP108" s="36">
        <v>0.94000000000000006</v>
      </c>
      <c r="AQ108" s="36">
        <v>0.24000000000000002</v>
      </c>
      <c r="AR108" s="36">
        <v>0.96</v>
      </c>
      <c r="AS108" s="36">
        <v>0.17</v>
      </c>
      <c r="AT108" s="36">
        <v>3.5799999999999996</v>
      </c>
      <c r="AU108" s="36">
        <v>3.01</v>
      </c>
      <c r="AV108" s="36">
        <v>0.33</v>
      </c>
      <c r="AW108" s="36">
        <v>0.16</v>
      </c>
      <c r="AX108" s="36">
        <v>0.7</v>
      </c>
      <c r="AY108" s="36">
        <v>2.19</v>
      </c>
      <c r="AZ108" s="36">
        <v>0.92</v>
      </c>
      <c r="BA108" s="36">
        <v>1.72</v>
      </c>
      <c r="BB108" s="36">
        <v>1.17</v>
      </c>
      <c r="BC108" s="36">
        <v>0.94000000000000006</v>
      </c>
      <c r="BD108" s="36">
        <v>0.83</v>
      </c>
      <c r="BE108" s="36">
        <v>0.98</v>
      </c>
      <c r="BF108" s="36">
        <v>0.8</v>
      </c>
      <c r="BG108" s="36">
        <v>1.17</v>
      </c>
      <c r="BH108" s="36">
        <v>1.03</v>
      </c>
      <c r="BI108" s="36">
        <v>0.04</v>
      </c>
      <c r="BJ108" s="36">
        <v>0.65</v>
      </c>
      <c r="BK108" s="36">
        <v>1.26</v>
      </c>
      <c r="BL108" s="36">
        <v>0.72</v>
      </c>
      <c r="BM108" s="36">
        <v>2.6599999999999997</v>
      </c>
      <c r="BN108" s="36">
        <v>0.78</v>
      </c>
      <c r="BO108" s="36">
        <v>1.3</v>
      </c>
    </row>
    <row r="109" spans="1:67">
      <c r="A109" t="s">
        <v>548</v>
      </c>
      <c r="B109" t="s">
        <v>697</v>
      </c>
      <c r="C109" t="s">
        <v>698</v>
      </c>
      <c r="E109" s="127">
        <v>0.1</v>
      </c>
      <c r="G109" s="36">
        <v>7.14</v>
      </c>
      <c r="H109" s="36">
        <v>44.54</v>
      </c>
      <c r="I109" s="36">
        <v>1.52</v>
      </c>
      <c r="J109" s="36">
        <v>2.88</v>
      </c>
      <c r="K109" s="36">
        <v>4.93</v>
      </c>
      <c r="L109" s="36">
        <v>6.1099999999999994</v>
      </c>
      <c r="M109" s="36">
        <v>2.8699999999999997</v>
      </c>
      <c r="N109" s="36">
        <v>5.05</v>
      </c>
      <c r="O109" s="36">
        <v>3.7899999999999996</v>
      </c>
      <c r="P109" s="36">
        <v>8.32</v>
      </c>
      <c r="Q109" s="36">
        <v>13.24</v>
      </c>
      <c r="R109" s="36">
        <v>4.97</v>
      </c>
      <c r="S109" s="36">
        <v>7.9799999999999995</v>
      </c>
      <c r="T109" s="36">
        <v>7.1499999999999995</v>
      </c>
      <c r="U109" s="36">
        <v>2.5399999999999996</v>
      </c>
      <c r="V109" s="36">
        <v>2.9699999999999998</v>
      </c>
      <c r="W109" s="36">
        <v>4.34</v>
      </c>
      <c r="X109" s="36">
        <v>14.39</v>
      </c>
      <c r="Y109" s="36">
        <v>0.86</v>
      </c>
      <c r="Z109" s="36">
        <v>1.44</v>
      </c>
      <c r="AA109" s="36">
        <v>6.4399999999999995</v>
      </c>
      <c r="AB109" s="36">
        <v>0.71</v>
      </c>
      <c r="AC109" s="36">
        <v>0.96</v>
      </c>
      <c r="AD109" s="36">
        <v>0.76</v>
      </c>
      <c r="AE109" s="36">
        <v>0.26</v>
      </c>
      <c r="AF109" s="36">
        <v>0.91</v>
      </c>
      <c r="AG109" s="36">
        <v>0.48</v>
      </c>
      <c r="AH109" s="36">
        <v>0.53</v>
      </c>
      <c r="AI109" s="36">
        <v>0.56000000000000005</v>
      </c>
      <c r="AJ109" s="36">
        <v>0.57999999999999996</v>
      </c>
      <c r="AK109" s="36">
        <v>0.76</v>
      </c>
      <c r="AL109" s="36">
        <v>0.37</v>
      </c>
      <c r="AM109" s="36">
        <v>1.23</v>
      </c>
      <c r="AN109" s="36">
        <v>0.33</v>
      </c>
      <c r="AO109" s="36">
        <v>0.14000000000000001</v>
      </c>
      <c r="AP109" s="36">
        <v>0.86</v>
      </c>
      <c r="AQ109" s="36">
        <v>0.68</v>
      </c>
      <c r="AR109" s="36">
        <v>0.93</v>
      </c>
      <c r="AS109" s="36">
        <v>0.18000000000000002</v>
      </c>
      <c r="AT109" s="36">
        <v>4.87</v>
      </c>
      <c r="AU109" s="36">
        <v>3.36</v>
      </c>
      <c r="AV109" s="36">
        <v>0.28000000000000003</v>
      </c>
      <c r="AW109" s="36">
        <v>0.22</v>
      </c>
      <c r="AX109" s="36">
        <v>0.59</v>
      </c>
      <c r="AY109" s="36">
        <v>1.46</v>
      </c>
      <c r="AZ109" s="36">
        <v>1.05</v>
      </c>
      <c r="BA109" s="36">
        <v>1.58</v>
      </c>
      <c r="BB109" s="36">
        <v>1.31</v>
      </c>
      <c r="BC109" s="36">
        <v>0.63</v>
      </c>
      <c r="BD109" s="36">
        <v>0.96</v>
      </c>
      <c r="BE109" s="36">
        <v>0.61</v>
      </c>
      <c r="BF109" s="36">
        <v>0.14000000000000001</v>
      </c>
      <c r="BG109" s="36">
        <v>0.2</v>
      </c>
      <c r="BH109" s="36">
        <v>1.64</v>
      </c>
      <c r="BI109" s="36">
        <v>0.04</v>
      </c>
      <c r="BJ109" s="36">
        <v>0.27</v>
      </c>
      <c r="BK109" s="36">
        <v>0.94000000000000006</v>
      </c>
      <c r="BL109" s="36">
        <v>0.67</v>
      </c>
      <c r="BM109" s="36">
        <v>3.03</v>
      </c>
      <c r="BN109" s="36">
        <v>0.99</v>
      </c>
      <c r="BO109" s="36">
        <v>1.26</v>
      </c>
    </row>
    <row r="110" spans="1:67">
      <c r="A110" t="s">
        <v>548</v>
      </c>
      <c r="B110" t="s">
        <v>697</v>
      </c>
      <c r="C110" t="s">
        <v>698</v>
      </c>
      <c r="E110" s="127">
        <v>0.1</v>
      </c>
      <c r="G110" s="36">
        <v>16.84</v>
      </c>
      <c r="H110" s="36">
        <v>24.720000000000002</v>
      </c>
      <c r="I110" s="36">
        <v>1.19</v>
      </c>
      <c r="J110" s="36">
        <v>4.1899999999999995</v>
      </c>
      <c r="K110" s="36">
        <v>2.67</v>
      </c>
      <c r="L110" s="36">
        <v>4.1099999999999994</v>
      </c>
      <c r="M110" s="36">
        <v>2.4</v>
      </c>
      <c r="N110" s="36">
        <v>3.7399999999999998</v>
      </c>
      <c r="O110" s="36">
        <v>3.09</v>
      </c>
      <c r="P110" s="36">
        <v>6.58</v>
      </c>
      <c r="Q110" s="36">
        <v>11.82</v>
      </c>
      <c r="R110" s="36">
        <v>7.2799999999999994</v>
      </c>
      <c r="S110" s="36">
        <v>5.31</v>
      </c>
      <c r="T110" s="36">
        <v>5.3</v>
      </c>
      <c r="U110" s="36">
        <v>2.73</v>
      </c>
      <c r="V110" s="36">
        <v>1.55</v>
      </c>
      <c r="W110" s="36">
        <v>3.13</v>
      </c>
      <c r="X110" s="36">
        <v>6.89</v>
      </c>
      <c r="Y110" s="36">
        <v>0.96</v>
      </c>
      <c r="Z110" s="36">
        <v>1.48</v>
      </c>
      <c r="AA110" s="36">
        <v>4.8</v>
      </c>
      <c r="AB110" s="36">
        <v>0.7</v>
      </c>
      <c r="AC110" s="36">
        <v>1.18</v>
      </c>
      <c r="AD110" s="36">
        <v>0.79</v>
      </c>
      <c r="AE110" s="36">
        <v>1.1300000000000001</v>
      </c>
      <c r="AF110" s="36">
        <v>0.69000000000000006</v>
      </c>
      <c r="AG110" s="36">
        <v>0.49</v>
      </c>
      <c r="AH110" s="36">
        <v>0.62</v>
      </c>
      <c r="AI110" s="36">
        <v>0.66</v>
      </c>
      <c r="AJ110" s="36">
        <v>0.48</v>
      </c>
      <c r="AK110" s="36">
        <v>0.64</v>
      </c>
      <c r="AL110" s="36">
        <v>0.6</v>
      </c>
      <c r="AM110" s="36">
        <v>1.71</v>
      </c>
      <c r="AN110" s="36">
        <v>0.36</v>
      </c>
      <c r="AO110" s="36">
        <v>0.23</v>
      </c>
      <c r="AP110" s="36">
        <v>0.94000000000000006</v>
      </c>
      <c r="AQ110" s="36">
        <v>1.86</v>
      </c>
      <c r="AR110" s="36">
        <v>1.06</v>
      </c>
      <c r="AS110" s="36">
        <v>0.23</v>
      </c>
      <c r="AT110" s="36">
        <v>3.5999999999999996</v>
      </c>
      <c r="AU110" s="36">
        <v>2.38</v>
      </c>
      <c r="AV110" s="36">
        <v>0.31</v>
      </c>
      <c r="AW110" s="36">
        <v>0.28000000000000003</v>
      </c>
      <c r="AX110" s="36">
        <v>0.7</v>
      </c>
      <c r="AY110" s="36">
        <v>1.54</v>
      </c>
      <c r="AZ110" s="36">
        <v>0.94000000000000006</v>
      </c>
      <c r="BA110" s="36">
        <v>1.51</v>
      </c>
      <c r="BB110" s="36">
        <v>1.07</v>
      </c>
      <c r="BC110" s="36">
        <v>0.93</v>
      </c>
      <c r="BD110" s="36">
        <v>1.18</v>
      </c>
      <c r="BE110" s="36">
        <v>0.75</v>
      </c>
      <c r="BF110" s="36">
        <v>1.1300000000000001</v>
      </c>
      <c r="BG110" s="36">
        <v>4.3899999999999997</v>
      </c>
      <c r="BH110" s="36">
        <v>1.93</v>
      </c>
      <c r="BI110" s="36">
        <v>0.03</v>
      </c>
      <c r="BJ110" s="36">
        <v>0.81</v>
      </c>
      <c r="BK110" s="36">
        <v>1.23</v>
      </c>
      <c r="BL110" s="36">
        <v>0.87</v>
      </c>
      <c r="BM110" s="36">
        <v>4.33</v>
      </c>
      <c r="BN110" s="36">
        <v>0.95</v>
      </c>
      <c r="BO110" s="36">
        <v>1.47</v>
      </c>
    </row>
    <row r="111" spans="1:67">
      <c r="A111" t="s">
        <v>548</v>
      </c>
      <c r="B111" t="s">
        <v>697</v>
      </c>
      <c r="C111" t="s">
        <v>698</v>
      </c>
      <c r="E111" s="127">
        <v>0.1</v>
      </c>
      <c r="G111" s="36">
        <v>7.17</v>
      </c>
      <c r="H111" s="36">
        <v>17.5</v>
      </c>
      <c r="I111" s="36">
        <v>0.93</v>
      </c>
      <c r="J111" s="36">
        <v>2.92</v>
      </c>
      <c r="K111" s="36">
        <v>5.89</v>
      </c>
      <c r="L111" s="36">
        <v>4.62</v>
      </c>
      <c r="M111" s="36">
        <v>3.07</v>
      </c>
      <c r="N111" s="36">
        <v>2.5799999999999996</v>
      </c>
      <c r="O111" s="36">
        <v>2.5099999999999998</v>
      </c>
      <c r="P111" s="36">
        <v>5.63</v>
      </c>
      <c r="Q111" s="36">
        <v>7.6099999999999994</v>
      </c>
      <c r="R111" s="36">
        <v>3.26</v>
      </c>
      <c r="S111" s="36">
        <v>5.2</v>
      </c>
      <c r="T111" s="36">
        <v>7.1899999999999995</v>
      </c>
      <c r="U111" s="36">
        <v>2.15</v>
      </c>
      <c r="V111" s="36">
        <v>1.56</v>
      </c>
      <c r="W111" s="36">
        <v>4.33</v>
      </c>
      <c r="X111" s="36">
        <v>5.83</v>
      </c>
      <c r="Y111" s="36">
        <v>1.5</v>
      </c>
      <c r="Z111" s="36">
        <v>1.0900000000000001</v>
      </c>
      <c r="AA111" s="36">
        <v>7.74</v>
      </c>
      <c r="AB111" s="36">
        <v>1.1499999999999999</v>
      </c>
      <c r="AC111" s="36">
        <v>0.96</v>
      </c>
      <c r="AD111" s="36">
        <v>0.49</v>
      </c>
      <c r="AE111" s="36">
        <v>1.02</v>
      </c>
      <c r="AF111" s="36">
        <v>0.66</v>
      </c>
      <c r="AG111" s="36">
        <v>0.38</v>
      </c>
      <c r="AH111" s="36">
        <v>0.28000000000000003</v>
      </c>
      <c r="AI111" s="36">
        <v>0.31</v>
      </c>
      <c r="AJ111" s="36">
        <v>0.32</v>
      </c>
      <c r="AK111" s="36">
        <v>0.71</v>
      </c>
      <c r="AL111" s="36">
        <v>0.52</v>
      </c>
      <c r="AM111" s="36">
        <v>0.95</v>
      </c>
      <c r="AN111" s="36">
        <v>0.19</v>
      </c>
      <c r="AO111" s="36">
        <v>0.13</v>
      </c>
      <c r="AP111" s="36">
        <v>0.6</v>
      </c>
      <c r="AQ111" s="36">
        <v>0.59</v>
      </c>
      <c r="AR111" s="36">
        <v>0.97</v>
      </c>
      <c r="AS111" s="36">
        <v>0.11</v>
      </c>
      <c r="AT111" s="36">
        <v>12.64</v>
      </c>
      <c r="AU111" s="36">
        <v>2.2999999999999998</v>
      </c>
      <c r="AV111" s="36">
        <v>0.18000000000000002</v>
      </c>
      <c r="AW111" s="36">
        <v>0.18000000000000002</v>
      </c>
      <c r="AX111" s="36">
        <v>0.68</v>
      </c>
      <c r="AY111" s="36">
        <v>1.3</v>
      </c>
      <c r="AZ111" s="36">
        <v>0.73</v>
      </c>
      <c r="BA111" s="36">
        <v>1.07</v>
      </c>
      <c r="BB111" s="36">
        <v>0.97</v>
      </c>
      <c r="BC111" s="36">
        <v>0.55000000000000004</v>
      </c>
      <c r="BD111" s="36">
        <v>0.71</v>
      </c>
      <c r="BE111" s="36">
        <v>0.66</v>
      </c>
      <c r="BF111" s="36">
        <v>0.66</v>
      </c>
      <c r="BG111" s="36">
        <v>1.46</v>
      </c>
      <c r="BH111" s="36">
        <v>1.34</v>
      </c>
      <c r="BI111" s="36">
        <v>0.03</v>
      </c>
      <c r="BJ111" s="36">
        <v>0.94000000000000006</v>
      </c>
      <c r="BK111" s="36">
        <v>0.92</v>
      </c>
      <c r="BL111" s="36">
        <v>0.56000000000000005</v>
      </c>
      <c r="BM111" s="36">
        <v>2.3699999999999997</v>
      </c>
      <c r="BN111" s="36">
        <v>0.68</v>
      </c>
      <c r="BO111" s="36">
        <v>1.07</v>
      </c>
    </row>
    <row r="112" spans="1:67">
      <c r="A112" t="s">
        <v>548</v>
      </c>
      <c r="B112" t="s">
        <v>697</v>
      </c>
      <c r="C112" t="s">
        <v>698</v>
      </c>
      <c r="E112" s="127">
        <v>0.5</v>
      </c>
      <c r="G112" s="36">
        <v>5.3</v>
      </c>
      <c r="H112" s="36">
        <v>28.64</v>
      </c>
      <c r="I112" s="36">
        <v>1.29</v>
      </c>
      <c r="J112" s="36">
        <v>2.5</v>
      </c>
      <c r="K112" s="36">
        <v>6.39</v>
      </c>
      <c r="L112" s="36">
        <v>5.56</v>
      </c>
      <c r="M112" s="36">
        <v>3.65</v>
      </c>
      <c r="N112" s="36">
        <v>4.8899999999999997</v>
      </c>
      <c r="O112" s="36">
        <v>1.92</v>
      </c>
      <c r="P112" s="36">
        <v>4.3599999999999994</v>
      </c>
      <c r="Q112" s="36">
        <v>8.93</v>
      </c>
      <c r="R112" s="36">
        <v>6.68</v>
      </c>
      <c r="S112" s="36">
        <v>3.28</v>
      </c>
      <c r="T112" s="36">
        <v>4.2</v>
      </c>
      <c r="U112" s="36">
        <v>1.85</v>
      </c>
      <c r="V112" s="36">
        <v>1.2</v>
      </c>
      <c r="W112" s="36">
        <v>5.64</v>
      </c>
      <c r="X112" s="36">
        <v>5.66</v>
      </c>
      <c r="Y112" s="36">
        <v>1.31</v>
      </c>
      <c r="Z112" s="36">
        <v>0.98</v>
      </c>
      <c r="AA112" s="36">
        <v>4.1399999999999997</v>
      </c>
      <c r="AB112" s="36">
        <v>0.86</v>
      </c>
      <c r="AC112" s="36">
        <v>1.74</v>
      </c>
      <c r="AD112" s="36">
        <v>0.57000000000000006</v>
      </c>
      <c r="AE112" s="36">
        <v>1.19</v>
      </c>
      <c r="AF112" s="36">
        <v>0.57000000000000006</v>
      </c>
      <c r="AG112" s="36">
        <v>0.27</v>
      </c>
      <c r="AH112" s="36">
        <v>0.43</v>
      </c>
      <c r="AI112" s="36">
        <v>0.39</v>
      </c>
      <c r="AJ112" s="36">
        <v>0.36</v>
      </c>
      <c r="AK112" s="36">
        <v>0.67</v>
      </c>
      <c r="AL112" s="36">
        <v>0.38</v>
      </c>
      <c r="AM112" s="36">
        <v>0.84</v>
      </c>
      <c r="AN112" s="36">
        <v>0.18000000000000002</v>
      </c>
      <c r="AO112" s="36">
        <v>0.15000000000000002</v>
      </c>
      <c r="AP112" s="36">
        <v>0.6</v>
      </c>
      <c r="AQ112" s="36">
        <v>0.44</v>
      </c>
      <c r="AR112" s="36">
        <v>0.94000000000000006</v>
      </c>
      <c r="AS112" s="36">
        <v>0.16</v>
      </c>
      <c r="AT112" s="36">
        <v>2.92</v>
      </c>
      <c r="AU112" s="36">
        <v>2.3899999999999997</v>
      </c>
      <c r="AV112" s="36">
        <v>0.28000000000000003</v>
      </c>
      <c r="AW112" s="36">
        <v>0.14000000000000001</v>
      </c>
      <c r="AX112" s="36">
        <v>0.69000000000000006</v>
      </c>
      <c r="AY112" s="36">
        <v>2.1799999999999997</v>
      </c>
      <c r="AZ112" s="36">
        <v>0.98</v>
      </c>
      <c r="BA112" s="36">
        <v>1.56</v>
      </c>
      <c r="BB112" s="36">
        <v>1.27</v>
      </c>
      <c r="BC112" s="36">
        <v>0.76</v>
      </c>
      <c r="BD112" s="36">
        <v>0.79</v>
      </c>
      <c r="BE112" s="36">
        <v>0.92</v>
      </c>
      <c r="BF112" s="36">
        <v>1.03</v>
      </c>
      <c r="BG112" s="36">
        <v>1.28</v>
      </c>
      <c r="BH112" s="36">
        <v>0.98</v>
      </c>
      <c r="BI112" s="36">
        <v>0.03</v>
      </c>
      <c r="BJ112" s="36">
        <v>0.94000000000000006</v>
      </c>
      <c r="BK112" s="36">
        <v>1.2</v>
      </c>
      <c r="BL112" s="36">
        <v>0.64</v>
      </c>
      <c r="BM112" s="36">
        <v>2.25</v>
      </c>
      <c r="BN112" s="36">
        <v>0.75</v>
      </c>
      <c r="BO112" s="36">
        <v>1.26</v>
      </c>
    </row>
    <row r="113" spans="1:67">
      <c r="A113" t="s">
        <v>548</v>
      </c>
      <c r="B113" t="s">
        <v>697</v>
      </c>
      <c r="C113" t="s">
        <v>698</v>
      </c>
      <c r="E113" s="127">
        <v>0.5</v>
      </c>
      <c r="G113" s="36">
        <v>5.12</v>
      </c>
      <c r="H113" s="36">
        <v>16.940000000000001</v>
      </c>
      <c r="I113" s="36">
        <v>1.0900000000000001</v>
      </c>
      <c r="J113" s="36">
        <v>1.84</v>
      </c>
      <c r="K113" s="36">
        <v>4.5</v>
      </c>
      <c r="L113" s="36">
        <v>4.08</v>
      </c>
      <c r="M113" s="36">
        <v>2.5799999999999996</v>
      </c>
      <c r="N113" s="36">
        <v>2.57</v>
      </c>
      <c r="O113" s="36">
        <v>2.25</v>
      </c>
      <c r="P113" s="36">
        <v>3.11</v>
      </c>
      <c r="Q113" s="36">
        <v>7.47</v>
      </c>
      <c r="R113" s="36">
        <v>3.5199999999999996</v>
      </c>
      <c r="S113" s="36">
        <v>6.6</v>
      </c>
      <c r="T113" s="36">
        <v>6.1499999999999995</v>
      </c>
      <c r="U113" s="36">
        <v>2</v>
      </c>
      <c r="V113" s="36">
        <v>1.29</v>
      </c>
      <c r="W113" s="36">
        <v>3.9899999999999998</v>
      </c>
      <c r="X113" s="36">
        <v>6.01</v>
      </c>
      <c r="Y113" s="36">
        <v>1.1599999999999999</v>
      </c>
      <c r="Z113" s="36">
        <v>0.79</v>
      </c>
      <c r="AA113" s="36">
        <v>7.1899999999999995</v>
      </c>
      <c r="AB113" s="36">
        <v>0.55000000000000004</v>
      </c>
      <c r="AC113" s="36">
        <v>0.88</v>
      </c>
      <c r="AD113" s="36">
        <v>0.56000000000000005</v>
      </c>
      <c r="AE113" s="36">
        <v>0.62</v>
      </c>
      <c r="AF113" s="36">
        <v>0.76</v>
      </c>
      <c r="AG113" s="36">
        <v>0.27</v>
      </c>
      <c r="AH113" s="36">
        <v>0.33</v>
      </c>
      <c r="AI113" s="36">
        <v>0.34</v>
      </c>
      <c r="AJ113" s="36">
        <v>0.4</v>
      </c>
      <c r="AK113" s="36">
        <v>0.66</v>
      </c>
      <c r="AL113" s="36">
        <v>0.4</v>
      </c>
      <c r="AM113" s="36">
        <v>0.95</v>
      </c>
      <c r="AN113" s="36">
        <v>0.19</v>
      </c>
      <c r="AO113" s="36">
        <v>0.27</v>
      </c>
      <c r="AP113" s="36">
        <v>0.56000000000000005</v>
      </c>
      <c r="AQ113" s="36">
        <v>0.32</v>
      </c>
      <c r="AR113" s="36">
        <v>0.94000000000000006</v>
      </c>
      <c r="AS113" s="36">
        <v>0.18000000000000002</v>
      </c>
      <c r="AT113" s="36">
        <v>10.44</v>
      </c>
      <c r="AU113" s="36">
        <v>2.2999999999999998</v>
      </c>
      <c r="AV113" s="36">
        <v>0.29000000000000004</v>
      </c>
      <c r="AW113" s="36">
        <v>0.17</v>
      </c>
      <c r="AX113" s="36">
        <v>0.81</v>
      </c>
      <c r="AY113" s="36">
        <v>1.35</v>
      </c>
      <c r="AZ113" s="36">
        <v>0.91</v>
      </c>
      <c r="BA113" s="36">
        <v>1.26</v>
      </c>
      <c r="BB113" s="36">
        <v>1.01</v>
      </c>
      <c r="BC113" s="36">
        <v>0.65</v>
      </c>
      <c r="BD113" s="36">
        <v>0.75</v>
      </c>
      <c r="BE113" s="36">
        <v>0.81</v>
      </c>
      <c r="BF113" s="36">
        <v>0.79</v>
      </c>
      <c r="BG113" s="36">
        <v>0.44</v>
      </c>
      <c r="BH113" s="36">
        <v>1.56</v>
      </c>
      <c r="BI113" s="36">
        <v>0.03</v>
      </c>
      <c r="BJ113" s="36">
        <v>0.48</v>
      </c>
      <c r="BK113" s="36">
        <v>1.1300000000000001</v>
      </c>
      <c r="BL113" s="36">
        <v>0.64</v>
      </c>
      <c r="BM113" s="36">
        <v>2.5799999999999996</v>
      </c>
      <c r="BN113" s="36">
        <v>0.75</v>
      </c>
      <c r="BO113" s="36">
        <v>1.1200000000000001</v>
      </c>
    </row>
    <row r="114" spans="1:67">
      <c r="A114" t="s">
        <v>548</v>
      </c>
      <c r="B114" t="s">
        <v>697</v>
      </c>
      <c r="C114" t="s">
        <v>698</v>
      </c>
      <c r="E114" s="127">
        <v>1</v>
      </c>
      <c r="G114" s="36">
        <v>4.13</v>
      </c>
      <c r="H114" s="36">
        <v>14.56</v>
      </c>
      <c r="I114" s="36">
        <v>1.72</v>
      </c>
      <c r="J114" s="36">
        <v>3.46</v>
      </c>
      <c r="K114" s="36">
        <v>15.049999999999999</v>
      </c>
      <c r="L114" s="36">
        <v>2.21</v>
      </c>
      <c r="M114" s="36">
        <v>1.36</v>
      </c>
      <c r="N114" s="36">
        <v>3.25</v>
      </c>
      <c r="O114" s="36">
        <v>5.25</v>
      </c>
      <c r="P114" s="36">
        <v>5.77</v>
      </c>
      <c r="Q114" s="36">
        <v>4.6099999999999994</v>
      </c>
      <c r="R114" s="36">
        <v>5.0199999999999996</v>
      </c>
      <c r="S114" s="36">
        <v>7.91</v>
      </c>
      <c r="T114" s="36">
        <v>7.22</v>
      </c>
      <c r="U114" s="36">
        <v>1.87</v>
      </c>
      <c r="V114" s="36">
        <v>1.62</v>
      </c>
      <c r="W114" s="36">
        <v>1.3</v>
      </c>
      <c r="X114" s="36">
        <v>7.2</v>
      </c>
      <c r="Y114" s="36">
        <v>1.64</v>
      </c>
      <c r="Z114" s="36">
        <v>1.26</v>
      </c>
      <c r="AA114" s="36">
        <v>7.99</v>
      </c>
      <c r="AB114" s="36">
        <v>1.44</v>
      </c>
      <c r="AC114" s="36">
        <v>1.07</v>
      </c>
      <c r="AD114" s="36">
        <v>0.73</v>
      </c>
      <c r="AE114" s="36">
        <v>1.0900000000000001</v>
      </c>
      <c r="AF114" s="36">
        <v>1.07</v>
      </c>
      <c r="AG114" s="36">
        <v>0.51</v>
      </c>
      <c r="AH114" s="36">
        <v>0.7</v>
      </c>
      <c r="AI114" s="36">
        <v>0.64</v>
      </c>
      <c r="AJ114" s="36">
        <v>0.71</v>
      </c>
      <c r="AK114" s="36">
        <v>0.78</v>
      </c>
      <c r="AL114" s="36">
        <v>0.74</v>
      </c>
      <c r="AM114" s="36">
        <v>1.54</v>
      </c>
      <c r="AN114" s="36">
        <v>0.36</v>
      </c>
      <c r="AO114" s="36">
        <v>0.21000000000000002</v>
      </c>
      <c r="AP114" s="36">
        <v>1.02</v>
      </c>
      <c r="AQ114" s="36">
        <v>0.49</v>
      </c>
      <c r="AR114" s="36">
        <v>0.78</v>
      </c>
      <c r="AS114" s="36">
        <v>0.33</v>
      </c>
      <c r="AT114" s="36">
        <v>4.8099999999999996</v>
      </c>
      <c r="AU114" s="36">
        <v>3.28</v>
      </c>
      <c r="AV114" s="36">
        <v>0.53</v>
      </c>
      <c r="AW114" s="36">
        <v>0.21000000000000002</v>
      </c>
      <c r="AX114" s="36">
        <v>0.83</v>
      </c>
      <c r="AY114" s="36">
        <v>1.66</v>
      </c>
      <c r="AZ114" s="36">
        <v>0.95</v>
      </c>
      <c r="BA114" s="36">
        <v>1.71</v>
      </c>
      <c r="BB114" s="36">
        <v>1.24</v>
      </c>
      <c r="BC114" s="36">
        <v>0.59</v>
      </c>
      <c r="BD114" s="36">
        <v>0.92</v>
      </c>
      <c r="BE114" s="36">
        <v>0.92</v>
      </c>
      <c r="BF114" s="36">
        <v>1.04</v>
      </c>
      <c r="BG114" s="36">
        <v>1.45</v>
      </c>
      <c r="BH114" s="36">
        <v>1.59</v>
      </c>
      <c r="BI114" s="36">
        <v>0.13</v>
      </c>
      <c r="BJ114" s="36">
        <v>0.42</v>
      </c>
      <c r="BK114" s="36">
        <v>0.83</v>
      </c>
      <c r="BL114" s="36">
        <v>0.73</v>
      </c>
      <c r="BM114" s="36">
        <v>2.69</v>
      </c>
      <c r="BN114" s="36">
        <v>0.93</v>
      </c>
      <c r="BO114" s="36">
        <v>1.31</v>
      </c>
    </row>
    <row r="115" spans="1:67">
      <c r="A115" t="s">
        <v>548</v>
      </c>
      <c r="B115" s="62" t="s">
        <v>706</v>
      </c>
      <c r="C115" s="62" t="s">
        <v>707</v>
      </c>
      <c r="D115" s="62" t="s">
        <v>35</v>
      </c>
      <c r="E115" s="129" t="s">
        <v>544</v>
      </c>
      <c r="F115" s="62" t="s">
        <v>315</v>
      </c>
      <c r="G115" s="37" t="s">
        <v>546</v>
      </c>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row>
    <row r="116" spans="1:67">
      <c r="A116" t="s">
        <v>548</v>
      </c>
      <c r="B116" t="s">
        <v>706</v>
      </c>
      <c r="C116" t="s">
        <v>707</v>
      </c>
      <c r="E116" s="127">
        <v>0.01</v>
      </c>
      <c r="G116" s="36" t="s">
        <v>546</v>
      </c>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row>
    <row r="117" spans="1:67">
      <c r="A117" t="s">
        <v>548</v>
      </c>
      <c r="B117" t="s">
        <v>706</v>
      </c>
      <c r="C117" t="s">
        <v>707</v>
      </c>
      <c r="E117" s="127">
        <v>0.1</v>
      </c>
      <c r="G117" s="36">
        <v>1.18</v>
      </c>
      <c r="H117" s="36">
        <v>0.94000000000000006</v>
      </c>
      <c r="I117" s="36">
        <v>0.67</v>
      </c>
      <c r="J117" s="36">
        <v>1.27</v>
      </c>
      <c r="K117" s="36">
        <v>0.56000000000000005</v>
      </c>
      <c r="L117" s="36">
        <v>0.56000000000000005</v>
      </c>
      <c r="M117" s="36">
        <v>0.53</v>
      </c>
      <c r="N117" s="36">
        <v>1.4</v>
      </c>
      <c r="O117" s="36">
        <v>1.05</v>
      </c>
      <c r="P117" s="36">
        <v>1.58</v>
      </c>
      <c r="Q117" s="36">
        <v>1.0900000000000001</v>
      </c>
      <c r="R117" s="36">
        <v>0.84</v>
      </c>
      <c r="S117" s="36">
        <v>0.32</v>
      </c>
      <c r="T117" s="36">
        <v>0.26</v>
      </c>
      <c r="U117" s="36">
        <v>0.76</v>
      </c>
      <c r="V117" s="36">
        <v>0.31</v>
      </c>
      <c r="W117" s="36">
        <v>1.56</v>
      </c>
      <c r="X117" s="36">
        <v>6.9999999999999993E-2</v>
      </c>
      <c r="Y117" s="36">
        <v>0.6</v>
      </c>
      <c r="Z117" s="36">
        <v>0.65</v>
      </c>
      <c r="AA117" s="36">
        <v>0.25</v>
      </c>
      <c r="AB117" s="36">
        <v>0.7</v>
      </c>
      <c r="AC117" s="36">
        <v>1.32</v>
      </c>
      <c r="AD117" s="36">
        <v>0.88</v>
      </c>
      <c r="AE117" s="36">
        <v>0.72</v>
      </c>
      <c r="AF117" s="36">
        <v>0.7</v>
      </c>
      <c r="AG117" s="36">
        <v>0.59</v>
      </c>
      <c r="AH117" s="36">
        <v>0.56000000000000005</v>
      </c>
      <c r="AI117" s="36">
        <v>0.57000000000000006</v>
      </c>
      <c r="AJ117" s="36">
        <v>0.54</v>
      </c>
      <c r="AK117" s="36">
        <v>0.47000000000000003</v>
      </c>
      <c r="AL117" s="36">
        <v>0.7</v>
      </c>
      <c r="AM117" s="36">
        <v>0.89</v>
      </c>
      <c r="AN117" s="36">
        <v>0.52</v>
      </c>
      <c r="AO117" s="36">
        <v>1.1200000000000001</v>
      </c>
      <c r="AP117" s="36">
        <v>1.0900000000000001</v>
      </c>
      <c r="AQ117" s="36">
        <v>0.68</v>
      </c>
      <c r="AR117" s="36">
        <v>0.99</v>
      </c>
      <c r="AS117" s="36">
        <v>0.99</v>
      </c>
      <c r="AT117" s="36">
        <v>1.1599999999999999</v>
      </c>
      <c r="AU117" s="36">
        <v>1.07</v>
      </c>
      <c r="AV117" s="36">
        <v>0.79</v>
      </c>
      <c r="AW117" s="36">
        <v>1.23</v>
      </c>
      <c r="AX117" s="36">
        <v>0.9</v>
      </c>
      <c r="AY117" s="36">
        <v>1.55</v>
      </c>
      <c r="AZ117" s="36">
        <v>1.05</v>
      </c>
      <c r="BA117" s="36">
        <v>1.2</v>
      </c>
      <c r="BB117" s="36">
        <v>1.03</v>
      </c>
      <c r="BC117" s="36">
        <v>0.79</v>
      </c>
      <c r="BD117" s="36">
        <v>0.93</v>
      </c>
      <c r="BE117" s="36">
        <v>1.06</v>
      </c>
      <c r="BF117" s="36">
        <v>1.1599999999999999</v>
      </c>
      <c r="BG117" s="36">
        <v>1.55</v>
      </c>
      <c r="BH117" s="36">
        <v>1</v>
      </c>
      <c r="BI117" s="36">
        <v>1.27</v>
      </c>
      <c r="BJ117" s="36">
        <v>1.26</v>
      </c>
      <c r="BK117" s="36">
        <v>1.17</v>
      </c>
      <c r="BL117" s="36">
        <v>0.77</v>
      </c>
      <c r="BM117" s="36">
        <v>0.76</v>
      </c>
      <c r="BN117" s="36">
        <v>0.79</v>
      </c>
      <c r="BO117" s="36">
        <v>0.95</v>
      </c>
    </row>
    <row r="118" spans="1:67">
      <c r="A118" t="s">
        <v>548</v>
      </c>
      <c r="B118" t="s">
        <v>706</v>
      </c>
      <c r="C118" t="s">
        <v>707</v>
      </c>
      <c r="E118" s="127">
        <v>0.1</v>
      </c>
      <c r="G118" s="36">
        <v>18.64</v>
      </c>
      <c r="H118" s="36">
        <v>1.1599999999999999</v>
      </c>
      <c r="I118" s="36">
        <v>1.6</v>
      </c>
      <c r="J118" s="36">
        <v>1.04</v>
      </c>
      <c r="K118" s="36">
        <v>0.51</v>
      </c>
      <c r="L118" s="36">
        <v>1.1300000000000001</v>
      </c>
      <c r="M118" s="36">
        <v>0.88</v>
      </c>
      <c r="N118" s="36">
        <v>0.63</v>
      </c>
      <c r="O118" s="36">
        <v>1.49</v>
      </c>
      <c r="P118" s="36">
        <v>1.91</v>
      </c>
      <c r="Q118" s="36">
        <v>1.5</v>
      </c>
      <c r="R118" s="36">
        <v>1.03</v>
      </c>
      <c r="S118" s="36">
        <v>0.78</v>
      </c>
      <c r="T118" s="36">
        <v>0.71</v>
      </c>
      <c r="U118" s="36">
        <v>0.87</v>
      </c>
      <c r="V118" s="36">
        <v>0.6</v>
      </c>
      <c r="W118" s="36">
        <v>1.1499999999999999</v>
      </c>
      <c r="X118" s="36">
        <v>0.63</v>
      </c>
      <c r="Y118" s="36">
        <v>1.27</v>
      </c>
      <c r="Z118" s="36">
        <v>1.06</v>
      </c>
      <c r="AA118" s="36">
        <v>0.68</v>
      </c>
      <c r="AB118" s="36">
        <v>0.93</v>
      </c>
      <c r="AC118" s="36">
        <v>1.06</v>
      </c>
      <c r="AD118" s="36">
        <v>0.9</v>
      </c>
      <c r="AE118" s="36">
        <v>0.41000000000000003</v>
      </c>
      <c r="AF118" s="36">
        <v>0.86</v>
      </c>
      <c r="AG118" s="36">
        <v>0.96</v>
      </c>
      <c r="AH118" s="36">
        <v>0.9</v>
      </c>
      <c r="AI118" s="36">
        <v>0.72</v>
      </c>
      <c r="AJ118" s="36">
        <v>1.02</v>
      </c>
      <c r="AK118" s="36">
        <v>0.72</v>
      </c>
      <c r="AL118" s="36">
        <v>0.73</v>
      </c>
      <c r="AM118" s="36">
        <v>1.6</v>
      </c>
      <c r="AN118" s="36">
        <v>0.81</v>
      </c>
      <c r="AO118" s="36">
        <v>0.7</v>
      </c>
      <c r="AP118" s="36">
        <v>0.87</v>
      </c>
      <c r="AQ118" s="36">
        <v>0.65</v>
      </c>
      <c r="AR118" s="36">
        <v>1.25</v>
      </c>
      <c r="AS118" s="36">
        <v>0.69000000000000006</v>
      </c>
      <c r="AT118" s="36">
        <v>0.94000000000000006</v>
      </c>
      <c r="AU118" s="36">
        <v>1.05</v>
      </c>
      <c r="AV118" s="36">
        <v>0.75</v>
      </c>
      <c r="AW118" s="36">
        <v>0.9</v>
      </c>
      <c r="AX118" s="36">
        <v>0.73</v>
      </c>
      <c r="AY118" s="36">
        <v>0.94000000000000006</v>
      </c>
      <c r="AZ118" s="36">
        <v>1.07</v>
      </c>
      <c r="BA118" s="36">
        <v>1.1300000000000001</v>
      </c>
      <c r="BB118" s="36">
        <v>1.01</v>
      </c>
      <c r="BC118" s="36">
        <v>0.95</v>
      </c>
      <c r="BD118" s="36">
        <v>0.83</v>
      </c>
      <c r="BE118" s="36">
        <v>0.86</v>
      </c>
      <c r="BF118" s="36">
        <v>1.1100000000000001</v>
      </c>
      <c r="BG118" s="36">
        <v>0.25</v>
      </c>
      <c r="BH118" s="36">
        <v>0.77</v>
      </c>
      <c r="BI118" s="36">
        <v>1.17</v>
      </c>
      <c r="BJ118" s="36">
        <v>0.95</v>
      </c>
      <c r="BK118" s="36">
        <v>0.8</v>
      </c>
      <c r="BL118" s="36">
        <v>0.87</v>
      </c>
      <c r="BM118" s="36">
        <v>0.49</v>
      </c>
      <c r="BN118" s="36">
        <v>0.88</v>
      </c>
      <c r="BO118" s="36">
        <v>0.85</v>
      </c>
    </row>
    <row r="119" spans="1:67">
      <c r="A119" t="s">
        <v>548</v>
      </c>
      <c r="B119" t="s">
        <v>706</v>
      </c>
      <c r="C119" t="s">
        <v>707</v>
      </c>
      <c r="E119" s="127">
        <v>0.5</v>
      </c>
      <c r="G119" s="36">
        <v>0.92</v>
      </c>
      <c r="H119" s="36">
        <v>0.74</v>
      </c>
      <c r="I119" s="36">
        <v>0.75</v>
      </c>
      <c r="J119" s="36">
        <v>0.43</v>
      </c>
      <c r="K119" s="36">
        <v>0.43</v>
      </c>
      <c r="L119" s="36">
        <v>0.81</v>
      </c>
      <c r="M119" s="36">
        <v>0.51</v>
      </c>
      <c r="N119" s="36">
        <v>1.4</v>
      </c>
      <c r="O119" s="36">
        <v>1.1499999999999999</v>
      </c>
      <c r="P119" s="36">
        <v>0.91</v>
      </c>
      <c r="Q119" s="36">
        <v>0.89</v>
      </c>
      <c r="R119" s="36">
        <v>1.1100000000000001</v>
      </c>
      <c r="S119" s="36">
        <v>0.62</v>
      </c>
      <c r="T119" s="36">
        <v>0.6</v>
      </c>
      <c r="U119" s="36">
        <v>0.68</v>
      </c>
      <c r="V119" s="36">
        <v>0.25</v>
      </c>
      <c r="W119" s="36">
        <v>1.53</v>
      </c>
      <c r="X119" s="36">
        <v>0.34</v>
      </c>
      <c r="Y119" s="36">
        <v>0.57999999999999996</v>
      </c>
      <c r="Z119" s="36">
        <v>0.56000000000000005</v>
      </c>
      <c r="AA119" s="36">
        <v>0.7</v>
      </c>
      <c r="AB119" s="36">
        <v>0.24000000000000002</v>
      </c>
      <c r="AC119" s="36">
        <v>0.79</v>
      </c>
      <c r="AD119" s="36">
        <v>0.57000000000000006</v>
      </c>
      <c r="AE119" s="36">
        <v>0.57999999999999996</v>
      </c>
      <c r="AF119" s="36">
        <v>0.61</v>
      </c>
      <c r="AG119" s="36">
        <v>0.57999999999999996</v>
      </c>
      <c r="AH119" s="36">
        <v>0.91</v>
      </c>
      <c r="AI119" s="36">
        <v>0.71</v>
      </c>
      <c r="AJ119" s="36">
        <v>0.87</v>
      </c>
      <c r="AK119" s="36">
        <v>0.65</v>
      </c>
      <c r="AL119" s="36">
        <v>0.59</v>
      </c>
      <c r="AM119" s="36">
        <v>0.79</v>
      </c>
      <c r="AN119" s="36">
        <v>0.52</v>
      </c>
      <c r="AO119" s="36">
        <v>0.79</v>
      </c>
      <c r="AP119" s="36">
        <v>0.81</v>
      </c>
      <c r="AQ119" s="36">
        <v>0.34</v>
      </c>
      <c r="AR119" s="36">
        <v>1.03</v>
      </c>
      <c r="AS119" s="36">
        <v>0.6</v>
      </c>
      <c r="AT119" s="36">
        <v>2.92</v>
      </c>
      <c r="AU119" s="36">
        <v>1.07</v>
      </c>
      <c r="AV119" s="36">
        <v>0.78</v>
      </c>
      <c r="AW119" s="36">
        <v>0.71</v>
      </c>
      <c r="AX119" s="36">
        <v>1.01</v>
      </c>
      <c r="AY119" s="36">
        <v>0.98</v>
      </c>
      <c r="AZ119" s="36">
        <v>1.02</v>
      </c>
      <c r="BA119" s="36">
        <v>0.99</v>
      </c>
      <c r="BB119" s="36">
        <v>0.98</v>
      </c>
      <c r="BC119" s="36">
        <v>0.79</v>
      </c>
      <c r="BD119" s="36">
        <v>0.87</v>
      </c>
      <c r="BE119" s="36">
        <v>0.83</v>
      </c>
      <c r="BF119" s="36">
        <v>1.78</v>
      </c>
      <c r="BG119" s="36">
        <v>0.57000000000000006</v>
      </c>
      <c r="BH119" s="36">
        <v>0.71</v>
      </c>
      <c r="BI119" s="36">
        <v>0.98</v>
      </c>
      <c r="BJ119" s="36">
        <v>1.26</v>
      </c>
      <c r="BK119" s="36">
        <v>0.85</v>
      </c>
      <c r="BL119" s="36">
        <v>0.95</v>
      </c>
      <c r="BM119" s="36">
        <v>0.66</v>
      </c>
      <c r="BN119" s="36">
        <v>0.76</v>
      </c>
      <c r="BO119" s="36">
        <v>0.95</v>
      </c>
    </row>
    <row r="120" spans="1:67">
      <c r="A120" t="s">
        <v>548</v>
      </c>
      <c r="B120" t="s">
        <v>706</v>
      </c>
      <c r="C120" t="s">
        <v>707</v>
      </c>
      <c r="E120" s="127">
        <v>0.5</v>
      </c>
      <c r="G120" s="36">
        <v>1.1200000000000001</v>
      </c>
      <c r="H120" s="36">
        <v>0.59</v>
      </c>
      <c r="I120" s="36">
        <v>0.75</v>
      </c>
      <c r="J120" s="36">
        <v>0.51</v>
      </c>
      <c r="K120" s="36">
        <v>1.27</v>
      </c>
      <c r="L120" s="36">
        <v>0.69000000000000006</v>
      </c>
      <c r="M120" s="36">
        <v>0.55000000000000004</v>
      </c>
      <c r="N120" s="36">
        <v>0.93</v>
      </c>
      <c r="O120" s="36">
        <v>1.06</v>
      </c>
      <c r="P120" s="36">
        <v>0.56000000000000005</v>
      </c>
      <c r="Q120" s="36">
        <v>0.97</v>
      </c>
      <c r="R120" s="36">
        <v>0.66</v>
      </c>
      <c r="S120" s="36">
        <v>0.57999999999999996</v>
      </c>
      <c r="T120" s="36">
        <v>0.85</v>
      </c>
      <c r="U120" s="36">
        <v>0.83</v>
      </c>
      <c r="V120" s="36">
        <v>0.33</v>
      </c>
      <c r="W120" s="36">
        <v>1.1200000000000001</v>
      </c>
      <c r="X120" s="36">
        <v>0.26</v>
      </c>
      <c r="Y120" s="36">
        <v>0.7</v>
      </c>
      <c r="Z120" s="36">
        <v>0.49</v>
      </c>
      <c r="AA120" s="36">
        <v>0.91</v>
      </c>
      <c r="AB120" s="36">
        <v>0.76</v>
      </c>
      <c r="AC120" s="36">
        <v>0.54</v>
      </c>
      <c r="AD120" s="36">
        <v>1.68</v>
      </c>
      <c r="AE120" s="36">
        <v>0.54</v>
      </c>
      <c r="AF120" s="36">
        <v>0.77</v>
      </c>
      <c r="AG120" s="36">
        <v>1.47</v>
      </c>
      <c r="AH120" s="36">
        <v>0.94000000000000006</v>
      </c>
      <c r="AI120" s="36">
        <v>1.84</v>
      </c>
      <c r="AJ120" s="36">
        <v>1.92</v>
      </c>
      <c r="AK120" s="36">
        <v>0.85</v>
      </c>
      <c r="AL120" s="36">
        <v>0.9</v>
      </c>
      <c r="AM120" s="36">
        <v>1.93</v>
      </c>
      <c r="AN120" s="36">
        <v>0.63</v>
      </c>
      <c r="AO120" s="36">
        <v>1.26</v>
      </c>
      <c r="AP120" s="36">
        <v>0.81</v>
      </c>
      <c r="AQ120" s="36">
        <v>0.55000000000000004</v>
      </c>
      <c r="AR120" s="36">
        <v>1.52</v>
      </c>
      <c r="AS120" s="36">
        <v>0.79</v>
      </c>
      <c r="AT120" s="36">
        <v>2.1799999999999997</v>
      </c>
      <c r="AU120" s="36">
        <v>0.98</v>
      </c>
      <c r="AV120" s="36">
        <v>1.08</v>
      </c>
      <c r="AW120" s="36">
        <v>1.8</v>
      </c>
      <c r="AX120" s="36">
        <v>0.92</v>
      </c>
      <c r="AY120" s="36">
        <v>0.72</v>
      </c>
      <c r="AZ120" s="36">
        <v>1.07</v>
      </c>
      <c r="BA120" s="36">
        <v>0.82000000000000006</v>
      </c>
      <c r="BB120" s="36">
        <v>0.79</v>
      </c>
      <c r="BC120" s="36">
        <v>0.89</v>
      </c>
      <c r="BD120" s="36">
        <v>0.78</v>
      </c>
      <c r="BE120" s="36">
        <v>0.91</v>
      </c>
      <c r="BF120" s="36">
        <v>1.54</v>
      </c>
      <c r="BG120" s="36">
        <v>0.27</v>
      </c>
      <c r="BH120" s="36">
        <v>0.78</v>
      </c>
      <c r="BI120" s="36">
        <v>1.04</v>
      </c>
      <c r="BJ120" s="36">
        <v>0.94000000000000006</v>
      </c>
      <c r="BK120" s="36">
        <v>0.83</v>
      </c>
      <c r="BL120" s="36">
        <v>1.03</v>
      </c>
      <c r="BM120" s="36">
        <v>0.64</v>
      </c>
      <c r="BN120" s="36">
        <v>0.72</v>
      </c>
      <c r="BO120" s="36">
        <v>0.78</v>
      </c>
    </row>
    <row r="121" spans="1:67">
      <c r="A121" t="s">
        <v>548</v>
      </c>
      <c r="B121" t="s">
        <v>706</v>
      </c>
      <c r="C121" t="s">
        <v>707</v>
      </c>
      <c r="E121" s="127">
        <v>0.5</v>
      </c>
      <c r="G121" s="36">
        <v>1.7</v>
      </c>
      <c r="H121" s="36">
        <v>0.65</v>
      </c>
      <c r="I121" s="36">
        <v>0.83</v>
      </c>
      <c r="J121" s="36">
        <v>0.35000000000000003</v>
      </c>
      <c r="K121" s="36">
        <v>0.43</v>
      </c>
      <c r="L121" s="36">
        <v>0.45</v>
      </c>
      <c r="M121" s="36">
        <v>0.43</v>
      </c>
      <c r="N121" s="36">
        <v>0.96</v>
      </c>
      <c r="O121" s="36">
        <v>1</v>
      </c>
      <c r="P121" s="36">
        <v>0.88</v>
      </c>
      <c r="Q121" s="36">
        <v>1.1300000000000001</v>
      </c>
      <c r="R121" s="36">
        <v>1.32</v>
      </c>
      <c r="S121" s="36">
        <v>0.35000000000000003</v>
      </c>
      <c r="T121" s="36">
        <v>0.65</v>
      </c>
      <c r="U121" s="36">
        <v>0.79</v>
      </c>
      <c r="V121" s="36">
        <v>0.33</v>
      </c>
      <c r="W121" s="36">
        <v>0.46</v>
      </c>
      <c r="X121" s="36">
        <v>0.25</v>
      </c>
      <c r="Y121" s="36">
        <v>1.17</v>
      </c>
      <c r="Z121" s="36">
        <v>0.91</v>
      </c>
      <c r="AA121" s="36">
        <v>0.53</v>
      </c>
      <c r="AB121" s="36">
        <v>0.24000000000000002</v>
      </c>
      <c r="AC121" s="36">
        <v>0.01</v>
      </c>
      <c r="AD121" s="36">
        <v>1.94</v>
      </c>
      <c r="AE121" s="36">
        <v>1.69</v>
      </c>
      <c r="AF121" s="36">
        <v>0.55000000000000004</v>
      </c>
      <c r="AG121" s="36">
        <v>1.73</v>
      </c>
      <c r="AH121" s="36">
        <v>1.1300000000000001</v>
      </c>
      <c r="AI121" s="36">
        <v>1.05</v>
      </c>
      <c r="AJ121" s="36">
        <v>1.3800000000000001</v>
      </c>
      <c r="AK121" s="36">
        <v>0.33</v>
      </c>
      <c r="AL121" s="36">
        <v>0.8</v>
      </c>
      <c r="AM121" s="36">
        <v>1.98</v>
      </c>
      <c r="AN121" s="36">
        <v>0.92</v>
      </c>
      <c r="AO121" s="36">
        <v>1.3800000000000001</v>
      </c>
      <c r="AP121" s="36">
        <v>0.66</v>
      </c>
      <c r="AQ121" s="36">
        <v>0.96</v>
      </c>
      <c r="AR121" s="36">
        <v>1.34</v>
      </c>
      <c r="AS121" s="36">
        <v>1.08</v>
      </c>
      <c r="AT121" s="36">
        <v>1.89</v>
      </c>
      <c r="AU121" s="36">
        <v>0.81</v>
      </c>
      <c r="AV121" s="36">
        <v>0.96</v>
      </c>
      <c r="AW121" s="36">
        <v>1.32</v>
      </c>
      <c r="AX121" s="36">
        <v>1.02</v>
      </c>
      <c r="AY121" s="36">
        <v>0.98</v>
      </c>
      <c r="AZ121" s="36">
        <v>1.1599999999999999</v>
      </c>
      <c r="BA121" s="36">
        <v>1.1000000000000001</v>
      </c>
      <c r="BB121" s="36">
        <v>1.08</v>
      </c>
      <c r="BC121" s="36">
        <v>1.23</v>
      </c>
      <c r="BD121" s="36">
        <v>1.1499999999999999</v>
      </c>
      <c r="BE121" s="36">
        <v>0.84</v>
      </c>
      <c r="BF121" s="36">
        <v>4.5699999999999994</v>
      </c>
      <c r="BG121" s="36">
        <v>0.52</v>
      </c>
      <c r="BH121" s="36">
        <v>0.74</v>
      </c>
      <c r="BI121" s="36">
        <v>0.57999999999999996</v>
      </c>
      <c r="BJ121" s="36">
        <v>1.25</v>
      </c>
      <c r="BK121" s="36">
        <v>0.97</v>
      </c>
      <c r="BL121" s="36">
        <v>1.25</v>
      </c>
      <c r="BM121" s="36">
        <v>0.7</v>
      </c>
      <c r="BN121" s="36">
        <v>0.86</v>
      </c>
      <c r="BO121" s="36">
        <v>0.91</v>
      </c>
    </row>
    <row r="122" spans="1:67">
      <c r="A122" t="s">
        <v>548</v>
      </c>
      <c r="B122" t="s">
        <v>706</v>
      </c>
      <c r="C122" t="s">
        <v>707</v>
      </c>
      <c r="E122" s="127">
        <v>1</v>
      </c>
      <c r="G122" s="36">
        <v>1.19</v>
      </c>
      <c r="H122" s="36">
        <v>0.93</v>
      </c>
      <c r="I122" s="36">
        <v>1.0900000000000001</v>
      </c>
      <c r="J122" s="36">
        <v>0.95</v>
      </c>
      <c r="K122" s="36">
        <v>1.3</v>
      </c>
      <c r="L122" s="36">
        <v>0.56000000000000005</v>
      </c>
      <c r="M122" s="36">
        <v>0.55000000000000004</v>
      </c>
      <c r="N122" s="36">
        <v>0.64</v>
      </c>
      <c r="O122" s="36">
        <v>0.71</v>
      </c>
      <c r="P122" s="36">
        <v>0.84</v>
      </c>
      <c r="Q122" s="36">
        <v>1.17</v>
      </c>
      <c r="R122" s="36">
        <v>1.3</v>
      </c>
      <c r="S122" s="36">
        <v>0.85</v>
      </c>
      <c r="T122" s="36">
        <v>1.2</v>
      </c>
      <c r="U122" s="36">
        <v>0.73</v>
      </c>
      <c r="V122" s="36">
        <v>0.93</v>
      </c>
      <c r="W122" s="36">
        <v>0.64</v>
      </c>
      <c r="X122" s="36">
        <v>0.69000000000000006</v>
      </c>
      <c r="Y122" s="36">
        <v>0.83</v>
      </c>
      <c r="Z122" s="36">
        <v>1.54</v>
      </c>
      <c r="AA122" s="36">
        <v>0.92</v>
      </c>
      <c r="AB122" s="36">
        <v>0.82000000000000006</v>
      </c>
      <c r="AC122" s="36">
        <v>0.93</v>
      </c>
      <c r="AD122" s="36">
        <v>1.29</v>
      </c>
      <c r="AE122" s="36">
        <v>1.67</v>
      </c>
      <c r="AF122" s="36">
        <v>0.79</v>
      </c>
      <c r="AG122" s="36">
        <v>1.56</v>
      </c>
      <c r="AH122" s="36">
        <v>1.61</v>
      </c>
      <c r="AI122" s="36">
        <v>1.49</v>
      </c>
      <c r="AJ122" s="36">
        <v>1.31</v>
      </c>
      <c r="AK122" s="36">
        <v>0.82000000000000006</v>
      </c>
      <c r="AL122" s="36">
        <v>0.87</v>
      </c>
      <c r="AM122" s="36">
        <v>1.71</v>
      </c>
      <c r="AN122" s="36">
        <v>1.26</v>
      </c>
      <c r="AO122" s="36">
        <v>0.46</v>
      </c>
      <c r="AP122" s="36">
        <v>0.69000000000000006</v>
      </c>
      <c r="AQ122" s="36">
        <v>1.98</v>
      </c>
      <c r="AR122" s="36">
        <v>1.28</v>
      </c>
      <c r="AS122" s="36">
        <v>0.82000000000000006</v>
      </c>
      <c r="AT122" s="36">
        <v>1.41</v>
      </c>
      <c r="AU122" s="36">
        <v>0.76</v>
      </c>
      <c r="AV122" s="36">
        <v>0.98</v>
      </c>
      <c r="AW122" s="36">
        <v>1.03</v>
      </c>
      <c r="AX122" s="36">
        <v>1.31</v>
      </c>
      <c r="AY122" s="36">
        <v>0.81</v>
      </c>
      <c r="AZ122" s="36">
        <v>0.99</v>
      </c>
      <c r="BA122" s="36">
        <v>1.0900000000000001</v>
      </c>
      <c r="BB122" s="36">
        <v>1.2</v>
      </c>
      <c r="BC122" s="36">
        <v>1.23</v>
      </c>
      <c r="BD122" s="36">
        <v>1.04</v>
      </c>
      <c r="BE122" s="36">
        <v>0.79</v>
      </c>
      <c r="BF122" s="36">
        <v>0.96</v>
      </c>
      <c r="BG122" s="36">
        <v>2.21</v>
      </c>
      <c r="BH122" s="36">
        <v>0.63</v>
      </c>
      <c r="BI122" s="36">
        <v>0.54</v>
      </c>
      <c r="BJ122" s="36">
        <v>0.61</v>
      </c>
      <c r="BK122" s="36">
        <v>0.73</v>
      </c>
      <c r="BL122" s="36">
        <v>1.3800000000000001</v>
      </c>
      <c r="BM122" s="36">
        <v>0.71</v>
      </c>
      <c r="BN122" s="36">
        <v>0.95</v>
      </c>
      <c r="BO122" s="36">
        <v>0.82000000000000006</v>
      </c>
    </row>
    <row r="123" spans="1:67">
      <c r="A123" t="s">
        <v>548</v>
      </c>
      <c r="B123" t="s">
        <v>706</v>
      </c>
      <c r="C123" t="s">
        <v>707</v>
      </c>
      <c r="E123" s="127">
        <v>1</v>
      </c>
      <c r="G123" s="36">
        <v>0.77</v>
      </c>
      <c r="H123" s="36">
        <v>1.52</v>
      </c>
      <c r="I123" s="36">
        <v>1.06</v>
      </c>
      <c r="J123" s="36">
        <v>1.53</v>
      </c>
      <c r="K123" s="36">
        <v>0.95</v>
      </c>
      <c r="L123" s="36">
        <v>1.02</v>
      </c>
      <c r="M123" s="36">
        <v>1.19</v>
      </c>
      <c r="N123" s="36">
        <v>1.1300000000000001</v>
      </c>
      <c r="O123" s="36">
        <v>1.33</v>
      </c>
      <c r="P123" s="36">
        <v>1.01</v>
      </c>
      <c r="Q123" s="36">
        <v>1.33</v>
      </c>
      <c r="R123" s="36">
        <v>0.94000000000000006</v>
      </c>
      <c r="S123" s="36">
        <v>1.01</v>
      </c>
      <c r="T123" s="36">
        <v>1.01</v>
      </c>
      <c r="U123" s="36">
        <v>0.92</v>
      </c>
      <c r="V123" s="36">
        <v>1.49</v>
      </c>
      <c r="W123" s="36">
        <v>1.39</v>
      </c>
      <c r="X123" s="36">
        <v>2.76</v>
      </c>
      <c r="Y123" s="36">
        <v>1.19</v>
      </c>
      <c r="Z123" s="36">
        <v>1.05</v>
      </c>
      <c r="AA123" s="36">
        <v>1.03</v>
      </c>
      <c r="AB123" s="36">
        <v>1.18</v>
      </c>
      <c r="AC123" s="36">
        <v>0.94000000000000006</v>
      </c>
      <c r="AD123" s="36">
        <v>1.66</v>
      </c>
      <c r="AE123" s="36">
        <v>1.68</v>
      </c>
      <c r="AF123" s="36">
        <v>1.21</v>
      </c>
      <c r="AG123" s="36">
        <v>1.6</v>
      </c>
      <c r="AH123" s="36">
        <v>1.02</v>
      </c>
      <c r="AI123" s="36">
        <v>1.02</v>
      </c>
      <c r="AJ123" s="36">
        <v>1.36</v>
      </c>
      <c r="AK123" s="36">
        <v>0.9</v>
      </c>
      <c r="AL123" s="36">
        <v>2</v>
      </c>
      <c r="AM123" s="36">
        <v>0.88</v>
      </c>
      <c r="AN123" s="36">
        <v>0.95</v>
      </c>
      <c r="AO123" s="36">
        <v>0.59</v>
      </c>
      <c r="AP123" s="36">
        <v>0.68</v>
      </c>
      <c r="AQ123" s="36">
        <v>1.47</v>
      </c>
      <c r="AR123" s="36">
        <v>1.06</v>
      </c>
      <c r="AS123" s="36">
        <v>0.73</v>
      </c>
      <c r="AT123" s="36">
        <v>1.59</v>
      </c>
      <c r="AU123" s="36">
        <v>1.52</v>
      </c>
      <c r="AV123" s="36">
        <v>0.85</v>
      </c>
      <c r="AW123" s="36">
        <v>0.78</v>
      </c>
      <c r="AX123" s="36">
        <v>0.71</v>
      </c>
      <c r="AY123" s="36">
        <v>1.08</v>
      </c>
      <c r="AZ123" s="36">
        <v>0.98</v>
      </c>
      <c r="BA123" s="36">
        <v>1.29</v>
      </c>
      <c r="BB123" s="36">
        <v>1.08</v>
      </c>
      <c r="BC123" s="36">
        <v>0.61</v>
      </c>
      <c r="BD123" s="36">
        <v>0.86</v>
      </c>
      <c r="BE123" s="36">
        <v>0.73</v>
      </c>
      <c r="BF123" s="36">
        <v>0.63</v>
      </c>
      <c r="BG123" s="36">
        <v>0.31</v>
      </c>
      <c r="BH123" s="36">
        <v>0.89</v>
      </c>
      <c r="BI123" s="36">
        <v>1.33</v>
      </c>
      <c r="BJ123" s="36">
        <v>0.56000000000000005</v>
      </c>
      <c r="BK123" s="36">
        <v>0.7</v>
      </c>
      <c r="BL123" s="36">
        <v>0.96</v>
      </c>
      <c r="BM123" s="36">
        <v>0.57999999999999996</v>
      </c>
      <c r="BN123" s="36">
        <v>1.1200000000000001</v>
      </c>
      <c r="BO123" s="36">
        <v>0.74</v>
      </c>
    </row>
    <row r="124" spans="1:67">
      <c r="A124" t="s">
        <v>548</v>
      </c>
      <c r="B124" s="64" t="s">
        <v>706</v>
      </c>
      <c r="C124" s="64" t="s">
        <v>707</v>
      </c>
      <c r="D124" s="64"/>
      <c r="E124" s="128">
        <v>1</v>
      </c>
      <c r="F124" s="64"/>
      <c r="G124" s="38">
        <v>0.76</v>
      </c>
      <c r="H124" s="38">
        <v>1.27</v>
      </c>
      <c r="I124" s="38">
        <v>1.03</v>
      </c>
      <c r="J124" s="38">
        <v>0.8</v>
      </c>
      <c r="K124" s="38">
        <v>0.94000000000000006</v>
      </c>
      <c r="L124" s="38">
        <v>1.07</v>
      </c>
      <c r="M124" s="38">
        <v>1.06</v>
      </c>
      <c r="N124" s="38">
        <v>2.2199999999999998</v>
      </c>
      <c r="O124" s="38">
        <v>2.34</v>
      </c>
      <c r="P124" s="38">
        <v>1.81</v>
      </c>
      <c r="Q124" s="38">
        <v>1.33</v>
      </c>
      <c r="R124" s="38">
        <v>0.56000000000000005</v>
      </c>
      <c r="S124" s="38">
        <v>0.98</v>
      </c>
      <c r="T124" s="38">
        <v>0.87</v>
      </c>
      <c r="U124" s="38">
        <v>0.82000000000000006</v>
      </c>
      <c r="V124" s="38">
        <v>1.0900000000000001</v>
      </c>
      <c r="W124" s="38">
        <v>1.01</v>
      </c>
      <c r="X124" s="38">
        <v>0.85</v>
      </c>
      <c r="Y124" s="38">
        <v>0.93</v>
      </c>
      <c r="Z124" s="38">
        <v>1.3</v>
      </c>
      <c r="AA124" s="38">
        <v>0.88</v>
      </c>
      <c r="AB124" s="38">
        <v>1.3</v>
      </c>
      <c r="AC124" s="38">
        <v>0.66</v>
      </c>
      <c r="AD124" s="38">
        <v>1.44</v>
      </c>
      <c r="AE124" s="38">
        <v>1.83</v>
      </c>
      <c r="AF124" s="38">
        <v>0.98</v>
      </c>
      <c r="AG124" s="38">
        <v>1.72</v>
      </c>
      <c r="AH124" s="38">
        <v>1.33</v>
      </c>
      <c r="AI124" s="38">
        <v>1.43</v>
      </c>
      <c r="AJ124" s="38">
        <v>0.98</v>
      </c>
      <c r="AK124" s="38">
        <v>1.54</v>
      </c>
      <c r="AL124" s="38">
        <v>1.17</v>
      </c>
      <c r="AM124" s="38">
        <v>1.74</v>
      </c>
      <c r="AN124" s="38">
        <v>1.07</v>
      </c>
      <c r="AO124" s="38">
        <v>0.89</v>
      </c>
      <c r="AP124" s="38">
        <v>0.88</v>
      </c>
      <c r="AQ124" s="38">
        <v>1.91</v>
      </c>
      <c r="AR124" s="38">
        <v>1.02</v>
      </c>
      <c r="AS124" s="38">
        <v>1</v>
      </c>
      <c r="AT124" s="38">
        <v>1.49</v>
      </c>
      <c r="AU124" s="38">
        <v>0.92</v>
      </c>
      <c r="AV124" s="38">
        <v>1.25</v>
      </c>
      <c r="AW124" s="38">
        <v>0.92</v>
      </c>
      <c r="AX124" s="38">
        <v>0.92</v>
      </c>
      <c r="AY124" s="38">
        <v>0.61</v>
      </c>
      <c r="AZ124" s="38">
        <v>0.98</v>
      </c>
      <c r="BA124" s="38">
        <v>1.27</v>
      </c>
      <c r="BB124" s="38">
        <v>1.1300000000000001</v>
      </c>
      <c r="BC124" s="38">
        <v>0.67</v>
      </c>
      <c r="BD124" s="38">
        <v>0.83</v>
      </c>
      <c r="BE124" s="38">
        <v>1</v>
      </c>
      <c r="BF124" s="38">
        <v>0.67</v>
      </c>
      <c r="BG124" s="38">
        <v>0.88</v>
      </c>
      <c r="BH124" s="38">
        <v>1.08</v>
      </c>
      <c r="BI124" s="38">
        <v>1.29</v>
      </c>
      <c r="BJ124" s="38">
        <v>0.55000000000000004</v>
      </c>
      <c r="BK124" s="38">
        <v>0.7</v>
      </c>
      <c r="BL124" s="38">
        <v>0.95</v>
      </c>
      <c r="BM124" s="38">
        <v>0.79</v>
      </c>
      <c r="BN124" s="38">
        <v>0.9</v>
      </c>
      <c r="BO124" s="38">
        <v>0.75</v>
      </c>
    </row>
    <row r="125" spans="1:67">
      <c r="A125" t="s">
        <v>548</v>
      </c>
      <c r="B125" t="s">
        <v>715</v>
      </c>
      <c r="C125" t="s">
        <v>716</v>
      </c>
      <c r="D125" t="s">
        <v>35</v>
      </c>
      <c r="E125" s="126" t="s">
        <v>544</v>
      </c>
      <c r="F125" t="s">
        <v>545</v>
      </c>
      <c r="G125" s="36" t="s">
        <v>546</v>
      </c>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row>
    <row r="126" spans="1:67">
      <c r="A126" t="s">
        <v>548</v>
      </c>
      <c r="B126" t="s">
        <v>715</v>
      </c>
      <c r="C126" t="s">
        <v>716</v>
      </c>
      <c r="E126" s="127">
        <v>0.01</v>
      </c>
      <c r="G126" s="36" t="s">
        <v>546</v>
      </c>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row>
    <row r="127" spans="1:67">
      <c r="A127" t="s">
        <v>548</v>
      </c>
      <c r="B127" t="s">
        <v>715</v>
      </c>
      <c r="C127" t="s">
        <v>716</v>
      </c>
      <c r="E127" s="127">
        <v>0.1</v>
      </c>
      <c r="G127" s="36">
        <v>0.84</v>
      </c>
      <c r="H127" s="36">
        <v>1.8800000000000001</v>
      </c>
      <c r="I127" s="36">
        <v>0.7</v>
      </c>
      <c r="J127" s="36">
        <v>1.29</v>
      </c>
      <c r="K127" s="36">
        <v>2.09</v>
      </c>
      <c r="L127" s="36">
        <v>0.89</v>
      </c>
      <c r="M127" s="36">
        <v>0.42</v>
      </c>
      <c r="N127" s="36">
        <v>1.43</v>
      </c>
      <c r="O127" s="36">
        <v>1.49</v>
      </c>
      <c r="P127" s="36">
        <v>0.64</v>
      </c>
      <c r="Q127" s="36">
        <v>3.0399999999999996</v>
      </c>
      <c r="R127" s="36">
        <v>0.68</v>
      </c>
      <c r="S127" s="36">
        <v>1.34</v>
      </c>
      <c r="T127" s="36">
        <v>2.1799999999999997</v>
      </c>
      <c r="U127" s="36">
        <v>1.35</v>
      </c>
      <c r="V127" s="36">
        <v>0.43</v>
      </c>
      <c r="W127" s="36">
        <v>1.1399999999999999</v>
      </c>
      <c r="X127" s="36">
        <v>0.5</v>
      </c>
      <c r="Y127" s="36">
        <v>0.88</v>
      </c>
      <c r="Z127" s="36">
        <v>0.41000000000000003</v>
      </c>
      <c r="AA127" s="36">
        <v>2.4</v>
      </c>
      <c r="AB127" s="36">
        <v>1.47</v>
      </c>
      <c r="AC127" s="36">
        <v>0.65</v>
      </c>
      <c r="AD127" s="36">
        <v>0.67</v>
      </c>
      <c r="AE127" s="36">
        <v>0.78</v>
      </c>
      <c r="AF127" s="36">
        <v>1.08</v>
      </c>
      <c r="AG127" s="36">
        <v>0.32</v>
      </c>
      <c r="AH127" s="36">
        <v>0.84</v>
      </c>
      <c r="AI127" s="36">
        <v>0.73</v>
      </c>
      <c r="AJ127" s="36">
        <v>0.76</v>
      </c>
      <c r="AK127" s="36">
        <v>0.6</v>
      </c>
      <c r="AL127" s="36">
        <v>0.61</v>
      </c>
      <c r="AM127" s="36">
        <v>0.97</v>
      </c>
      <c r="AN127" s="36">
        <v>0.57999999999999996</v>
      </c>
      <c r="AO127" s="36">
        <v>0.69000000000000006</v>
      </c>
      <c r="AP127" s="36">
        <v>0.9</v>
      </c>
      <c r="AQ127" s="36">
        <v>0.19</v>
      </c>
      <c r="AR127" s="36">
        <v>0.61</v>
      </c>
      <c r="AS127" s="36">
        <v>0.69000000000000006</v>
      </c>
      <c r="AT127" s="36">
        <v>1.05</v>
      </c>
      <c r="AU127" s="36">
        <v>1.74</v>
      </c>
      <c r="AV127" s="36">
        <v>0.63</v>
      </c>
      <c r="AW127" s="36">
        <v>0.5</v>
      </c>
      <c r="AX127" s="36">
        <v>0.85</v>
      </c>
      <c r="AY127" s="36">
        <v>1.58</v>
      </c>
      <c r="AZ127" s="36">
        <v>0.98</v>
      </c>
      <c r="BA127" s="36">
        <v>1.17</v>
      </c>
      <c r="BB127" s="36">
        <v>0.98</v>
      </c>
      <c r="BC127" s="36">
        <v>0.74</v>
      </c>
      <c r="BD127" s="36">
        <v>1.17</v>
      </c>
      <c r="BE127" s="36">
        <v>1.1599999999999999</v>
      </c>
      <c r="BF127" s="36">
        <v>0.66</v>
      </c>
      <c r="BG127" s="36">
        <v>0.29000000000000004</v>
      </c>
      <c r="BH127" s="36">
        <v>1.0900000000000001</v>
      </c>
      <c r="BI127" s="36">
        <v>0.65</v>
      </c>
      <c r="BJ127" s="36">
        <v>1.53</v>
      </c>
      <c r="BK127" s="36">
        <v>1.03</v>
      </c>
      <c r="BL127" s="36">
        <v>0.78</v>
      </c>
      <c r="BM127" s="36">
        <v>2.38</v>
      </c>
      <c r="BN127" s="36">
        <v>0.79</v>
      </c>
      <c r="BO127" s="36">
        <v>1.1399999999999999</v>
      </c>
    </row>
    <row r="128" spans="1:67">
      <c r="A128" t="s">
        <v>548</v>
      </c>
      <c r="B128" t="s">
        <v>715</v>
      </c>
      <c r="C128" t="s">
        <v>716</v>
      </c>
      <c r="E128" s="127">
        <v>0.5</v>
      </c>
      <c r="G128" s="36">
        <v>0.98</v>
      </c>
      <c r="H128" s="36">
        <v>1.67</v>
      </c>
      <c r="I128" s="36">
        <v>0.75</v>
      </c>
      <c r="J128" s="36">
        <v>0.71</v>
      </c>
      <c r="K128" s="36">
        <v>0.98</v>
      </c>
      <c r="L128" s="36">
        <v>0.7</v>
      </c>
      <c r="M128" s="36">
        <v>0.32</v>
      </c>
      <c r="N128" s="36">
        <v>2.59</v>
      </c>
      <c r="O128" s="36">
        <v>2.34</v>
      </c>
      <c r="P128" s="36">
        <v>0.63</v>
      </c>
      <c r="Q128" s="36">
        <v>3.3899999999999997</v>
      </c>
      <c r="R128" s="36">
        <v>0.57999999999999996</v>
      </c>
      <c r="S128" s="36">
        <v>1.01</v>
      </c>
      <c r="T128" s="36">
        <v>1.51</v>
      </c>
      <c r="U128" s="36">
        <v>1.07</v>
      </c>
      <c r="V128" s="36">
        <v>0.28000000000000003</v>
      </c>
      <c r="W128" s="36">
        <v>0.68</v>
      </c>
      <c r="X128" s="36">
        <v>0.61</v>
      </c>
      <c r="Y128" s="36">
        <v>0.69000000000000006</v>
      </c>
      <c r="Z128" s="36">
        <v>0.56000000000000005</v>
      </c>
      <c r="AA128" s="36">
        <v>1.66</v>
      </c>
      <c r="AB128" s="36">
        <v>0.77</v>
      </c>
      <c r="AC128" s="36">
        <v>0.67</v>
      </c>
      <c r="AD128" s="36">
        <v>0.85</v>
      </c>
      <c r="AE128" s="36">
        <v>0.49</v>
      </c>
      <c r="AF128" s="36">
        <v>0.76</v>
      </c>
      <c r="AG128" s="36">
        <v>0.31</v>
      </c>
      <c r="AH128" s="36">
        <v>0.82000000000000006</v>
      </c>
      <c r="AI128" s="36">
        <v>0.66</v>
      </c>
      <c r="AJ128" s="36">
        <v>0.64</v>
      </c>
      <c r="AK128" s="36">
        <v>0.81</v>
      </c>
      <c r="AL128" s="36">
        <v>0.53</v>
      </c>
      <c r="AM128" s="36">
        <v>0.71</v>
      </c>
      <c r="AN128" s="36">
        <v>0.56000000000000005</v>
      </c>
      <c r="AO128" s="36">
        <v>0.9</v>
      </c>
      <c r="AP128" s="36">
        <v>0.9</v>
      </c>
      <c r="AQ128" s="36">
        <v>0.19</v>
      </c>
      <c r="AR128" s="36">
        <v>0.83</v>
      </c>
      <c r="AS128" s="36">
        <v>0.72</v>
      </c>
      <c r="AT128" s="36">
        <v>1.73</v>
      </c>
      <c r="AU128" s="36">
        <v>1.8</v>
      </c>
      <c r="AV128" s="36">
        <v>0.72</v>
      </c>
      <c r="AW128" s="36">
        <v>0.62</v>
      </c>
      <c r="AX128" s="36">
        <v>0.79</v>
      </c>
      <c r="AY128" s="36">
        <v>1.33</v>
      </c>
      <c r="AZ128" s="36">
        <v>1.04</v>
      </c>
      <c r="BA128" s="36">
        <v>1.18</v>
      </c>
      <c r="BB128" s="36">
        <v>0.95</v>
      </c>
      <c r="BC128" s="36">
        <v>0.88</v>
      </c>
      <c r="BD128" s="36">
        <v>1.33</v>
      </c>
      <c r="BE128" s="36">
        <v>1.19</v>
      </c>
      <c r="BF128" s="36">
        <v>1.03</v>
      </c>
      <c r="BG128" s="36">
        <v>0.28000000000000003</v>
      </c>
      <c r="BH128" s="36">
        <v>1.01</v>
      </c>
      <c r="BI128" s="36">
        <v>0.96</v>
      </c>
      <c r="BJ128" s="36">
        <v>1.85</v>
      </c>
      <c r="BK128" s="36">
        <v>1.26</v>
      </c>
      <c r="BL128" s="36">
        <v>0.89</v>
      </c>
      <c r="BM128" s="36">
        <v>2.17</v>
      </c>
      <c r="BN128" s="36">
        <v>0.8</v>
      </c>
      <c r="BO128" s="36">
        <v>1.26</v>
      </c>
    </row>
    <row r="129" spans="1:67">
      <c r="A129" t="s">
        <v>548</v>
      </c>
      <c r="B129" t="s">
        <v>715</v>
      </c>
      <c r="C129" t="s">
        <v>716</v>
      </c>
      <c r="E129" s="127">
        <v>0.5</v>
      </c>
      <c r="G129" s="36">
        <v>0.89</v>
      </c>
      <c r="H129" s="36">
        <v>2.2799999999999998</v>
      </c>
      <c r="I129" s="36">
        <v>0.7</v>
      </c>
      <c r="J129" s="36">
        <v>1.7</v>
      </c>
      <c r="K129" s="36">
        <v>4.26</v>
      </c>
      <c r="L129" s="36">
        <v>1.3</v>
      </c>
      <c r="M129" s="36">
        <v>0.81</v>
      </c>
      <c r="N129" s="36">
        <v>1.3</v>
      </c>
      <c r="O129" s="36">
        <v>1.52</v>
      </c>
      <c r="P129" s="36">
        <v>0.63</v>
      </c>
      <c r="Q129" s="36">
        <v>3.05</v>
      </c>
      <c r="R129" s="36">
        <v>0.98</v>
      </c>
      <c r="S129" s="36">
        <v>1.68</v>
      </c>
      <c r="T129" s="36">
        <v>3.3099999999999996</v>
      </c>
      <c r="U129" s="36">
        <v>1.87</v>
      </c>
      <c r="V129" s="36">
        <v>1.18</v>
      </c>
      <c r="W129" s="36">
        <v>0.95</v>
      </c>
      <c r="X129" s="36">
        <v>2.96</v>
      </c>
      <c r="Y129" s="36">
        <v>1.05</v>
      </c>
      <c r="Z129" s="36">
        <v>0.74</v>
      </c>
      <c r="AA129" s="36">
        <v>3</v>
      </c>
      <c r="AB129" s="36">
        <v>3.2199999999999998</v>
      </c>
      <c r="AC129" s="36">
        <v>0.73</v>
      </c>
      <c r="AD129" s="36">
        <v>0.63</v>
      </c>
      <c r="AE129" s="36">
        <v>0.67</v>
      </c>
      <c r="AF129" s="36">
        <v>1.22</v>
      </c>
      <c r="AG129" s="36">
        <v>0.73</v>
      </c>
      <c r="AH129" s="36">
        <v>1.05</v>
      </c>
      <c r="AI129" s="36">
        <v>0.93</v>
      </c>
      <c r="AJ129" s="36">
        <v>1.1200000000000001</v>
      </c>
      <c r="AK129" s="36">
        <v>0.66</v>
      </c>
      <c r="AL129" s="36">
        <v>0.7</v>
      </c>
      <c r="AM129" s="36">
        <v>1.47</v>
      </c>
      <c r="AN129" s="36">
        <v>0.79</v>
      </c>
      <c r="AO129" s="36">
        <v>0.71</v>
      </c>
      <c r="AP129" s="36">
        <v>0.69000000000000006</v>
      </c>
      <c r="AQ129" s="36">
        <v>0.47000000000000003</v>
      </c>
      <c r="AR129" s="36">
        <v>0.7</v>
      </c>
      <c r="AS129" s="36">
        <v>0.84</v>
      </c>
      <c r="AT129" s="36">
        <v>0.38</v>
      </c>
      <c r="AU129" s="36">
        <v>1.19</v>
      </c>
      <c r="AV129" s="36">
        <v>0.71</v>
      </c>
      <c r="AW129" s="36">
        <v>0.67</v>
      </c>
      <c r="AX129" s="36">
        <v>0.6</v>
      </c>
      <c r="AY129" s="36">
        <v>1.28</v>
      </c>
      <c r="AZ129" s="36">
        <v>0.95</v>
      </c>
      <c r="BA129" s="36">
        <v>1.34</v>
      </c>
      <c r="BB129" s="36">
        <v>0.98</v>
      </c>
      <c r="BC129" s="36">
        <v>0.74</v>
      </c>
      <c r="BD129" s="36">
        <v>1.0900000000000001</v>
      </c>
      <c r="BE129" s="36">
        <v>0.89</v>
      </c>
      <c r="BF129" s="36">
        <v>0.29000000000000004</v>
      </c>
      <c r="BG129" s="36">
        <v>0.08</v>
      </c>
      <c r="BH129" s="36">
        <v>1.45</v>
      </c>
      <c r="BI129" s="36">
        <v>0.79</v>
      </c>
      <c r="BJ129" s="36">
        <v>0.41000000000000003</v>
      </c>
      <c r="BK129" s="36">
        <v>0.79</v>
      </c>
      <c r="BL129" s="36">
        <v>0.88</v>
      </c>
      <c r="BM129" s="36">
        <v>0.9</v>
      </c>
      <c r="BN129" s="36">
        <v>0.94000000000000006</v>
      </c>
      <c r="BO129" s="36">
        <v>0.77</v>
      </c>
    </row>
    <row r="130" spans="1:67">
      <c r="A130" t="s">
        <v>548</v>
      </c>
      <c r="B130" t="s">
        <v>715</v>
      </c>
      <c r="C130" t="s">
        <v>716</v>
      </c>
      <c r="E130" s="127">
        <v>0.5</v>
      </c>
      <c r="G130" s="36">
        <v>0.82000000000000006</v>
      </c>
      <c r="H130" s="36">
        <v>2.84</v>
      </c>
      <c r="I130" s="36">
        <v>0.6</v>
      </c>
      <c r="J130" s="36">
        <v>2.57</v>
      </c>
      <c r="K130" s="36">
        <v>2.13</v>
      </c>
      <c r="L130" s="36">
        <v>1.36</v>
      </c>
      <c r="M130" s="36">
        <v>1.56</v>
      </c>
      <c r="N130" s="36">
        <v>1.97</v>
      </c>
      <c r="O130" s="36">
        <v>4.2</v>
      </c>
      <c r="P130" s="36">
        <v>1.28</v>
      </c>
      <c r="Q130" s="36">
        <v>1.92</v>
      </c>
      <c r="R130" s="36">
        <v>1.18</v>
      </c>
      <c r="S130" s="36">
        <v>1.56</v>
      </c>
      <c r="T130" s="36">
        <v>1.58</v>
      </c>
      <c r="U130" s="36">
        <v>1.9</v>
      </c>
      <c r="V130" s="36">
        <v>0.77</v>
      </c>
      <c r="W130" s="36">
        <v>1.86</v>
      </c>
      <c r="X130" s="36">
        <v>2.2999999999999998</v>
      </c>
      <c r="Y130" s="36">
        <v>1.43</v>
      </c>
      <c r="Z130" s="36">
        <v>0.52</v>
      </c>
      <c r="AA130" s="36">
        <v>1.74</v>
      </c>
      <c r="AB130" s="36">
        <v>1.3</v>
      </c>
      <c r="AC130" s="36">
        <v>0.29000000000000004</v>
      </c>
      <c r="AD130" s="36">
        <v>0.5</v>
      </c>
      <c r="AE130" s="36">
        <v>0.24000000000000002</v>
      </c>
      <c r="AF130" s="36">
        <v>1.35</v>
      </c>
      <c r="AG130" s="36">
        <v>0.57999999999999996</v>
      </c>
      <c r="AH130" s="36">
        <v>0.63</v>
      </c>
      <c r="AI130" s="36">
        <v>0.73</v>
      </c>
      <c r="AJ130" s="36">
        <v>0.87</v>
      </c>
      <c r="AK130" s="36">
        <v>0.56000000000000005</v>
      </c>
      <c r="AL130" s="36">
        <v>0.9</v>
      </c>
      <c r="AM130" s="36">
        <v>0.52</v>
      </c>
      <c r="AN130" s="36">
        <v>0.72</v>
      </c>
      <c r="AO130" s="36">
        <v>0.59</v>
      </c>
      <c r="AP130" s="36">
        <v>0.73</v>
      </c>
      <c r="AQ130" s="36">
        <v>0.28000000000000003</v>
      </c>
      <c r="AR130" s="36">
        <v>0.53</v>
      </c>
      <c r="AS130" s="36">
        <v>0.46</v>
      </c>
      <c r="AT130" s="36">
        <v>6.38</v>
      </c>
      <c r="AU130" s="36">
        <v>1.91</v>
      </c>
      <c r="AV130" s="36">
        <v>0.71</v>
      </c>
      <c r="AW130" s="36">
        <v>0.46</v>
      </c>
      <c r="AX130" s="36">
        <v>0.57000000000000006</v>
      </c>
      <c r="AY130" s="36">
        <v>1.36</v>
      </c>
      <c r="AZ130" s="36">
        <v>0.77</v>
      </c>
      <c r="BA130" s="36">
        <v>1.32</v>
      </c>
      <c r="BB130" s="36">
        <v>0.88</v>
      </c>
      <c r="BC130" s="36">
        <v>0.39</v>
      </c>
      <c r="BD130" s="36">
        <v>0.93</v>
      </c>
      <c r="BE130" s="36">
        <v>0.82000000000000006</v>
      </c>
      <c r="BF130" s="36">
        <v>1.29</v>
      </c>
      <c r="BG130" s="36">
        <v>0.21000000000000002</v>
      </c>
      <c r="BH130" s="36">
        <v>1.78</v>
      </c>
      <c r="BI130" s="36">
        <v>0.94000000000000006</v>
      </c>
      <c r="BJ130" s="36">
        <v>0.89</v>
      </c>
      <c r="BK130" s="36">
        <v>0.87</v>
      </c>
      <c r="BL130" s="36">
        <v>0.78</v>
      </c>
      <c r="BM130" s="36">
        <v>1.02</v>
      </c>
      <c r="BN130" s="36">
        <v>1.01</v>
      </c>
      <c r="BO130" s="36">
        <v>0.99</v>
      </c>
    </row>
    <row r="131" spans="1:67">
      <c r="A131" t="s">
        <v>548</v>
      </c>
      <c r="B131" t="s">
        <v>715</v>
      </c>
      <c r="C131" t="s">
        <v>716</v>
      </c>
      <c r="E131" s="127">
        <v>1</v>
      </c>
      <c r="G131" s="36">
        <v>0.82000000000000006</v>
      </c>
      <c r="H131" s="36">
        <v>1.87</v>
      </c>
      <c r="I131" s="36">
        <v>0.98</v>
      </c>
      <c r="J131" s="36">
        <v>3.2899999999999996</v>
      </c>
      <c r="K131" s="36">
        <v>4.37</v>
      </c>
      <c r="L131" s="36">
        <v>0.71</v>
      </c>
      <c r="M131" s="36">
        <v>1</v>
      </c>
      <c r="N131" s="36">
        <v>0.81</v>
      </c>
      <c r="O131" s="36">
        <v>1.18</v>
      </c>
      <c r="P131" s="36">
        <v>0.52</v>
      </c>
      <c r="Q131" s="36">
        <v>9.2799999999999994</v>
      </c>
      <c r="R131" s="36">
        <v>4.16</v>
      </c>
      <c r="S131" s="36">
        <v>1.45</v>
      </c>
      <c r="T131" s="36">
        <v>4.2299999999999995</v>
      </c>
      <c r="U131" s="36">
        <v>2.36</v>
      </c>
      <c r="V131" s="36">
        <v>0.7</v>
      </c>
      <c r="W131" s="36">
        <v>0.83</v>
      </c>
      <c r="X131" s="36">
        <v>3.26</v>
      </c>
      <c r="Y131" s="36">
        <v>2.5199999999999996</v>
      </c>
      <c r="Z131" s="36">
        <v>0.29000000000000004</v>
      </c>
      <c r="AA131" s="36">
        <v>3.19</v>
      </c>
      <c r="AB131" s="36">
        <v>3.2899999999999996</v>
      </c>
      <c r="AC131" s="36">
        <v>0.43</v>
      </c>
      <c r="AD131" s="36">
        <v>0.7</v>
      </c>
      <c r="AE131" s="36">
        <v>0.6</v>
      </c>
      <c r="AF131" s="36">
        <v>1.42</v>
      </c>
      <c r="AG131" s="36">
        <v>0.66</v>
      </c>
      <c r="AH131" s="36">
        <v>1.27</v>
      </c>
      <c r="AI131" s="36">
        <v>1.27</v>
      </c>
      <c r="AJ131" s="36">
        <v>1.27</v>
      </c>
      <c r="AK131" s="36">
        <v>0.57000000000000006</v>
      </c>
      <c r="AL131" s="36">
        <v>0.81</v>
      </c>
      <c r="AM131" s="36">
        <v>0.95</v>
      </c>
      <c r="AN131" s="36">
        <v>0.97</v>
      </c>
      <c r="AO131" s="36">
        <v>0.72</v>
      </c>
      <c r="AP131" s="36">
        <v>0.71</v>
      </c>
      <c r="AQ131" s="36">
        <v>0.45</v>
      </c>
      <c r="AR131" s="36">
        <v>0.77</v>
      </c>
      <c r="AS131" s="36">
        <v>0.98</v>
      </c>
      <c r="AT131" s="36">
        <v>2.4</v>
      </c>
      <c r="AU131" s="36">
        <v>1.49</v>
      </c>
      <c r="AV131" s="36">
        <v>0.74</v>
      </c>
      <c r="AW131" s="36">
        <v>0.54</v>
      </c>
      <c r="AX131" s="36">
        <v>0.81</v>
      </c>
      <c r="AY131" s="36">
        <v>1.37</v>
      </c>
      <c r="AZ131" s="36">
        <v>0.87</v>
      </c>
      <c r="BA131" s="36">
        <v>1.25</v>
      </c>
      <c r="BB131" s="36">
        <v>0.94000000000000006</v>
      </c>
      <c r="BC131" s="36">
        <v>0.81</v>
      </c>
      <c r="BD131" s="36">
        <v>1.35</v>
      </c>
      <c r="BE131" s="36">
        <v>1.08</v>
      </c>
      <c r="BF131" s="36">
        <v>3.5199999999999996</v>
      </c>
      <c r="BG131" s="36">
        <v>0.6</v>
      </c>
      <c r="BH131" s="36">
        <v>1.89</v>
      </c>
      <c r="BI131" s="36">
        <v>0.42</v>
      </c>
      <c r="BJ131" s="36">
        <v>1.1000000000000001</v>
      </c>
      <c r="BK131" s="36">
        <v>0.98</v>
      </c>
      <c r="BL131" s="36">
        <v>1.04</v>
      </c>
      <c r="BM131" s="36">
        <v>3.1799999999999997</v>
      </c>
      <c r="BN131" s="36">
        <v>1.06</v>
      </c>
      <c r="BO131" s="36">
        <v>0.97</v>
      </c>
    </row>
    <row r="132" spans="1:67">
      <c r="A132" t="s">
        <v>548</v>
      </c>
      <c r="B132" t="s">
        <v>715</v>
      </c>
      <c r="C132" t="s">
        <v>716</v>
      </c>
      <c r="E132" s="127">
        <v>1</v>
      </c>
      <c r="G132" s="36">
        <v>0.64</v>
      </c>
      <c r="H132" s="36">
        <v>2.96</v>
      </c>
      <c r="I132" s="36">
        <v>0.53</v>
      </c>
      <c r="J132" s="36">
        <v>2.3899999999999997</v>
      </c>
      <c r="K132" s="36">
        <v>8.06</v>
      </c>
      <c r="L132" s="36">
        <v>1.3</v>
      </c>
      <c r="M132" s="36">
        <v>1.71</v>
      </c>
      <c r="N132" s="36">
        <v>1.03</v>
      </c>
      <c r="O132" s="36">
        <v>1.36</v>
      </c>
      <c r="P132" s="36">
        <v>0.69000000000000006</v>
      </c>
      <c r="Q132" s="36">
        <v>2.0399999999999996</v>
      </c>
      <c r="R132" s="36">
        <v>0.43</v>
      </c>
      <c r="S132" s="36">
        <v>1.21</v>
      </c>
      <c r="T132" s="36">
        <v>1.73</v>
      </c>
      <c r="U132" s="36">
        <v>1.99</v>
      </c>
      <c r="V132" s="36">
        <v>1.26</v>
      </c>
      <c r="W132" s="36">
        <v>0.96</v>
      </c>
      <c r="X132" s="36">
        <v>1.67</v>
      </c>
      <c r="Y132" s="36">
        <v>1.94</v>
      </c>
      <c r="Z132" s="36">
        <v>0.93</v>
      </c>
      <c r="AA132" s="36">
        <v>1.58</v>
      </c>
      <c r="AB132" s="36">
        <v>4.7799999999999994</v>
      </c>
      <c r="AC132" s="36">
        <v>0.56000000000000005</v>
      </c>
      <c r="AD132" s="36">
        <v>0.87</v>
      </c>
      <c r="AE132" s="36">
        <v>0.39</v>
      </c>
      <c r="AF132" s="36">
        <v>1.25</v>
      </c>
      <c r="AG132" s="36">
        <v>0.98</v>
      </c>
      <c r="AH132" s="36">
        <v>0.95</v>
      </c>
      <c r="AI132" s="36">
        <v>1.1300000000000001</v>
      </c>
      <c r="AJ132" s="36">
        <v>1.23</v>
      </c>
      <c r="AK132" s="36">
        <v>1.71</v>
      </c>
      <c r="AL132" s="36">
        <v>1.24</v>
      </c>
      <c r="AM132" s="36">
        <v>1.77</v>
      </c>
      <c r="AN132" s="36">
        <v>1.17</v>
      </c>
      <c r="AO132" s="36">
        <v>1.19</v>
      </c>
      <c r="AP132" s="36">
        <v>0.81</v>
      </c>
      <c r="AQ132" s="36">
        <v>1.24</v>
      </c>
      <c r="AR132" s="36">
        <v>0.53</v>
      </c>
      <c r="AS132" s="36">
        <v>1.24</v>
      </c>
      <c r="AT132" s="36">
        <v>0.18000000000000002</v>
      </c>
      <c r="AU132" s="36">
        <v>1.48</v>
      </c>
      <c r="AV132" s="36">
        <v>0.83</v>
      </c>
      <c r="AW132" s="36">
        <v>1</v>
      </c>
      <c r="AX132" s="36">
        <v>0.46</v>
      </c>
      <c r="AY132" s="36">
        <v>1.5</v>
      </c>
      <c r="AZ132" s="36">
        <v>1</v>
      </c>
      <c r="BA132" s="36">
        <v>1.43</v>
      </c>
      <c r="BB132" s="36">
        <v>0.81</v>
      </c>
      <c r="BC132" s="36">
        <v>0.64</v>
      </c>
      <c r="BD132" s="36">
        <v>1.5</v>
      </c>
      <c r="BE132" s="36">
        <v>1.1599999999999999</v>
      </c>
      <c r="BF132" s="36">
        <v>0.11</v>
      </c>
      <c r="BG132" s="36">
        <v>9.9999999999999992E-2</v>
      </c>
      <c r="BH132" s="36">
        <v>1.94</v>
      </c>
      <c r="BI132" s="36">
        <v>1.4</v>
      </c>
      <c r="BJ132" s="36">
        <v>0.43</v>
      </c>
      <c r="BK132" s="36">
        <v>0.74</v>
      </c>
      <c r="BL132" s="36">
        <v>0.98</v>
      </c>
      <c r="BM132" s="36">
        <v>1.0900000000000001</v>
      </c>
      <c r="BN132" s="36">
        <v>1.6</v>
      </c>
      <c r="BO132" s="36">
        <v>0.7</v>
      </c>
    </row>
    <row r="133" spans="1:67">
      <c r="A133" t="s">
        <v>548</v>
      </c>
      <c r="B133" s="64" t="s">
        <v>715</v>
      </c>
      <c r="C133" s="64" t="s">
        <v>716</v>
      </c>
      <c r="D133" s="64"/>
      <c r="E133" s="128">
        <v>1</v>
      </c>
      <c r="F133" s="64"/>
      <c r="G133" s="38">
        <v>1.06</v>
      </c>
      <c r="H133" s="38">
        <v>1.87</v>
      </c>
      <c r="I133" s="38">
        <v>0.82000000000000006</v>
      </c>
      <c r="J133" s="38">
        <v>1.48</v>
      </c>
      <c r="K133" s="38">
        <v>5.42</v>
      </c>
      <c r="L133" s="38">
        <v>0.7</v>
      </c>
      <c r="M133" s="38">
        <v>0.77</v>
      </c>
      <c r="N133" s="38">
        <v>0.96</v>
      </c>
      <c r="O133" s="38">
        <v>2.0999999999999996</v>
      </c>
      <c r="P133" s="38">
        <v>0.38</v>
      </c>
      <c r="Q133" s="38">
        <v>13.73</v>
      </c>
      <c r="R133" s="38">
        <v>2.0099999999999998</v>
      </c>
      <c r="S133" s="38">
        <v>1.56</v>
      </c>
      <c r="T133" s="38">
        <v>4.34</v>
      </c>
      <c r="U133" s="38">
        <v>1.73</v>
      </c>
      <c r="V133" s="38">
        <v>0.57000000000000006</v>
      </c>
      <c r="W133" s="38">
        <v>1.04</v>
      </c>
      <c r="X133" s="38">
        <v>3.2399999999999998</v>
      </c>
      <c r="Y133" s="38">
        <v>1.42</v>
      </c>
      <c r="Z133" s="38">
        <v>0.33</v>
      </c>
      <c r="AA133" s="38">
        <v>4.5199999999999996</v>
      </c>
      <c r="AB133" s="38">
        <v>1.34</v>
      </c>
      <c r="AC133" s="38">
        <v>0.41000000000000003</v>
      </c>
      <c r="AD133" s="38">
        <v>0.54</v>
      </c>
      <c r="AE133" s="38">
        <v>0.5</v>
      </c>
      <c r="AF133" s="38">
        <v>1.0900000000000001</v>
      </c>
      <c r="AG133" s="38">
        <v>0.36</v>
      </c>
      <c r="AH133" s="38">
        <v>0.93</v>
      </c>
      <c r="AI133" s="38">
        <v>0.85</v>
      </c>
      <c r="AJ133" s="38">
        <v>0.88</v>
      </c>
      <c r="AK133" s="38">
        <v>0.44</v>
      </c>
      <c r="AL133" s="38">
        <v>0.57000000000000006</v>
      </c>
      <c r="AM133" s="38">
        <v>0.67</v>
      </c>
      <c r="AN133" s="38">
        <v>0.64</v>
      </c>
      <c r="AO133" s="38">
        <v>0.98</v>
      </c>
      <c r="AP133" s="38">
        <v>0.7</v>
      </c>
      <c r="AQ133" s="38">
        <v>0.35000000000000003</v>
      </c>
      <c r="AR133" s="38">
        <v>0.68</v>
      </c>
      <c r="AS133" s="38">
        <v>0.72</v>
      </c>
      <c r="AT133" s="38">
        <v>0.5</v>
      </c>
      <c r="AU133" s="38">
        <v>1.83</v>
      </c>
      <c r="AV133" s="38">
        <v>0.82000000000000006</v>
      </c>
      <c r="AW133" s="38">
        <v>0.42</v>
      </c>
      <c r="AX133" s="38">
        <v>0.75</v>
      </c>
      <c r="AY133" s="38">
        <v>1.29</v>
      </c>
      <c r="AZ133" s="38">
        <v>0.97</v>
      </c>
      <c r="BA133" s="38">
        <v>1.37</v>
      </c>
      <c r="BB133" s="38">
        <v>1</v>
      </c>
      <c r="BC133" s="38">
        <v>0.61</v>
      </c>
      <c r="BD133" s="38">
        <v>1.42</v>
      </c>
      <c r="BE133" s="38">
        <v>0.99</v>
      </c>
      <c r="BF133" s="38">
        <v>1.59</v>
      </c>
      <c r="BG133" s="38">
        <v>0.34</v>
      </c>
      <c r="BH133" s="38">
        <v>1.42</v>
      </c>
      <c r="BI133" s="38">
        <v>0.45</v>
      </c>
      <c r="BJ133" s="38">
        <v>0.95</v>
      </c>
      <c r="BK133" s="38">
        <v>0.8</v>
      </c>
      <c r="BL133" s="38">
        <v>0.88</v>
      </c>
      <c r="BM133" s="38">
        <v>3.61</v>
      </c>
      <c r="BN133" s="38">
        <v>0.85</v>
      </c>
      <c r="BO133" s="38">
        <v>1</v>
      </c>
    </row>
    <row r="134" spans="1:67">
      <c r="A134" t="s">
        <v>548</v>
      </c>
      <c r="B134" t="s">
        <v>595</v>
      </c>
      <c r="C134" t="s">
        <v>596</v>
      </c>
      <c r="D134" t="s">
        <v>549</v>
      </c>
      <c r="E134" s="126" t="s">
        <v>544</v>
      </c>
      <c r="F134" t="s">
        <v>314</v>
      </c>
      <c r="G134" s="36">
        <v>1.626109040357183</v>
      </c>
      <c r="H134" s="36">
        <v>0.69674307224680465</v>
      </c>
      <c r="I134" s="36">
        <v>0.86855525606201545</v>
      </c>
      <c r="J134" s="36">
        <v>0.75157840060509462</v>
      </c>
      <c r="K134" s="36">
        <v>0.56243626871755803</v>
      </c>
      <c r="L134" s="36">
        <v>1.1889559049991298</v>
      </c>
      <c r="M134" s="36">
        <v>0.399404225190298</v>
      </c>
      <c r="N134" s="36">
        <v>1.3704864898384614</v>
      </c>
      <c r="O134" s="36">
        <v>1.7408102696667214</v>
      </c>
      <c r="P134" s="36">
        <v>0.6127703315019758</v>
      </c>
      <c r="Q134" s="36">
        <v>0.84318220332045857</v>
      </c>
      <c r="R134" s="36">
        <v>0.80936246336257689</v>
      </c>
      <c r="S134" s="36">
        <v>0.73436819802354569</v>
      </c>
      <c r="T134" s="36">
        <v>0.60436776107816581</v>
      </c>
      <c r="U134" s="36">
        <v>0.88364878018541915</v>
      </c>
      <c r="V134" s="36">
        <v>0.4212150841187991</v>
      </c>
      <c r="W134" s="36">
        <v>1.8438554062318591</v>
      </c>
      <c r="X134" s="36">
        <v>0.37318289541954996</v>
      </c>
      <c r="Y134" s="36">
        <v>1.0840445161571362</v>
      </c>
      <c r="Z134" s="36">
        <v>0.56474797150699452</v>
      </c>
      <c r="AA134" s="36">
        <v>0.75696707500817506</v>
      </c>
      <c r="AB134" s="36">
        <v>0.65059674468677775</v>
      </c>
      <c r="AC134" s="36">
        <v>0.85855023963374966</v>
      </c>
      <c r="AD134" s="36">
        <v>1.0336752928628168</v>
      </c>
      <c r="AE134" s="36">
        <v>0.83689475802017377</v>
      </c>
      <c r="AF134" s="36">
        <v>0.69161388979136895</v>
      </c>
      <c r="AG134" s="36">
        <v>0.88679553231270358</v>
      </c>
      <c r="AH134" s="36">
        <v>0.94488967268871304</v>
      </c>
      <c r="AI134" s="36">
        <v>0.84784616685173542</v>
      </c>
      <c r="AJ134" s="36">
        <v>0.99031369051970008</v>
      </c>
      <c r="AK134" s="36">
        <v>0.80493856244755868</v>
      </c>
      <c r="AL134" s="36">
        <v>0.98951816998108433</v>
      </c>
      <c r="AM134" s="36">
        <v>1.0371199297901292</v>
      </c>
      <c r="AN134" s="36">
        <v>0.79005019903779006</v>
      </c>
      <c r="AO134" s="36">
        <v>0.78264176306267497</v>
      </c>
      <c r="AP134" s="36">
        <v>1.3807206017337845</v>
      </c>
      <c r="AQ134" s="36">
        <v>0.99600681977440075</v>
      </c>
      <c r="AR134" s="36">
        <v>1.2613537655366109</v>
      </c>
      <c r="AS134" s="36">
        <v>0.78512136405969368</v>
      </c>
      <c r="AT134" s="36">
        <v>7.2298236549154309</v>
      </c>
      <c r="AU134" s="36">
        <v>0.94935280009967338</v>
      </c>
      <c r="AV134" s="36">
        <v>0.97457242165740243</v>
      </c>
      <c r="AW134" s="36">
        <v>1.0109271865089517</v>
      </c>
      <c r="AX134" s="36">
        <v>1.4952532572250732</v>
      </c>
      <c r="AY134" s="36">
        <v>1.2628623164217012</v>
      </c>
      <c r="AZ134" s="36">
        <v>3.6389852959800675</v>
      </c>
      <c r="BA134" s="36">
        <v>0.91279802622002093</v>
      </c>
      <c r="BB134" s="36">
        <v>0.96672830928525288</v>
      </c>
      <c r="BC134" s="36">
        <v>1.2436982537535513</v>
      </c>
      <c r="BD134" s="36">
        <v>0.9548425338676686</v>
      </c>
      <c r="BE134" s="36">
        <v>1.0010714633333504</v>
      </c>
      <c r="BF134" s="36">
        <v>1.2589647764154797</v>
      </c>
      <c r="BG134" s="36">
        <v>1.1045190894806971</v>
      </c>
      <c r="BH134" s="36">
        <v>1.0155030501116398</v>
      </c>
      <c r="BI134" s="36">
        <v>1.3290634946270603</v>
      </c>
      <c r="BJ134" s="36">
        <v>1.7729426188061392</v>
      </c>
      <c r="BK134" s="36">
        <v>1.1384040391296824</v>
      </c>
      <c r="BL134" s="36">
        <v>0.90760874697413807</v>
      </c>
      <c r="BM134" s="36">
        <v>1.1322038537901533</v>
      </c>
      <c r="BN134">
        <v>0.78148944998177494</v>
      </c>
      <c r="BO134">
        <v>1.3162413059745013</v>
      </c>
    </row>
    <row r="135" spans="1:67">
      <c r="A135" t="s">
        <v>548</v>
      </c>
      <c r="B135" t="s">
        <v>595</v>
      </c>
      <c r="C135" t="s">
        <v>596</v>
      </c>
      <c r="E135" s="126" t="s">
        <v>544</v>
      </c>
      <c r="G135" s="36">
        <v>0.67625480488298029</v>
      </c>
      <c r="H135" s="36">
        <v>0.92939842736883382</v>
      </c>
      <c r="I135" s="36">
        <v>1.2849051325145757</v>
      </c>
      <c r="J135" s="36">
        <v>1.7642428764268394</v>
      </c>
      <c r="K135" s="36">
        <v>2.3335773898795589</v>
      </c>
      <c r="L135" s="36">
        <v>1.0969265365467491</v>
      </c>
      <c r="M135" s="36">
        <v>1.2795520585889377</v>
      </c>
      <c r="N135" s="36">
        <v>1.1994293668409903</v>
      </c>
      <c r="O135" s="36">
        <v>2.0050938190275391</v>
      </c>
      <c r="P135" s="36">
        <v>2.2571097950189216</v>
      </c>
      <c r="Q135" s="36">
        <v>1.6989411238874415</v>
      </c>
      <c r="R135" s="36">
        <v>0.96405224321713412</v>
      </c>
      <c r="S135" s="36">
        <v>1.1859181795954781</v>
      </c>
      <c r="T135" s="36">
        <v>0.99181573087935138</v>
      </c>
      <c r="U135" s="36">
        <v>1.1795090023572592</v>
      </c>
      <c r="V135" s="36">
        <v>0.80829237809276744</v>
      </c>
      <c r="W135" s="36">
        <v>1.277645325431652</v>
      </c>
      <c r="X135" s="36">
        <v>2.2234601126873832</v>
      </c>
      <c r="Y135" s="36">
        <v>1.845263917078334</v>
      </c>
      <c r="Z135" s="36">
        <v>0.93649668824522103</v>
      </c>
      <c r="AA135" s="36">
        <v>0.9066270690029663</v>
      </c>
      <c r="AB135" s="36">
        <v>2.147732655774659</v>
      </c>
      <c r="AC135" s="36">
        <v>0.93326041436469265</v>
      </c>
      <c r="AD135" s="36">
        <v>0.83188051766622451</v>
      </c>
      <c r="AE135" s="36">
        <v>0.84633113187171349</v>
      </c>
      <c r="AF135" s="36">
        <v>1.2328233345019195</v>
      </c>
      <c r="AG135" s="36">
        <v>1.0572714262476828</v>
      </c>
      <c r="AH135" s="36">
        <v>1.1102833520934847</v>
      </c>
      <c r="AI135" s="36">
        <v>0.90158694166959641</v>
      </c>
      <c r="AJ135" s="36">
        <v>0.916154183204825</v>
      </c>
      <c r="AK135" s="36">
        <v>1.5062041590924142</v>
      </c>
      <c r="AL135" s="36">
        <v>1.0067429328693316</v>
      </c>
      <c r="AM135" s="36">
        <v>1.1468937362016127</v>
      </c>
      <c r="AN135" s="36">
        <v>1.2557587306300562</v>
      </c>
      <c r="AO135" s="36">
        <v>0.47955001925711316</v>
      </c>
      <c r="AP135" s="36">
        <v>1.2755684749065934</v>
      </c>
      <c r="AQ135" s="36">
        <v>0.41402533681305592</v>
      </c>
      <c r="AR135" s="36">
        <v>0.90778892623266816</v>
      </c>
      <c r="AS135" s="36">
        <v>0.60536122356773525</v>
      </c>
      <c r="AT135" s="36">
        <v>3.5394213006293569</v>
      </c>
      <c r="AU135" s="36">
        <v>1.628039305842035</v>
      </c>
      <c r="AV135" s="36">
        <v>0.8795373297101623</v>
      </c>
      <c r="AW135" s="36">
        <v>0.75931074017640954</v>
      </c>
      <c r="AX135" s="36">
        <v>1.0342392740829656</v>
      </c>
      <c r="AY135" s="36">
        <v>0.84267228371418235</v>
      </c>
      <c r="AZ135" s="36">
        <v>1.1231718668464861</v>
      </c>
      <c r="BA135" s="36">
        <v>1.1413906575098092</v>
      </c>
      <c r="BB135" s="36">
        <v>1.0920780983331702</v>
      </c>
      <c r="BC135" s="36">
        <v>1.000040756793755</v>
      </c>
      <c r="BD135" s="36">
        <v>1.0927593692363433</v>
      </c>
      <c r="BE135" s="36">
        <v>1.0280023363612776</v>
      </c>
      <c r="BF135" s="36">
        <v>1.9027831598723945</v>
      </c>
      <c r="BG135" s="36">
        <v>0.83089840956050254</v>
      </c>
      <c r="BH135" s="36">
        <v>0.95021605774340945</v>
      </c>
      <c r="BI135" s="36">
        <v>1.0116160599634363</v>
      </c>
      <c r="BJ135" s="36">
        <v>0.78877331125969741</v>
      </c>
      <c r="BK135" s="36">
        <v>0.82417528896474512</v>
      </c>
      <c r="BL135" s="36">
        <v>1.0557597023442666</v>
      </c>
      <c r="BM135" s="36">
        <v>0.89465451689382258</v>
      </c>
      <c r="BN135">
        <v>1.0006177548519581</v>
      </c>
      <c r="BO135">
        <v>1.3198242198657586</v>
      </c>
    </row>
    <row r="136" spans="1:67">
      <c r="A136" t="s">
        <v>548</v>
      </c>
      <c r="B136" t="s">
        <v>595</v>
      </c>
      <c r="C136" t="s">
        <v>596</v>
      </c>
      <c r="E136" s="127">
        <v>0.01</v>
      </c>
      <c r="G136" s="36">
        <v>1.1739931592374035</v>
      </c>
      <c r="H136" s="36">
        <v>0.63230768439850249</v>
      </c>
      <c r="I136" s="36">
        <v>0.86255570666757964</v>
      </c>
      <c r="J136" s="36">
        <v>1.0410183587057851</v>
      </c>
      <c r="K136" s="36">
        <v>1.3284662117544861</v>
      </c>
      <c r="L136" s="36">
        <v>1.2139383959352832</v>
      </c>
      <c r="M136" s="36">
        <v>0.5493972140909581</v>
      </c>
      <c r="N136" s="36">
        <v>1.2698764204663582</v>
      </c>
      <c r="O136" s="36">
        <v>1.2655451449821835</v>
      </c>
      <c r="P136" s="36">
        <v>0.6170324862160107</v>
      </c>
      <c r="Q136" s="36">
        <v>1.7579771542243063</v>
      </c>
      <c r="R136" s="36">
        <v>0.7763923706324305</v>
      </c>
      <c r="S136" s="36">
        <v>1.0031765217803477</v>
      </c>
      <c r="T136" s="36">
        <v>1.0595844742801668</v>
      </c>
      <c r="U136" s="36">
        <v>0.8131226950163577</v>
      </c>
      <c r="V136" s="36">
        <v>0.48721451068288629</v>
      </c>
      <c r="W136" s="36">
        <v>1.4668542464261893</v>
      </c>
      <c r="X136" s="36">
        <v>0.57353553005150648</v>
      </c>
      <c r="Y136" s="36">
        <v>0.95688934252435787</v>
      </c>
      <c r="Z136" s="36">
        <v>0.69528631006870956</v>
      </c>
      <c r="AA136" s="36">
        <v>1.1553279691111649</v>
      </c>
      <c r="AB136" s="36">
        <v>0.46004136998591305</v>
      </c>
      <c r="AC136" s="36">
        <v>0.76842398912342535</v>
      </c>
      <c r="AD136" s="36">
        <v>0.90612567570657288</v>
      </c>
      <c r="AE136" s="36">
        <v>1.0091342501740905</v>
      </c>
      <c r="AF136" s="36">
        <v>0.88150383323520343</v>
      </c>
      <c r="AG136" s="36">
        <v>1.0693049944238557</v>
      </c>
      <c r="AH136" s="36">
        <v>1.0484207352875738</v>
      </c>
      <c r="AI136" s="36">
        <v>0.94074422374842737</v>
      </c>
      <c r="AJ136" s="36">
        <v>0.99720186696596502</v>
      </c>
      <c r="AK136" s="36">
        <v>0.90560295933483992</v>
      </c>
      <c r="AL136" s="36">
        <v>0.80932894820785739</v>
      </c>
      <c r="AM136" s="36">
        <v>1.0299560191427617</v>
      </c>
      <c r="AN136" s="36">
        <v>0.92659848507912213</v>
      </c>
      <c r="AO136" s="36">
        <v>0.788085467022137</v>
      </c>
      <c r="AP136" s="36">
        <v>0.99683139385140085</v>
      </c>
      <c r="AQ136" s="36">
        <v>0.75483201854469784</v>
      </c>
      <c r="AR136" s="36">
        <v>1.1606821581159761</v>
      </c>
      <c r="AS136" s="36">
        <v>0.76896380002920062</v>
      </c>
      <c r="AT136" s="36">
        <v>7.3307482321117083</v>
      </c>
      <c r="AU136" s="36">
        <v>1.144737037600327</v>
      </c>
      <c r="AV136" s="36">
        <v>1.0813558073902887</v>
      </c>
      <c r="AW136" s="36">
        <v>0.93671306245961816</v>
      </c>
      <c r="AX136" s="36">
        <v>1.0355447219030756</v>
      </c>
      <c r="AY136" s="36">
        <v>1.4012334737264047</v>
      </c>
      <c r="AZ136" s="36">
        <v>1.1757132369770131</v>
      </c>
      <c r="BA136" s="36">
        <v>1.4624300062562423</v>
      </c>
      <c r="BB136" s="36">
        <v>1.1576365635213515</v>
      </c>
      <c r="BC136" s="36">
        <v>1.0752234448825226</v>
      </c>
      <c r="BD136" s="36">
        <v>1.3883148026120808</v>
      </c>
      <c r="BE136" s="36">
        <v>1.0655106160769698</v>
      </c>
      <c r="BF136" s="36">
        <v>2.2536100766141653</v>
      </c>
      <c r="BG136" s="36">
        <v>2.8548567435670433</v>
      </c>
      <c r="BH136" s="36">
        <v>1.2330186085331203</v>
      </c>
      <c r="BI136" s="36">
        <v>1.0946047555530978</v>
      </c>
      <c r="BJ136" s="36">
        <v>1.5434361954933902</v>
      </c>
      <c r="BK136" s="36">
        <v>0.99103827752292784</v>
      </c>
      <c r="BL136" s="36">
        <v>0.99319053502295229</v>
      </c>
      <c r="BM136" s="36">
        <v>1.5901179007463959</v>
      </c>
      <c r="BN136" s="36">
        <v>1.0824484363985545</v>
      </c>
      <c r="BO136" s="36">
        <v>0.88664224133319725</v>
      </c>
    </row>
    <row r="137" spans="1:67">
      <c r="A137" t="s">
        <v>548</v>
      </c>
      <c r="B137" t="s">
        <v>595</v>
      </c>
      <c r="C137" t="s">
        <v>596</v>
      </c>
      <c r="E137" s="127">
        <v>0.01</v>
      </c>
      <c r="G137" s="36">
        <v>0.7090563437241314</v>
      </c>
      <c r="H137" s="36">
        <v>0.89050921288662543</v>
      </c>
      <c r="I137" s="36">
        <v>0.87054765434098047</v>
      </c>
      <c r="J137" s="36">
        <v>1.9417837184241353</v>
      </c>
      <c r="K137" s="36">
        <v>1.1982065676804581</v>
      </c>
      <c r="L137" s="36">
        <v>0.7030992409139547</v>
      </c>
      <c r="M137" s="36">
        <v>0.82015709450878782</v>
      </c>
      <c r="N137" s="36">
        <v>0.49334935732502888</v>
      </c>
      <c r="O137" s="36">
        <v>0.76418988961400292</v>
      </c>
      <c r="P137" s="36">
        <v>0.60407933201839548</v>
      </c>
      <c r="Q137" s="36">
        <v>3.2557032127908214</v>
      </c>
      <c r="R137" s="36">
        <v>1.0908982675942316</v>
      </c>
      <c r="S137" s="36">
        <v>0.98236959243611055</v>
      </c>
      <c r="T137" s="36">
        <v>0.64460055966701557</v>
      </c>
      <c r="U137" s="36">
        <v>1.2803335994601641</v>
      </c>
      <c r="V137" s="36">
        <v>0.63784707512466887</v>
      </c>
      <c r="W137" s="36">
        <v>0.83036683749611928</v>
      </c>
      <c r="X137" s="36">
        <v>1.7424772948196598</v>
      </c>
      <c r="Y137" s="36">
        <v>1.1424733435877905</v>
      </c>
      <c r="Z137" s="36">
        <v>1.0745101651360129</v>
      </c>
      <c r="AA137" s="36">
        <v>0.53104811088580028</v>
      </c>
      <c r="AB137" s="36">
        <v>0.91455875003672282</v>
      </c>
      <c r="AC137" s="36">
        <v>0.62359658877225088</v>
      </c>
      <c r="AD137" s="36">
        <v>0.84837944297373857</v>
      </c>
      <c r="AE137" s="36">
        <v>0.44369108626792159</v>
      </c>
      <c r="AF137" s="36">
        <v>1.3289615894325506</v>
      </c>
      <c r="AG137" s="36">
        <v>1.2558630343587591</v>
      </c>
      <c r="AH137" s="36">
        <v>1.2739081333444646</v>
      </c>
      <c r="AI137" s="36">
        <v>0.90054598898546978</v>
      </c>
      <c r="AJ137" s="36">
        <v>1.0439087827609219</v>
      </c>
      <c r="AK137" s="36">
        <v>0.97891172089290146</v>
      </c>
      <c r="AL137" s="36">
        <v>0.89380292940219097</v>
      </c>
      <c r="AM137" s="36">
        <v>0.53442709568217917</v>
      </c>
      <c r="AN137" s="36">
        <v>1.1226378754002246</v>
      </c>
      <c r="AO137" s="36">
        <v>1.2728712871911414</v>
      </c>
      <c r="AP137" s="36">
        <v>0.80634753660460778</v>
      </c>
      <c r="AQ137" s="36">
        <v>0.49865858612211839</v>
      </c>
      <c r="AR137" s="36">
        <v>0.75197787910240932</v>
      </c>
      <c r="AS137" s="36">
        <v>0.96875348791295546</v>
      </c>
      <c r="AT137" s="36">
        <v>7.3200161457241544</v>
      </c>
      <c r="AU137" s="36">
        <v>1.5599165633390173</v>
      </c>
      <c r="AV137" s="36">
        <v>1.0666967179211835</v>
      </c>
      <c r="AW137" s="36">
        <v>1.0875604955945768</v>
      </c>
      <c r="AX137" s="36">
        <v>1.1462353771301339</v>
      </c>
      <c r="AY137" s="36">
        <v>1.93392390631914</v>
      </c>
      <c r="AZ137" s="36">
        <v>1.2507592609554901</v>
      </c>
      <c r="BA137" s="36">
        <v>1.282648613556602</v>
      </c>
      <c r="BB137" s="36">
        <v>0.90463603208604537</v>
      </c>
      <c r="BC137" s="36">
        <v>1.0058339339633113</v>
      </c>
      <c r="BD137" s="36">
        <v>1.4204116330492187</v>
      </c>
      <c r="BE137" s="36">
        <v>1.0483910020450913</v>
      </c>
      <c r="BF137" s="36">
        <v>2.9412807443014519</v>
      </c>
      <c r="BG137" s="36">
        <v>1.133730183441038</v>
      </c>
      <c r="BH137" s="36">
        <v>1.2713535807392</v>
      </c>
      <c r="BI137" s="36">
        <v>1.038855631937518</v>
      </c>
      <c r="BJ137" s="36">
        <v>1.0912759617078089</v>
      </c>
      <c r="BK137" s="36">
        <v>1.1323786444179351</v>
      </c>
      <c r="BL137" s="36">
        <v>1.1864200127721514</v>
      </c>
      <c r="BM137" s="36">
        <v>1.3544770151672869</v>
      </c>
      <c r="BN137" s="36">
        <v>1.1322749186800813</v>
      </c>
      <c r="BO137" s="36">
        <v>1.29638284686892</v>
      </c>
    </row>
    <row r="138" spans="1:67">
      <c r="A138" t="s">
        <v>548</v>
      </c>
      <c r="B138" t="s">
        <v>595</v>
      </c>
      <c r="C138" t="s">
        <v>596</v>
      </c>
      <c r="E138" s="127">
        <v>0.1</v>
      </c>
      <c r="G138" s="36">
        <v>1.6062966127597609</v>
      </c>
      <c r="H138" s="36">
        <v>0.7207780026508519</v>
      </c>
      <c r="I138" s="36">
        <v>1.1019684973631199</v>
      </c>
      <c r="J138" s="36">
        <v>0.87813649581205044</v>
      </c>
      <c r="K138" s="36">
        <v>0.4537856778700558</v>
      </c>
      <c r="L138" s="36">
        <v>0.85047292084618376</v>
      </c>
      <c r="M138" s="36">
        <v>0.34517131553197794</v>
      </c>
      <c r="N138" s="36">
        <v>0.94242815637669575</v>
      </c>
      <c r="O138" s="36">
        <v>1.0679200223527818</v>
      </c>
      <c r="P138" s="36">
        <v>0.30142123792098957</v>
      </c>
      <c r="Q138" s="36">
        <v>4.2548830978384888</v>
      </c>
      <c r="R138" s="36">
        <v>0.66487740060915534</v>
      </c>
      <c r="S138" s="36">
        <v>1.3048827941812642</v>
      </c>
      <c r="T138" s="36">
        <v>0.877654055229663</v>
      </c>
      <c r="U138" s="36">
        <v>1.0395352960861692</v>
      </c>
      <c r="V138" s="36">
        <v>0.38176884961626284</v>
      </c>
      <c r="W138" s="36">
        <v>1.2890088134079565</v>
      </c>
      <c r="X138" s="36">
        <v>0.70761357531275959</v>
      </c>
      <c r="Y138" s="36">
        <v>0.50655688686154354</v>
      </c>
      <c r="Z138" s="36">
        <v>0.5744395619119993</v>
      </c>
      <c r="AA138" s="36">
        <v>0.95508481988161276</v>
      </c>
      <c r="AB138" s="36">
        <v>0.37365043587542368</v>
      </c>
      <c r="AC138" s="36">
        <v>1.0096531197033449</v>
      </c>
      <c r="AD138" s="36">
        <v>0.89435091684759493</v>
      </c>
      <c r="AE138" s="36">
        <v>0.79436781843139348</v>
      </c>
      <c r="AF138" s="36">
        <v>1.0635599128386561</v>
      </c>
      <c r="AG138" s="36">
        <v>0.96003589018266589</v>
      </c>
      <c r="AH138" s="36">
        <v>0.98960759649893937</v>
      </c>
      <c r="AI138" s="36">
        <v>0.87854073253445297</v>
      </c>
      <c r="AJ138" s="36">
        <v>0.78531165086372701</v>
      </c>
      <c r="AK138" s="36">
        <v>0.7108164455572582</v>
      </c>
      <c r="AL138" s="36">
        <v>0.58660194443102343</v>
      </c>
      <c r="AM138" s="36">
        <v>0.87211748727684479</v>
      </c>
      <c r="AN138" s="36">
        <v>0.79718566609748265</v>
      </c>
      <c r="AO138" s="36">
        <v>1.1617109122334779</v>
      </c>
      <c r="AP138" s="36">
        <v>0.95113381328009172</v>
      </c>
      <c r="AQ138" s="36">
        <v>1.2045137530719336</v>
      </c>
      <c r="AR138" s="36">
        <v>0.96023822148365856</v>
      </c>
      <c r="AS138" s="36">
        <v>0.87911237247940088</v>
      </c>
      <c r="AT138" s="36">
        <v>0.27029660879484441</v>
      </c>
      <c r="AU138" s="36">
        <v>0.93370171039548244</v>
      </c>
      <c r="AV138" s="36">
        <v>0.90030520354526777</v>
      </c>
      <c r="AW138" s="36">
        <v>1.0380590134626442</v>
      </c>
      <c r="AX138" s="36">
        <v>1.5161933666857828</v>
      </c>
      <c r="AY138" s="36">
        <v>1.3232360075247385</v>
      </c>
      <c r="AZ138" s="36">
        <v>0.88000677822501083</v>
      </c>
      <c r="BA138" s="36">
        <v>0.96255476933047301</v>
      </c>
      <c r="BB138" s="36">
        <v>1.1183993204950931</v>
      </c>
      <c r="BC138" s="36">
        <v>1.0027159098232217</v>
      </c>
      <c r="BD138" s="36">
        <v>1.775124837213</v>
      </c>
      <c r="BE138" s="36">
        <v>0.88078172888059159</v>
      </c>
      <c r="BF138" s="36">
        <v>47.752922092011403</v>
      </c>
      <c r="BG138" s="36">
        <v>20.734607957391042</v>
      </c>
      <c r="BH138" s="36">
        <v>1.4531290337022778</v>
      </c>
      <c r="BI138" s="36">
        <v>1.084117808529983</v>
      </c>
      <c r="BJ138" s="36">
        <v>2.5866820902110628</v>
      </c>
      <c r="BK138" s="36">
        <v>1.0214722765917224</v>
      </c>
      <c r="BL138" s="36">
        <v>0.98734486696209578</v>
      </c>
      <c r="BM138" s="36">
        <v>3.4900824829939721</v>
      </c>
      <c r="BN138" s="36">
        <v>1.2402125593413487</v>
      </c>
      <c r="BO138" s="36">
        <v>1.0578873100773549</v>
      </c>
    </row>
    <row r="139" spans="1:67">
      <c r="A139" t="s">
        <v>548</v>
      </c>
      <c r="B139" t="s">
        <v>595</v>
      </c>
      <c r="C139" t="s">
        <v>596</v>
      </c>
      <c r="E139" s="127">
        <v>0.5</v>
      </c>
      <c r="G139" s="36" t="s">
        <v>546</v>
      </c>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row>
    <row r="140" spans="1:67">
      <c r="A140" t="s">
        <v>548</v>
      </c>
      <c r="B140" t="s">
        <v>595</v>
      </c>
      <c r="C140" t="s">
        <v>596</v>
      </c>
      <c r="E140" s="127">
        <v>1</v>
      </c>
      <c r="G140" s="36" t="s">
        <v>546</v>
      </c>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row>
    <row r="141" spans="1:67">
      <c r="A141" t="s">
        <v>548</v>
      </c>
      <c r="B141" s="62" t="s">
        <v>601</v>
      </c>
      <c r="C141" s="62" t="s">
        <v>602</v>
      </c>
      <c r="D141" s="62" t="s">
        <v>35</v>
      </c>
      <c r="E141" s="129" t="s">
        <v>544</v>
      </c>
      <c r="F141" s="62" t="s">
        <v>545</v>
      </c>
      <c r="G141" s="37" t="s">
        <v>546</v>
      </c>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row>
    <row r="142" spans="1:67">
      <c r="A142" t="s">
        <v>548</v>
      </c>
      <c r="B142" t="s">
        <v>601</v>
      </c>
      <c r="C142" t="s">
        <v>602</v>
      </c>
      <c r="E142" s="127">
        <v>0.01</v>
      </c>
      <c r="G142" s="36">
        <v>1.146513395365947</v>
      </c>
      <c r="H142" s="36">
        <v>0.95698534020654125</v>
      </c>
      <c r="I142" s="36">
        <v>0.55951674401627627</v>
      </c>
      <c r="J142" s="36">
        <v>1.374818458020741</v>
      </c>
      <c r="K142" s="36">
        <v>0.98651260243756866</v>
      </c>
      <c r="L142" s="36">
        <v>0.84626805855773335</v>
      </c>
      <c r="M142" s="36">
        <v>1.1043264108885307</v>
      </c>
      <c r="N142" s="36">
        <v>1.4323532893752298</v>
      </c>
      <c r="O142" s="36">
        <v>0.98686964186979842</v>
      </c>
      <c r="P142" s="36">
        <v>1.614793571830053</v>
      </c>
      <c r="Q142" s="36">
        <v>0.47165850210135124</v>
      </c>
      <c r="R142" s="36">
        <v>0.82065107097801937</v>
      </c>
      <c r="S142" s="36">
        <v>0.53731161079447753</v>
      </c>
      <c r="T142" s="36">
        <v>0.61881720776932492</v>
      </c>
      <c r="U142" s="36">
        <v>0.70674827097300252</v>
      </c>
      <c r="V142" s="36">
        <v>0.56620027389780492</v>
      </c>
      <c r="W142" s="36">
        <v>1.7966969798912931</v>
      </c>
      <c r="X142" s="36">
        <v>0.284769406056814</v>
      </c>
      <c r="Y142" s="36">
        <v>1.3294683098700295</v>
      </c>
      <c r="Z142" s="36">
        <v>0.53610326465817937</v>
      </c>
      <c r="AA142" s="36">
        <v>0.59398660300787998</v>
      </c>
      <c r="AB142" s="36">
        <v>1.3984485973966256</v>
      </c>
      <c r="AC142" s="36">
        <v>0.71426432875804835</v>
      </c>
      <c r="AD142" s="36">
        <v>0.49196557526766116</v>
      </c>
      <c r="AE142" s="36">
        <v>0.88453191055228608</v>
      </c>
      <c r="AF142" s="36">
        <v>0.67733365214563235</v>
      </c>
      <c r="AG142" s="36">
        <v>0.5117356064084666</v>
      </c>
      <c r="AH142" s="36">
        <v>0.70729259458491212</v>
      </c>
      <c r="AI142" s="36">
        <v>0.59065386604158632</v>
      </c>
      <c r="AJ142" s="36">
        <v>0.67361781655245301</v>
      </c>
      <c r="AK142" s="36">
        <v>0.42470008311977792</v>
      </c>
      <c r="AL142" s="36">
        <v>0.66789839572412701</v>
      </c>
      <c r="AM142" s="36">
        <v>1.0046169960417728</v>
      </c>
      <c r="AN142" s="36">
        <v>0.38866752470127691</v>
      </c>
      <c r="AO142" s="36">
        <v>0.53943342850625198</v>
      </c>
      <c r="AP142" s="36">
        <v>0.86164594606257239</v>
      </c>
      <c r="AQ142" s="36">
        <v>0.50535681277909128</v>
      </c>
      <c r="AR142" s="36">
        <v>0.67757209546464314</v>
      </c>
      <c r="AS142" s="36">
        <v>0.53093548523502754</v>
      </c>
      <c r="AT142" s="36">
        <v>3.489895576972037</v>
      </c>
      <c r="AU142" s="36">
        <v>1.147038422558686</v>
      </c>
      <c r="AV142" s="36">
        <v>0.62614330155578346</v>
      </c>
      <c r="AW142" s="36">
        <v>0.77735504749598161</v>
      </c>
      <c r="AX142" s="36">
        <v>0.85313702943818959</v>
      </c>
      <c r="AY142" s="36">
        <v>1.7079620182880175</v>
      </c>
      <c r="AZ142" s="36">
        <v>0.93126498515442513</v>
      </c>
      <c r="BA142" s="36">
        <v>1.0159402280391949</v>
      </c>
      <c r="BB142" s="36">
        <v>0.99143164975624731</v>
      </c>
      <c r="BC142" s="36">
        <v>0.64570459838399907</v>
      </c>
      <c r="BD142" s="36">
        <v>0.79814783781975163</v>
      </c>
      <c r="BE142" s="36">
        <v>0.93979409401675296</v>
      </c>
      <c r="BF142" s="36">
        <v>0.26362676054812678</v>
      </c>
      <c r="BG142" s="36">
        <v>0.928315286040025</v>
      </c>
      <c r="BH142" s="36">
        <v>0.95506756693932593</v>
      </c>
      <c r="BI142" s="36">
        <v>0.71438953067019229</v>
      </c>
      <c r="BJ142" s="36">
        <v>0.81927429993794032</v>
      </c>
      <c r="BK142" s="36">
        <v>0.87913216929258653</v>
      </c>
      <c r="BL142" s="36">
        <v>0.77213488882033687</v>
      </c>
      <c r="BM142" s="36">
        <v>0.8583880616382209</v>
      </c>
      <c r="BN142" s="36">
        <v>0.81927429993794099</v>
      </c>
      <c r="BO142" s="36">
        <v>0.9998114132015401</v>
      </c>
    </row>
    <row r="143" spans="1:67">
      <c r="A143" t="s">
        <v>548</v>
      </c>
      <c r="B143" t="s">
        <v>601</v>
      </c>
      <c r="C143" t="s">
        <v>602</v>
      </c>
      <c r="E143" s="127">
        <v>0.1</v>
      </c>
      <c r="G143" s="36">
        <v>0.78843933203851524</v>
      </c>
      <c r="H143" s="36">
        <v>0.70268997468209371</v>
      </c>
      <c r="I143" s="36">
        <v>0.67054976662261034</v>
      </c>
      <c r="J143" s="36">
        <v>0.24928197008084105</v>
      </c>
      <c r="K143" s="36">
        <v>1.0595240345844155</v>
      </c>
      <c r="L143" s="36">
        <v>0.65504709526537097</v>
      </c>
      <c r="M143" s="36">
        <v>0.53541067802268671</v>
      </c>
      <c r="N143" s="36">
        <v>0.51326930142213845</v>
      </c>
      <c r="O143" s="36">
        <v>0.47901307449302838</v>
      </c>
      <c r="P143" s="36">
        <v>0.24882206135919807</v>
      </c>
      <c r="Q143" s="36">
        <v>0.75914786773356391</v>
      </c>
      <c r="R143" s="36">
        <v>0.57216120268548343</v>
      </c>
      <c r="S143" s="36">
        <v>0.44051210271961666</v>
      </c>
      <c r="T143" s="36">
        <v>0.86757333861409769</v>
      </c>
      <c r="U143" s="36">
        <v>0.6325590539607342</v>
      </c>
      <c r="V143" s="36">
        <v>0.26317687452370714</v>
      </c>
      <c r="W143" s="36">
        <v>1.6353454939743477</v>
      </c>
      <c r="X143" s="36">
        <v>0.41880975877816173</v>
      </c>
      <c r="Y143" s="36">
        <v>0.74335823181294158</v>
      </c>
      <c r="Z143" s="36">
        <v>0.51176746935649908</v>
      </c>
      <c r="AA143" s="36">
        <v>0.77219338533600723</v>
      </c>
      <c r="AB143" s="36">
        <v>0.48400519702727973</v>
      </c>
      <c r="AC143" s="36">
        <v>0.40815613665361633</v>
      </c>
      <c r="AD143" s="36">
        <v>0.87190705155435833</v>
      </c>
      <c r="AE143" s="36">
        <v>0.98706186563592735</v>
      </c>
      <c r="AF143" s="36">
        <v>0.44203565218490587</v>
      </c>
      <c r="AG143" s="36">
        <v>0.29007413771550489</v>
      </c>
      <c r="AH143" s="36">
        <v>0.87555020589854815</v>
      </c>
      <c r="AI143" s="36">
        <v>0.76128809102267847</v>
      </c>
      <c r="AJ143" s="36">
        <v>0.72934359682637429</v>
      </c>
      <c r="AK143" s="36">
        <v>0.4635774509930069</v>
      </c>
      <c r="AL143" s="36">
        <v>0.35943108561322368</v>
      </c>
      <c r="AM143" s="36">
        <v>0.91759392126408845</v>
      </c>
      <c r="AN143" s="36">
        <v>0.57288640546562364</v>
      </c>
      <c r="AO143" s="36">
        <v>1.0136674545775748</v>
      </c>
      <c r="AP143" s="36">
        <v>0.66482823717330597</v>
      </c>
      <c r="AQ143" s="36">
        <v>0.49716071276540957</v>
      </c>
      <c r="AR143" s="36">
        <v>1.82108416500788</v>
      </c>
      <c r="AS143" s="36">
        <v>0.71076908025800745</v>
      </c>
      <c r="AT143" s="36">
        <v>7.4117018113232833E-2</v>
      </c>
      <c r="AU143" s="36">
        <v>1.0312305895481344</v>
      </c>
      <c r="AV143" s="36">
        <v>0.80208075177355465</v>
      </c>
      <c r="AW143" s="36">
        <v>0.9640780112763857</v>
      </c>
      <c r="AX143" s="36">
        <v>1.3507747268332513</v>
      </c>
      <c r="AY143" s="36">
        <v>0.91853317370288534</v>
      </c>
      <c r="AZ143" s="36">
        <v>0.9258945980911546</v>
      </c>
      <c r="BA143" s="36">
        <v>0.70626126098665309</v>
      </c>
      <c r="BB143" s="36">
        <v>0.91685705074563506</v>
      </c>
      <c r="BC143" s="36">
        <v>1.5339444643800983</v>
      </c>
      <c r="BD143" s="36">
        <v>1.0860388318857612</v>
      </c>
      <c r="BE143" s="36">
        <v>1.0140928704066845</v>
      </c>
      <c r="BF143" s="36">
        <v>0.6881764583829687</v>
      </c>
      <c r="BG143" s="36">
        <v>1.2899384225649206</v>
      </c>
      <c r="BH143" s="36">
        <v>0.65633130371747195</v>
      </c>
      <c r="BI143" s="36">
        <v>0.42627456285173243</v>
      </c>
      <c r="BJ143" s="36">
        <v>1.5203843576844625</v>
      </c>
      <c r="BK143" s="36">
        <v>1.4681337251938509</v>
      </c>
      <c r="BL143" s="36">
        <v>0.9559183670218222</v>
      </c>
      <c r="BM143" s="36">
        <v>0.89291482350282847</v>
      </c>
      <c r="BN143" s="36">
        <v>0.99579504226951143</v>
      </c>
      <c r="BO143" s="36">
        <v>1.0171407200758398</v>
      </c>
    </row>
    <row r="144" spans="1:67">
      <c r="A144" t="s">
        <v>548</v>
      </c>
      <c r="B144" t="s">
        <v>601</v>
      </c>
      <c r="C144" t="s">
        <v>602</v>
      </c>
      <c r="E144" s="127">
        <v>0.5</v>
      </c>
      <c r="G144" s="36">
        <v>1.3392487987357726</v>
      </c>
      <c r="H144" s="36">
        <v>0.64559381294870921</v>
      </c>
      <c r="I144" s="36">
        <v>0.57303276565860406</v>
      </c>
      <c r="J144" s="36">
        <v>1.3176758519759659</v>
      </c>
      <c r="K144" s="36">
        <v>1.2139942048683601</v>
      </c>
      <c r="L144" s="36">
        <v>0.97921340328452267</v>
      </c>
      <c r="M144" s="36">
        <v>0.5456022503277459</v>
      </c>
      <c r="N144" s="36">
        <v>1.1054916331534541</v>
      </c>
      <c r="O144" s="36">
        <v>2.0275801887500413</v>
      </c>
      <c r="P144" s="36">
        <v>0.91599926963151179</v>
      </c>
      <c r="Q144" s="36">
        <v>0.86089925377069609</v>
      </c>
      <c r="R144" s="36">
        <v>0.6997239831999974</v>
      </c>
      <c r="S144" s="36">
        <v>0.69475464925227304</v>
      </c>
      <c r="T144" s="36">
        <v>0.6752523261181409</v>
      </c>
      <c r="U144" s="36">
        <v>0.75342978205428324</v>
      </c>
      <c r="V144" s="36">
        <v>0.39849375124675557</v>
      </c>
      <c r="W144" s="36">
        <v>1.8438554062318591</v>
      </c>
      <c r="X144" s="36">
        <v>0.26942483898295444</v>
      </c>
      <c r="Y144" s="36">
        <v>1.0691201549608489</v>
      </c>
      <c r="Z144" s="36">
        <v>0.41056401489178268</v>
      </c>
      <c r="AA144" s="36">
        <v>0.69174031993062879</v>
      </c>
      <c r="AB144" s="36">
        <v>1.2481882266556918</v>
      </c>
      <c r="AC144" s="36">
        <v>0.46008568154681445</v>
      </c>
      <c r="AD144" s="36">
        <v>0.66332282026553036</v>
      </c>
      <c r="AE144" s="36">
        <v>0.52236064632610291</v>
      </c>
      <c r="AF144" s="36">
        <v>0.70126845990841657</v>
      </c>
      <c r="AG144" s="36">
        <v>0.4342727720782335</v>
      </c>
      <c r="AH144" s="36">
        <v>0.72107328219643929</v>
      </c>
      <c r="AI144" s="36">
        <v>0.62497675239388584</v>
      </c>
      <c r="AJ144" s="36">
        <v>0.68110894719307502</v>
      </c>
      <c r="AK144" s="36">
        <v>1.0048293974922378</v>
      </c>
      <c r="AL144" s="36">
        <v>0.63060044973745033</v>
      </c>
      <c r="AM144" s="36">
        <v>0.84240314828084462</v>
      </c>
      <c r="AN144" s="36">
        <v>0.54715300548508228</v>
      </c>
      <c r="AO144" s="36">
        <v>0.79356703493698288</v>
      </c>
      <c r="AP144" s="36">
        <v>1.0908263155105522</v>
      </c>
      <c r="AQ144" s="36">
        <v>0.64807268143901997</v>
      </c>
      <c r="AR144" s="36">
        <v>1.0460653319461608</v>
      </c>
      <c r="AS144" s="36">
        <v>0.65564536641137416</v>
      </c>
      <c r="AT144" s="36">
        <v>5.8318776718667449</v>
      </c>
      <c r="AU144" s="36">
        <v>1.0460967072016158</v>
      </c>
      <c r="AV144" s="36">
        <v>0.79710478988723299</v>
      </c>
      <c r="AW144" s="36">
        <v>0.82683942689770085</v>
      </c>
      <c r="AX144" s="36">
        <v>1.0427475050522426</v>
      </c>
      <c r="AY144" s="36">
        <v>1.2368729857610608</v>
      </c>
      <c r="AZ144" s="36">
        <v>0.9097463239950182</v>
      </c>
      <c r="BA144" s="36">
        <v>0.97831270115812685</v>
      </c>
      <c r="BB144" s="36">
        <v>0.85926938238472939</v>
      </c>
      <c r="BC144" s="36">
        <v>0.98940733564323369</v>
      </c>
      <c r="BD144" s="36">
        <v>0.89089958582113704</v>
      </c>
      <c r="BE144" s="36">
        <v>1.0080344660069194</v>
      </c>
      <c r="BF144" s="36">
        <v>0.20197349977139001</v>
      </c>
      <c r="BG144" s="36">
        <v>0.62999765038180289</v>
      </c>
      <c r="BH144" s="36">
        <v>0.88404675230362173</v>
      </c>
      <c r="BI144" s="36">
        <v>0.97293142574349345</v>
      </c>
      <c r="BJ144" s="36">
        <v>1.1942839129559115</v>
      </c>
      <c r="BK144" s="36">
        <v>0.99103827752292784</v>
      </c>
      <c r="BL144" s="36">
        <v>0.8351703605647206</v>
      </c>
      <c r="BM144" s="36">
        <v>0.85212308416195393</v>
      </c>
      <c r="BN144" s="36">
        <v>0.86711683644286974</v>
      </c>
      <c r="BO144" s="36">
        <v>1.130079291321396</v>
      </c>
    </row>
    <row r="145" spans="1:67">
      <c r="A145" t="s">
        <v>548</v>
      </c>
      <c r="B145" t="s">
        <v>601</v>
      </c>
      <c r="C145" t="s">
        <v>602</v>
      </c>
      <c r="E145" s="127">
        <v>0.5</v>
      </c>
      <c r="G145" s="36">
        <v>1.1344278488846584</v>
      </c>
      <c r="H145" s="36">
        <v>0.72116392804449436</v>
      </c>
      <c r="I145" s="36">
        <v>0.82872381193578726</v>
      </c>
      <c r="J145" s="36">
        <v>1.0839606693873853</v>
      </c>
      <c r="K145" s="36">
        <v>1.5585818412054404</v>
      </c>
      <c r="L145" s="36">
        <v>1.213424446311365</v>
      </c>
      <c r="M145" s="36">
        <v>0.6817552110071865</v>
      </c>
      <c r="N145" s="36">
        <v>1.4320724613606777</v>
      </c>
      <c r="O145" s="36">
        <v>1.9758338331126442</v>
      </c>
      <c r="P145" s="36">
        <v>1.4242476166026936</v>
      </c>
      <c r="Q145" s="36">
        <v>0.6660417306709292</v>
      </c>
      <c r="R145" s="36">
        <v>1.2720639675591008</v>
      </c>
      <c r="S145" s="36">
        <v>0.76094609111888423</v>
      </c>
      <c r="T145" s="36">
        <v>1.0822998117210334</v>
      </c>
      <c r="U145" s="36">
        <v>1.0189257331955488</v>
      </c>
      <c r="V145" s="36">
        <v>0.82606083108913686</v>
      </c>
      <c r="W145" s="36">
        <v>2.1160148870849724</v>
      </c>
      <c r="X145" s="36">
        <v>0.69431978541442307</v>
      </c>
      <c r="Y145" s="36">
        <v>1.4418019461979632</v>
      </c>
      <c r="Z145" s="36">
        <v>0.57113745245290126</v>
      </c>
      <c r="AA145" s="36">
        <v>1.1953191096555251</v>
      </c>
      <c r="AB145" s="36">
        <v>1.8659293229380463</v>
      </c>
      <c r="AC145" s="36">
        <v>0.6477953272725524</v>
      </c>
      <c r="AD145" s="36">
        <v>0.76239495851616246</v>
      </c>
      <c r="AE145" s="36">
        <v>1.0226702525435449</v>
      </c>
      <c r="AF145" s="36">
        <v>0.86710000686435629</v>
      </c>
      <c r="AG145" s="36">
        <v>0.73107267664536291</v>
      </c>
      <c r="AH145" s="36">
        <v>0.97907501929599983</v>
      </c>
      <c r="AI145" s="36">
        <v>0.95715198425266312</v>
      </c>
      <c r="AJ145" s="36">
        <v>0.92034645658448166</v>
      </c>
      <c r="AK145" s="36">
        <v>0.90093274179149063</v>
      </c>
      <c r="AL145" s="36">
        <v>1.1348665591436449</v>
      </c>
      <c r="AM145" s="36">
        <v>0.73566074594043407</v>
      </c>
      <c r="AN145" s="36">
        <v>0.78844376727899068</v>
      </c>
      <c r="AO145" s="36">
        <v>0.81283012756567041</v>
      </c>
      <c r="AP145" s="36">
        <v>0.99920304423762318</v>
      </c>
      <c r="AQ145" s="36">
        <v>0.48062248782220834</v>
      </c>
      <c r="AR145" s="36">
        <v>1.0468277116813056</v>
      </c>
      <c r="AS145" s="36">
        <v>0.72539228037795156</v>
      </c>
      <c r="AT145" s="36">
        <v>2.3446022326384584</v>
      </c>
      <c r="AU145" s="36">
        <v>1.1411660913496511</v>
      </c>
      <c r="AV145" s="36">
        <v>0.98158096976634091</v>
      </c>
      <c r="AW145" s="36">
        <v>0.83156554530454074</v>
      </c>
      <c r="AX145" s="36">
        <v>0.70583879748403211</v>
      </c>
      <c r="AY145" s="36">
        <v>0.93365635832335558</v>
      </c>
      <c r="AZ145" s="36">
        <v>0.95023073579767847</v>
      </c>
      <c r="BA145" s="36">
        <v>0.68972911316261898</v>
      </c>
      <c r="BB145" s="36">
        <v>0.78307880275416542</v>
      </c>
      <c r="BC145" s="36">
        <v>0.85964918282741098</v>
      </c>
      <c r="BD145" s="36">
        <v>0.76198784743879555</v>
      </c>
      <c r="BE145" s="36">
        <v>0.7657254966949989</v>
      </c>
      <c r="BF145" s="36">
        <v>2.6458595148879152</v>
      </c>
      <c r="BG145" s="36">
        <v>0.52729863105756669</v>
      </c>
      <c r="BH145" s="36">
        <v>0.91425574907892182</v>
      </c>
      <c r="BI145" s="36">
        <v>1.1628984064879162</v>
      </c>
      <c r="BJ145" s="36">
        <v>1.0285845321391109</v>
      </c>
      <c r="BK145" s="36">
        <v>0.8997238115613102</v>
      </c>
      <c r="BL145" s="36">
        <v>0.85350013183668738</v>
      </c>
      <c r="BM145" s="36">
        <v>0.69967519233079312</v>
      </c>
      <c r="BN145" s="36">
        <v>0.85356412254607616</v>
      </c>
      <c r="BO145" s="36">
        <v>0.93771997585157396</v>
      </c>
    </row>
    <row r="146" spans="1:67">
      <c r="A146" t="s">
        <v>548</v>
      </c>
      <c r="B146" t="s">
        <v>601</v>
      </c>
      <c r="C146" t="s">
        <v>602</v>
      </c>
      <c r="E146" s="127">
        <v>1</v>
      </c>
      <c r="G146" s="36">
        <v>1.2352108543145217</v>
      </c>
      <c r="H146" s="36">
        <v>0.76952067363389554</v>
      </c>
      <c r="I146" s="36">
        <v>0.97267036780941507</v>
      </c>
      <c r="J146" s="36">
        <v>1.1577540827301731</v>
      </c>
      <c r="K146" s="36">
        <v>2.9961188797921938</v>
      </c>
      <c r="L146" s="36">
        <v>1.6970493794630357</v>
      </c>
      <c r="M146" s="36">
        <v>0.88224718885124753</v>
      </c>
      <c r="N146" s="36">
        <v>2.7473132937839457</v>
      </c>
      <c r="O146" s="36">
        <v>4.3562667736480218</v>
      </c>
      <c r="P146" s="36">
        <v>1.5765289759923098</v>
      </c>
      <c r="Q146" s="36">
        <v>0.88714981131815163</v>
      </c>
      <c r="R146" s="36">
        <v>0.84568434635075285</v>
      </c>
      <c r="S146" s="36">
        <v>1.1550127859597605</v>
      </c>
      <c r="T146" s="36">
        <v>1.0918933456105266</v>
      </c>
      <c r="U146" s="36">
        <v>0.95586468167816618</v>
      </c>
      <c r="V146" s="36">
        <v>0.74018732697389955</v>
      </c>
      <c r="W146" s="36">
        <v>1.8100867714180808</v>
      </c>
      <c r="X146" s="36">
        <v>0.64675360751159194</v>
      </c>
      <c r="Y146" s="36">
        <v>1.6242315702075971</v>
      </c>
      <c r="Z146" s="36">
        <v>0.46297699764451583</v>
      </c>
      <c r="AA146" s="36">
        <v>1.1108282623595909</v>
      </c>
      <c r="AB146" s="36">
        <v>2.3836440966440402</v>
      </c>
      <c r="AC146" s="36">
        <v>0.6521644912182496</v>
      </c>
      <c r="AD146" s="36">
        <v>0.79615233059234747</v>
      </c>
      <c r="AE146" s="36">
        <v>1.047137902082077</v>
      </c>
      <c r="AF146" s="36">
        <v>0.77451875614168053</v>
      </c>
      <c r="AG146" s="36">
        <v>0.52123531565593018</v>
      </c>
      <c r="AH146" s="36">
        <v>0.76395053081565301</v>
      </c>
      <c r="AI146" s="36">
        <v>0.78198224935712335</v>
      </c>
      <c r="AJ146" s="36">
        <v>0.78965305101704575</v>
      </c>
      <c r="AK146" s="36">
        <v>1.4342374669325173</v>
      </c>
      <c r="AL146" s="36">
        <v>1.0267830869949528</v>
      </c>
      <c r="AM146" s="36">
        <v>1.3066892308080789</v>
      </c>
      <c r="AN146" s="36">
        <v>0.81980322025264685</v>
      </c>
      <c r="AO146" s="36">
        <v>0.45683887729037237</v>
      </c>
      <c r="AP146" s="36">
        <v>1.3839144319444192</v>
      </c>
      <c r="AQ146" s="36">
        <v>0.48215230795234026</v>
      </c>
      <c r="AR146" s="36">
        <v>1.3834843182724368</v>
      </c>
      <c r="AS146" s="36">
        <v>0.6089184456324761</v>
      </c>
      <c r="AT146" s="36">
        <v>1.3921298575036478</v>
      </c>
      <c r="AU146" s="36">
        <v>1.0340812617137947</v>
      </c>
      <c r="AV146" s="36">
        <v>0.80450574940636943</v>
      </c>
      <c r="AW146" s="36">
        <v>0.8116965699458043</v>
      </c>
      <c r="AX146" s="36">
        <v>0.95509966619365638</v>
      </c>
      <c r="AY146" s="36">
        <v>1.1329079859703448</v>
      </c>
      <c r="AZ146" s="36">
        <v>0.95718490796089906</v>
      </c>
      <c r="BA146" s="36">
        <v>0.82456258829725904</v>
      </c>
      <c r="BB146" s="36">
        <v>0.9689645083220414</v>
      </c>
      <c r="BC146" s="36">
        <v>1.3736075120768756</v>
      </c>
      <c r="BD146" s="36">
        <v>0.86254287205531499</v>
      </c>
      <c r="BE146" s="36">
        <v>1.0532721828269396</v>
      </c>
      <c r="BF146" s="36">
        <v>0.25096729105546522</v>
      </c>
      <c r="BG146" s="36">
        <v>0.59326627832793188</v>
      </c>
      <c r="BH146" s="36">
        <v>0.82104198680694307</v>
      </c>
      <c r="BI146" s="36">
        <v>6.0593713406308375E-8</v>
      </c>
      <c r="BJ146" s="36">
        <v>0.84059290089152394</v>
      </c>
      <c r="BK146" s="36">
        <v>12.213002513327062</v>
      </c>
      <c r="BL146" s="36">
        <v>0.77564894658967554</v>
      </c>
      <c r="BM146" s="36">
        <v>0.86003487760644759</v>
      </c>
      <c r="BN146" s="36">
        <v>0.95107540652431932</v>
      </c>
      <c r="BO146" s="36">
        <v>1.2139906711669899</v>
      </c>
    </row>
    <row r="147" spans="1:67">
      <c r="A147" t="s">
        <v>548</v>
      </c>
      <c r="B147" s="64" t="s">
        <v>601</v>
      </c>
      <c r="C147" s="64" t="s">
        <v>602</v>
      </c>
      <c r="D147" s="64"/>
      <c r="E147" s="128">
        <v>1</v>
      </c>
      <c r="F147" s="64"/>
      <c r="G147" s="38">
        <v>1.1922043325470377</v>
      </c>
      <c r="H147" s="38">
        <v>0.69258632544064225</v>
      </c>
      <c r="I147" s="38">
        <v>0.60316722727071903</v>
      </c>
      <c r="J147" s="38">
        <v>0.64527188710320471</v>
      </c>
      <c r="K147" s="38">
        <v>0.82467671573189838</v>
      </c>
      <c r="L147" s="38">
        <v>0.76352693058905297</v>
      </c>
      <c r="M147" s="38">
        <v>0.81733101957212217</v>
      </c>
      <c r="N147" s="38">
        <v>1.0568503898434392</v>
      </c>
      <c r="O147" s="38">
        <v>1.2346723926191121</v>
      </c>
      <c r="P147" s="38">
        <v>0.7080222769760971</v>
      </c>
      <c r="Q147" s="38">
        <v>0.95617801744663933</v>
      </c>
      <c r="R147" s="38">
        <v>1.2216558188179978</v>
      </c>
      <c r="S147" s="38">
        <v>0.49914567198943149</v>
      </c>
      <c r="T147" s="38">
        <v>0.45557701527147998</v>
      </c>
      <c r="U147" s="38">
        <v>0.72132211830572124</v>
      </c>
      <c r="V147" s="38">
        <v>0.49174646866124772</v>
      </c>
      <c r="W147" s="38">
        <v>1.6279049252376572</v>
      </c>
      <c r="X147" s="38">
        <v>0.63522467302717245</v>
      </c>
      <c r="Y147" s="38">
        <v>0.88242139049358292</v>
      </c>
      <c r="Z147" s="38">
        <v>0.48753461682735139</v>
      </c>
      <c r="AA147" s="38">
        <v>0.43801812884419022</v>
      </c>
      <c r="AB147" s="38">
        <v>1.1579404074171793</v>
      </c>
      <c r="AC147" s="38">
        <v>0.421988805671562</v>
      </c>
      <c r="AD147" s="38">
        <v>0.53598968843115657</v>
      </c>
      <c r="AE147" s="38">
        <v>1.038144816703934</v>
      </c>
      <c r="AF147" s="38">
        <v>0.63109844241728974</v>
      </c>
      <c r="AG147" s="38">
        <v>0.40046648250377059</v>
      </c>
      <c r="AH147" s="38">
        <v>0.9145652313279472</v>
      </c>
      <c r="AI147" s="38">
        <v>0.85766526426475764</v>
      </c>
      <c r="AJ147" s="38">
        <v>0.81898879873651875</v>
      </c>
      <c r="AK147" s="38">
        <v>0.62035157527633833</v>
      </c>
      <c r="AL147" s="38">
        <v>0.66167255154179871</v>
      </c>
      <c r="AM147" s="38">
        <v>0.43793212356036743</v>
      </c>
      <c r="AN147" s="38">
        <v>0.4926880673251835</v>
      </c>
      <c r="AO147" s="38">
        <v>0.86016924145652052</v>
      </c>
      <c r="AP147" s="38">
        <v>0.85294016565178044</v>
      </c>
      <c r="AQ147" s="38">
        <v>0.26327505220625036</v>
      </c>
      <c r="AR147" s="38">
        <v>1.0626678151252031</v>
      </c>
      <c r="AS147" s="38">
        <v>0.63222060646267642</v>
      </c>
      <c r="AT147" s="38">
        <v>1.6256423069601269</v>
      </c>
      <c r="AU147" s="38">
        <v>1.2076274462314716</v>
      </c>
      <c r="AV147" s="38">
        <v>0.91690606847161671</v>
      </c>
      <c r="AW147" s="38">
        <v>0.68092535294083678</v>
      </c>
      <c r="AX147" s="38">
        <v>1.0417992502681739</v>
      </c>
      <c r="AY147" s="38">
        <v>1.0811976047520073</v>
      </c>
      <c r="AZ147" s="38">
        <v>0.97131856677173944</v>
      </c>
      <c r="BA147" s="38">
        <v>0.74523556725024909</v>
      </c>
      <c r="BB147" s="38">
        <v>0.80045714341369734</v>
      </c>
      <c r="BC147" s="38">
        <v>1.0164129045678632</v>
      </c>
      <c r="BD147" s="38">
        <v>0.77351788833447932</v>
      </c>
      <c r="BE147" s="38">
        <v>0.84473215154473802</v>
      </c>
      <c r="BF147" s="38">
        <v>0.6531123656093053</v>
      </c>
      <c r="BG147" s="38">
        <v>0.21439732682891641</v>
      </c>
      <c r="BH147" s="38">
        <v>0.69850210353309772</v>
      </c>
      <c r="BI147" s="38">
        <v>0.88846800684102378</v>
      </c>
      <c r="BJ147" s="38">
        <v>1.0155962903313478</v>
      </c>
      <c r="BK147" s="38">
        <v>0.88222636264586796</v>
      </c>
      <c r="BL147" s="38">
        <v>0.98154747080343729</v>
      </c>
      <c r="BM147" s="38">
        <v>0.60141131329699238</v>
      </c>
      <c r="BN147" s="38">
        <v>0.74392965269728673</v>
      </c>
      <c r="BO147" s="38">
        <v>0.97867092025217317</v>
      </c>
    </row>
    <row r="148" spans="1:67">
      <c r="A148" t="s">
        <v>548</v>
      </c>
      <c r="B148" t="s">
        <v>610</v>
      </c>
      <c r="C148" t="s">
        <v>611</v>
      </c>
      <c r="D148" t="s">
        <v>35</v>
      </c>
      <c r="E148" s="126" t="s">
        <v>544</v>
      </c>
      <c r="F148" t="s">
        <v>545</v>
      </c>
      <c r="G148" s="36" t="s">
        <v>546</v>
      </c>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row>
    <row r="149" spans="1:67">
      <c r="A149" t="s">
        <v>548</v>
      </c>
      <c r="B149" t="s">
        <v>610</v>
      </c>
      <c r="C149" t="s">
        <v>611</v>
      </c>
      <c r="E149" s="127">
        <v>0.01</v>
      </c>
      <c r="G149" s="36">
        <v>1.497185738367165</v>
      </c>
      <c r="H149" s="36">
        <v>0.7639598528538486</v>
      </c>
      <c r="I149" s="36">
        <v>0.54990458125016406</v>
      </c>
      <c r="J149" s="36">
        <v>0.57604009016270341</v>
      </c>
      <c r="K149" s="36">
        <v>0.2882533712869928</v>
      </c>
      <c r="L149" s="36">
        <v>1.0600899024987502</v>
      </c>
      <c r="M149" s="36">
        <v>0.60213824523020509</v>
      </c>
      <c r="N149" s="36">
        <v>1.4077463171920197</v>
      </c>
      <c r="O149" s="36">
        <v>1.6887215131619364</v>
      </c>
      <c r="P149" s="36">
        <v>1.2713398596144736</v>
      </c>
      <c r="Q149" s="36">
        <v>0.66471811635062794</v>
      </c>
      <c r="R149" s="36">
        <v>1.1249343769848441</v>
      </c>
      <c r="S149" s="36">
        <v>0.6501438731302136</v>
      </c>
      <c r="T149" s="36">
        <v>0.35913177767292825</v>
      </c>
      <c r="U149" s="36">
        <v>0.9621063980871416</v>
      </c>
      <c r="V149" s="36">
        <v>0.24730860646886491</v>
      </c>
      <c r="W149" s="36">
        <v>3.7330300268549714</v>
      </c>
      <c r="X149" s="36">
        <v>0.32149452301592557</v>
      </c>
      <c r="Y149" s="36">
        <v>0.41061248187076721</v>
      </c>
      <c r="Z149" s="36">
        <v>0.29845448223669541</v>
      </c>
      <c r="AA149" s="36">
        <v>0.3519646146303923</v>
      </c>
      <c r="AB149" s="36">
        <v>0.28299083310108331</v>
      </c>
      <c r="AC149" s="36">
        <v>0.42617857673976878</v>
      </c>
      <c r="AD149" s="36">
        <v>0.61626778116506054</v>
      </c>
      <c r="AE149" s="36">
        <v>0.58155441597554192</v>
      </c>
      <c r="AF149" s="36">
        <v>0.74894858170279166</v>
      </c>
      <c r="AG149" s="36">
        <v>0.60226508285685398</v>
      </c>
      <c r="AH149" s="36">
        <v>0.63524237629777935</v>
      </c>
      <c r="AI149" s="36">
        <v>0.62217176822429299</v>
      </c>
      <c r="AJ149" s="36">
        <v>0.68065809711467784</v>
      </c>
      <c r="AK149" s="36">
        <v>0.29926932092562114</v>
      </c>
      <c r="AL149" s="36">
        <v>0.40971725402292319</v>
      </c>
      <c r="AM149" s="36">
        <v>1.142065652701661</v>
      </c>
      <c r="AN149" s="36">
        <v>0.41512233836501639</v>
      </c>
      <c r="AO149" s="36">
        <v>0.82046678354595848</v>
      </c>
      <c r="AP149" s="36">
        <v>1.014076919018277</v>
      </c>
      <c r="AQ149" s="36">
        <v>0.46341424057945019</v>
      </c>
      <c r="AR149" s="36">
        <v>1.0969109176471443</v>
      </c>
      <c r="AS149" s="36">
        <v>0.67905883020413416</v>
      </c>
      <c r="AT149" s="36">
        <v>1.3362443699839546</v>
      </c>
      <c r="AU149" s="36">
        <v>1.3783227187389282</v>
      </c>
      <c r="AV149" s="36">
        <v>0.68281411210313359</v>
      </c>
      <c r="AW149" s="36">
        <v>0.94713736838881724</v>
      </c>
      <c r="AX149" s="36">
        <v>1.1374864727274492</v>
      </c>
      <c r="AY149" s="36">
        <v>1.7991006409553751</v>
      </c>
      <c r="AZ149" s="36">
        <v>1.0226153879295756</v>
      </c>
      <c r="BA149" s="36">
        <v>1.005432009198969</v>
      </c>
      <c r="BB149" s="36">
        <v>0.94120782515706669</v>
      </c>
      <c r="BC149" s="36">
        <v>0.82014233006724868</v>
      </c>
      <c r="BD149" s="36">
        <v>0.85840352233082473</v>
      </c>
      <c r="BE149" s="36">
        <v>0.84405949968157334</v>
      </c>
      <c r="BF149" s="36">
        <v>0.30387896753463883</v>
      </c>
      <c r="BG149" s="36">
        <v>0.5774175168844442</v>
      </c>
      <c r="BH149" s="36">
        <v>1.2822474536699868</v>
      </c>
      <c r="BI149" s="36">
        <v>0.58227914100737022</v>
      </c>
      <c r="BJ149" s="36">
        <v>0.94436629982165765</v>
      </c>
      <c r="BK149" s="36">
        <v>1.0063638345487509</v>
      </c>
      <c r="BL149" s="36">
        <v>0.69830287014453207</v>
      </c>
      <c r="BM149" s="36">
        <v>1.1524482082703225</v>
      </c>
      <c r="BN149" s="36">
        <v>0.85111056458834733</v>
      </c>
      <c r="BO149" s="36">
        <v>1.1766847881451057</v>
      </c>
    </row>
    <row r="150" spans="1:67">
      <c r="A150" t="s">
        <v>548</v>
      </c>
      <c r="B150" t="s">
        <v>610</v>
      </c>
      <c r="C150" t="s">
        <v>611</v>
      </c>
      <c r="E150" s="127">
        <v>0.1</v>
      </c>
      <c r="G150" s="36">
        <v>1.6533646962264843</v>
      </c>
      <c r="H150" s="36">
        <v>0.33664350930149733</v>
      </c>
      <c r="I150" s="36">
        <v>0.30391707724564976</v>
      </c>
      <c r="J150" s="36">
        <v>0.16889327377709176</v>
      </c>
      <c r="K150" s="36">
        <v>0.2796607412954536</v>
      </c>
      <c r="L150" s="36">
        <v>0.7110406140359522</v>
      </c>
      <c r="M150" s="36">
        <v>0.19710703175286881</v>
      </c>
      <c r="N150" s="36">
        <v>0.63998997613890696</v>
      </c>
      <c r="O150" s="36">
        <v>1.2891947985905756</v>
      </c>
      <c r="P150" s="36">
        <v>0.40938201932860657</v>
      </c>
      <c r="Q150" s="36">
        <v>1.14932448061445</v>
      </c>
      <c r="R150" s="36">
        <v>0.59991371220966205</v>
      </c>
      <c r="S150" s="36">
        <v>0.25802573954563651</v>
      </c>
      <c r="T150" s="36">
        <v>0.36434850009061936</v>
      </c>
      <c r="U150" s="36">
        <v>0.53871920805346063</v>
      </c>
      <c r="V150" s="36">
        <v>8.1471425580181389E-2</v>
      </c>
      <c r="W150" s="36">
        <v>1.6448189540465215</v>
      </c>
      <c r="X150" s="36">
        <v>0.28375157347681046</v>
      </c>
      <c r="Y150" s="36">
        <v>0.47318061158011399</v>
      </c>
      <c r="Z150" s="36">
        <v>0.18325108982168042</v>
      </c>
      <c r="AA150" s="36">
        <v>0.32881942516481411</v>
      </c>
      <c r="AB150" s="36">
        <v>0.13134450750882609</v>
      </c>
      <c r="AC150" s="36">
        <v>0.19019172553777478</v>
      </c>
      <c r="AD150" s="36">
        <v>0.6928330153666572</v>
      </c>
      <c r="AE150" s="36">
        <v>0.6370796894325319</v>
      </c>
      <c r="AF150" s="36">
        <v>0.40911206035523867</v>
      </c>
      <c r="AG150" s="36">
        <v>0.43311646192690573</v>
      </c>
      <c r="AH150" s="36">
        <v>0.81033768862103517</v>
      </c>
      <c r="AI150" s="36">
        <v>0.7982141442006766</v>
      </c>
      <c r="AJ150" s="36">
        <v>0.62546621908004818</v>
      </c>
      <c r="AK150" s="36">
        <v>0.27532654804197332</v>
      </c>
      <c r="AL150" s="36">
        <v>0.22879388918123611</v>
      </c>
      <c r="AM150" s="36">
        <v>0.54497466670299932</v>
      </c>
      <c r="AN150" s="36">
        <v>0.51215568834222647</v>
      </c>
      <c r="AO150" s="36">
        <v>0.98481030982998574</v>
      </c>
      <c r="AP150" s="36">
        <v>0.93263656435129338</v>
      </c>
      <c r="AQ150" s="36">
        <v>0.40898434690833169</v>
      </c>
      <c r="AR150" s="36">
        <v>1.8189815808177399</v>
      </c>
      <c r="AS150" s="36">
        <v>0.5570142577068854</v>
      </c>
      <c r="AT150" s="36">
        <v>2.8565662377610654</v>
      </c>
      <c r="AU150" s="36">
        <v>1.2164696256214491</v>
      </c>
      <c r="AV150" s="36">
        <v>0.77924706973250635</v>
      </c>
      <c r="AW150" s="36">
        <v>0.78761098037721655</v>
      </c>
      <c r="AX150" s="36">
        <v>1.3585996852217426</v>
      </c>
      <c r="AY150" s="36">
        <v>0.92385418224701499</v>
      </c>
      <c r="AZ150" s="36">
        <v>0.89953617618713877</v>
      </c>
      <c r="BA150" s="36">
        <v>0.8867548396495335</v>
      </c>
      <c r="BB150" s="36">
        <v>0.98152849452524737</v>
      </c>
      <c r="BC150" s="36">
        <v>0.98321551405356289</v>
      </c>
      <c r="BD150" s="36">
        <v>0.97766290653000298</v>
      </c>
      <c r="BE150" s="36">
        <v>0.76234878861235189</v>
      </c>
      <c r="BF150" s="36">
        <v>0.72657507413297562</v>
      </c>
      <c r="BG150" s="36">
        <v>0.19152910280188892</v>
      </c>
      <c r="BH150" s="36">
        <v>0.55126942110504518</v>
      </c>
      <c r="BI150" s="36">
        <v>0.30739981590663334</v>
      </c>
      <c r="BJ150" s="36">
        <v>1.1429556474853231</v>
      </c>
      <c r="BK150" s="36">
        <v>0.93453248277666134</v>
      </c>
      <c r="BL150" s="36">
        <v>0.89087360140035976</v>
      </c>
      <c r="BM150" s="36">
        <v>0.75519849748959678</v>
      </c>
      <c r="BN150" s="36">
        <v>0.84221126129298973</v>
      </c>
      <c r="BO150" s="36">
        <v>1.1272852482848399</v>
      </c>
    </row>
    <row r="151" spans="1:67">
      <c r="A151" t="s">
        <v>548</v>
      </c>
      <c r="B151" t="s">
        <v>610</v>
      </c>
      <c r="C151" t="s">
        <v>611</v>
      </c>
      <c r="E151" s="127">
        <v>0.5</v>
      </c>
      <c r="G151" s="36">
        <v>2.632482611949003</v>
      </c>
      <c r="H151" s="36">
        <v>0.18995092699152255</v>
      </c>
      <c r="I151" s="36">
        <v>0.22557663361926525</v>
      </c>
      <c r="J151" s="36">
        <v>0.25935417719832493</v>
      </c>
      <c r="K151" s="36">
        <v>1.1445349630442518</v>
      </c>
      <c r="L151" s="36">
        <v>1.0531385222931842</v>
      </c>
      <c r="M151" s="36">
        <v>0.16164732066821758</v>
      </c>
      <c r="N151" s="36">
        <v>0.95905676008354412</v>
      </c>
      <c r="O151" s="36">
        <v>1.8722316798771572</v>
      </c>
      <c r="P151" s="36">
        <v>1.0058522154165508</v>
      </c>
      <c r="Q151" s="36">
        <v>1.7158415372419318</v>
      </c>
      <c r="R151" s="36">
        <v>0.19749086755549022</v>
      </c>
      <c r="S151" s="36">
        <v>0.25517793462642824</v>
      </c>
      <c r="T151" s="36">
        <v>0.27328886979093076</v>
      </c>
      <c r="U151" s="36">
        <v>0.44644209406231211</v>
      </c>
      <c r="V151" s="36">
        <v>5.1389912527247235E-2</v>
      </c>
      <c r="W151" s="36">
        <v>1.4218068839888662</v>
      </c>
      <c r="X151" s="36">
        <v>4.1033748638233419E-2</v>
      </c>
      <c r="Y151" s="36">
        <v>0.43873569799714773</v>
      </c>
      <c r="Z151" s="36">
        <v>0.11193080824839574</v>
      </c>
      <c r="AA151" s="36">
        <v>0.21217145167090756</v>
      </c>
      <c r="AB151" s="36">
        <v>0.63941988202465116</v>
      </c>
      <c r="AC151" s="36">
        <v>0.11226455946701679</v>
      </c>
      <c r="AD151" s="36">
        <v>0.70847215869435498</v>
      </c>
      <c r="AE151" s="36">
        <v>1.0556401413359431</v>
      </c>
      <c r="AF151" s="36">
        <v>0.54451313213879926</v>
      </c>
      <c r="AG151" s="36">
        <v>0.59118165504145759</v>
      </c>
      <c r="AH151" s="36">
        <v>0.73367742115270862</v>
      </c>
      <c r="AI151" s="36">
        <v>0.76677458864492909</v>
      </c>
      <c r="AJ151" s="36">
        <v>0.67406400333358152</v>
      </c>
      <c r="AK151" s="36">
        <v>0.32129057775906483</v>
      </c>
      <c r="AL151" s="36">
        <v>0.53211062053515501</v>
      </c>
      <c r="AM151" s="36">
        <v>1.1954739830620804</v>
      </c>
      <c r="AN151" s="36">
        <v>0.45534003885829311</v>
      </c>
      <c r="AO151" s="36">
        <v>0.6742820053968912</v>
      </c>
      <c r="AP151" s="36">
        <v>1.1570261008239029</v>
      </c>
      <c r="AQ151" s="36">
        <v>0.68265451109463415</v>
      </c>
      <c r="AR151" s="36">
        <v>1.3755160349441173</v>
      </c>
      <c r="AS151" s="36">
        <v>0.64886380111680497</v>
      </c>
      <c r="AT151" s="36">
        <v>4.1094931222055626</v>
      </c>
      <c r="AU151" s="36">
        <v>1.3379426051326628</v>
      </c>
      <c r="AV151" s="36">
        <v>0.84547927921927546</v>
      </c>
      <c r="AW151" s="36">
        <v>0.97311289211400731</v>
      </c>
      <c r="AX151" s="36">
        <v>1.0609744103814034</v>
      </c>
      <c r="AY151" s="36">
        <v>1.4556841500260882</v>
      </c>
      <c r="AZ151" s="36">
        <v>0.97842706819586411</v>
      </c>
      <c r="BA151" s="36">
        <v>1.2170324008106133</v>
      </c>
      <c r="BB151" s="36">
        <v>1.1220853327329505</v>
      </c>
      <c r="BC151" s="36">
        <v>0.87638488107438306</v>
      </c>
      <c r="BD151" s="36">
        <v>0.93843891065228702</v>
      </c>
      <c r="BE151" s="36">
        <v>1.018569884285204</v>
      </c>
      <c r="BF151" s="36">
        <v>0.21572090844818217</v>
      </c>
      <c r="BG151" s="36">
        <v>0.45641507645436058</v>
      </c>
      <c r="BH151" s="36">
        <v>1.1074139286919</v>
      </c>
      <c r="BI151" s="36">
        <v>0.42496326155755187</v>
      </c>
      <c r="BJ151" s="36">
        <v>0.9082402284717388</v>
      </c>
      <c r="BK151" s="36">
        <v>1.0807349050060107</v>
      </c>
      <c r="BL151" s="36">
        <v>0.7711815373909543</v>
      </c>
      <c r="BM151" s="36">
        <v>0.68497998543869587</v>
      </c>
      <c r="BN151" s="36">
        <v>1.0134664302788281</v>
      </c>
      <c r="BO151" s="36">
        <v>1.0434952273277887</v>
      </c>
    </row>
    <row r="152" spans="1:67">
      <c r="A152" t="s">
        <v>548</v>
      </c>
      <c r="B152" t="s">
        <v>610</v>
      </c>
      <c r="C152" t="s">
        <v>611</v>
      </c>
      <c r="E152" s="127">
        <v>0.5</v>
      </c>
      <c r="G152" s="36">
        <v>2.3111830384874219</v>
      </c>
      <c r="H152" s="36">
        <v>0.2615331644284461</v>
      </c>
      <c r="I152" s="36">
        <v>0.12991410207980858</v>
      </c>
      <c r="J152" s="36">
        <v>0.18086423773138888</v>
      </c>
      <c r="K152" s="36">
        <v>0.44040433644787697</v>
      </c>
      <c r="L152" s="36">
        <v>0.70502726147144257</v>
      </c>
      <c r="M152" s="36">
        <v>0.17482608867049956</v>
      </c>
      <c r="N152" s="36">
        <v>0.78718310382110845</v>
      </c>
      <c r="O152" s="36">
        <v>1.0490826108590849</v>
      </c>
      <c r="P152" s="36">
        <v>0.65377524616207672</v>
      </c>
      <c r="Q152" s="36">
        <v>1.6025297541451822</v>
      </c>
      <c r="R152" s="36">
        <v>0.49442989692104156</v>
      </c>
      <c r="S152" s="36">
        <v>0.12349570920129557</v>
      </c>
      <c r="T152" s="36">
        <v>0.24498526217289593</v>
      </c>
      <c r="U152" s="36">
        <v>0.32168388450269347</v>
      </c>
      <c r="V152" s="36">
        <v>4.2717961020962474E-2</v>
      </c>
      <c r="W152" s="36">
        <v>1.2294528807370924</v>
      </c>
      <c r="X152" s="36">
        <v>8.3640114955496961E-2</v>
      </c>
      <c r="Y152" s="36">
        <v>0.48449029381649034</v>
      </c>
      <c r="Z152" s="36">
        <v>0.10647425677037654</v>
      </c>
      <c r="AA152" s="36">
        <v>0.27434486673789976</v>
      </c>
      <c r="AB152" s="36">
        <v>0.17758246130191116</v>
      </c>
      <c r="AC152" s="36">
        <v>7.1807414770681408E-2</v>
      </c>
      <c r="AD152" s="36">
        <v>0.36482516457974384</v>
      </c>
      <c r="AE152" s="36">
        <v>0.86394280290834102</v>
      </c>
      <c r="AF152" s="36">
        <v>0.59498985215310984</v>
      </c>
      <c r="AG152" s="36">
        <v>0.91684731606407599</v>
      </c>
      <c r="AH152" s="36">
        <v>0.83286696702243279</v>
      </c>
      <c r="AI152" s="36">
        <v>0.87265698901127575</v>
      </c>
      <c r="AJ152" s="36">
        <v>0.72543367642946965</v>
      </c>
      <c r="AK152" s="36">
        <v>0.161114470305218</v>
      </c>
      <c r="AL152" s="36">
        <v>0.3866739121197616</v>
      </c>
      <c r="AM152" s="36">
        <v>0.45494977318716573</v>
      </c>
      <c r="AN152" s="36">
        <v>0.39880252128215543</v>
      </c>
      <c r="AO152" s="36">
        <v>0.93802120920914667</v>
      </c>
      <c r="AP152" s="36">
        <v>0.7930679817763161</v>
      </c>
      <c r="AQ152" s="36">
        <v>0.32300820643755962</v>
      </c>
      <c r="AR152" s="36">
        <v>0.8025653011532845</v>
      </c>
      <c r="AS152" s="36">
        <v>0.63441551741084157</v>
      </c>
      <c r="AT152" s="36">
        <v>6.4353109201330643</v>
      </c>
      <c r="AU152" s="36">
        <v>1.4612220719190716</v>
      </c>
      <c r="AV152" s="36">
        <v>0.95916162943253613</v>
      </c>
      <c r="AW152" s="36">
        <v>0.77408749872986804</v>
      </c>
      <c r="AX152" s="36">
        <v>0.91008758802060841</v>
      </c>
      <c r="AY152" s="36">
        <v>1.3543777905984276</v>
      </c>
      <c r="AZ152" s="36">
        <v>0.94803777100086262</v>
      </c>
      <c r="BA152" s="36">
        <v>1.021556101245938</v>
      </c>
      <c r="BB152" s="36">
        <v>0.99577801437264402</v>
      </c>
      <c r="BC152" s="36">
        <v>0.53162711603961255</v>
      </c>
      <c r="BD152" s="36">
        <v>0.88546461543175659</v>
      </c>
      <c r="BE152" s="36">
        <v>0.76927208787704349</v>
      </c>
      <c r="BF152" s="36">
        <v>0.28527063029216243</v>
      </c>
      <c r="BG152" s="36">
        <v>0.39320643110878034</v>
      </c>
      <c r="BH152" s="36">
        <v>1.1075227741399112</v>
      </c>
      <c r="BI152" s="36">
        <v>0.37745896881371727</v>
      </c>
      <c r="BJ152" s="36">
        <v>1.3540931903575137</v>
      </c>
      <c r="BK152" s="36">
        <v>0.80900514156801406</v>
      </c>
      <c r="BL152" s="36">
        <v>0.78356776207483469</v>
      </c>
      <c r="BM152" s="36">
        <v>0.8074382920935077</v>
      </c>
      <c r="BN152" s="36">
        <v>0.80565724949793172</v>
      </c>
      <c r="BO152" s="36">
        <v>0.96185793962107469</v>
      </c>
    </row>
    <row r="153" spans="1:67">
      <c r="A153" t="s">
        <v>548</v>
      </c>
      <c r="B153" t="s">
        <v>610</v>
      </c>
      <c r="C153" t="s">
        <v>611</v>
      </c>
      <c r="E153" s="127">
        <v>0.5</v>
      </c>
      <c r="G153" s="36">
        <v>1.1476942231598311</v>
      </c>
      <c r="H153" s="36">
        <v>0.27983084242190132</v>
      </c>
      <c r="I153" s="36">
        <v>0.18365664246630292</v>
      </c>
      <c r="J153" s="36">
        <v>0.2202962912206308</v>
      </c>
      <c r="K153" s="36">
        <v>0.23246460622816542</v>
      </c>
      <c r="L153" s="36">
        <v>0.66958411443831001</v>
      </c>
      <c r="M153" s="36">
        <v>0.30574153982405722</v>
      </c>
      <c r="N153" s="36">
        <v>0.22522744581420104</v>
      </c>
      <c r="O153" s="36">
        <v>0.6327921492170272</v>
      </c>
      <c r="P153" s="36">
        <v>0.68532155872478129</v>
      </c>
      <c r="Q153" s="36">
        <v>2.2722467260443868</v>
      </c>
      <c r="R153" s="36">
        <v>0.6812046772744238</v>
      </c>
      <c r="S153" s="36">
        <v>0.22358886209719309</v>
      </c>
      <c r="T153" s="36">
        <v>0.24093640275968872</v>
      </c>
      <c r="U153" s="36">
        <v>0.55514584509720843</v>
      </c>
      <c r="V153" s="36">
        <v>0.15344263399945263</v>
      </c>
      <c r="W153" s="36">
        <v>1.1497037224624076</v>
      </c>
      <c r="X153" s="36">
        <v>0.23586506096406887</v>
      </c>
      <c r="Y153" s="36">
        <v>0.36193341138531809</v>
      </c>
      <c r="Z153" s="36">
        <v>0.20664509383046972</v>
      </c>
      <c r="AA153" s="36">
        <v>0.22983983507721875</v>
      </c>
      <c r="AB153" s="36">
        <v>0.13441453984170645</v>
      </c>
      <c r="AC153" s="36">
        <v>7.7959017569678629E-2</v>
      </c>
      <c r="AD153" s="36">
        <v>0.42747528562306375</v>
      </c>
      <c r="AE153" s="36">
        <v>0.77532822052755956</v>
      </c>
      <c r="AF153" s="36">
        <v>0.62585541342780993</v>
      </c>
      <c r="AG153" s="36">
        <v>0.66257709955135491</v>
      </c>
      <c r="AH153" s="36">
        <v>0.80660177184174497</v>
      </c>
      <c r="AI153" s="36">
        <v>0.84567842717620412</v>
      </c>
      <c r="AJ153" s="36">
        <v>0.70044185803823422</v>
      </c>
      <c r="AK153" s="36">
        <v>0.35912275279995604</v>
      </c>
      <c r="AL153" s="36">
        <v>0.27271269363922851</v>
      </c>
      <c r="AM153" s="36">
        <v>0.43455009499382374</v>
      </c>
      <c r="AN153" s="36">
        <v>0.43466856662460451</v>
      </c>
      <c r="AO153" s="36">
        <v>2.0296783316356417</v>
      </c>
      <c r="AP153" s="36">
        <v>0.62969286723312823</v>
      </c>
      <c r="AQ153" s="36">
        <v>0.70390413508479521</v>
      </c>
      <c r="AR153" s="36">
        <v>0.9569160496146889</v>
      </c>
      <c r="AS153" s="36">
        <v>0.77331038608348368</v>
      </c>
      <c r="AT153" s="36">
        <v>8.2905712183260455E-2</v>
      </c>
      <c r="AU153" s="36">
        <v>1.3250379049464696</v>
      </c>
      <c r="AV153" s="36">
        <v>0.89719038416629615</v>
      </c>
      <c r="AW153" s="36">
        <v>0.99922983797082454</v>
      </c>
      <c r="AX153" s="36">
        <v>1.0684013902394662</v>
      </c>
      <c r="AY153" s="36">
        <v>1.0636845756357685</v>
      </c>
      <c r="AZ153" s="36">
        <v>0.81823465192669853</v>
      </c>
      <c r="BA153" s="36">
        <v>0.75782704777861176</v>
      </c>
      <c r="BB153" s="36">
        <v>0.82727299254641196</v>
      </c>
      <c r="BC153" s="36">
        <v>0.73149145596268805</v>
      </c>
      <c r="BD153" s="36">
        <v>0.92706497094359519</v>
      </c>
      <c r="BE153" s="36">
        <v>0.75359246594235563</v>
      </c>
      <c r="BF153" s="36">
        <v>0.62093627099609205</v>
      </c>
      <c r="BG153" s="36">
        <v>0.7115163748344645</v>
      </c>
      <c r="BH153" s="36">
        <v>1.0748704708929908</v>
      </c>
      <c r="BI153" s="36">
        <v>0.29968557317549865</v>
      </c>
      <c r="BJ153" s="36">
        <v>1.2449629030539959</v>
      </c>
      <c r="BK153" s="36">
        <v>0.94976997151730269</v>
      </c>
      <c r="BL153" s="36">
        <v>0.79367814951264504</v>
      </c>
      <c r="BM153" s="36">
        <v>0.78908965590173707</v>
      </c>
      <c r="BN153" s="36">
        <v>0.85003102543249476</v>
      </c>
      <c r="BO153" s="36">
        <v>0.90512312023493235</v>
      </c>
    </row>
    <row r="154" spans="1:67">
      <c r="A154" t="s">
        <v>548</v>
      </c>
      <c r="B154" t="s">
        <v>610</v>
      </c>
      <c r="C154" t="s">
        <v>611</v>
      </c>
      <c r="E154" s="127">
        <v>1</v>
      </c>
      <c r="G154" s="36">
        <v>3.1632860062705181</v>
      </c>
      <c r="H154" s="36">
        <v>0.15269224085471503</v>
      </c>
      <c r="I154" s="36">
        <v>0.15038051359362561</v>
      </c>
      <c r="J154" s="36">
        <v>0.28282773573380782</v>
      </c>
      <c r="K154" s="36">
        <v>0.35349495604706038</v>
      </c>
      <c r="L154" s="36">
        <v>1.0207964454808236</v>
      </c>
      <c r="M154" s="36">
        <v>0.15560081261751268</v>
      </c>
      <c r="N154" s="36">
        <v>0.60068814898936229</v>
      </c>
      <c r="O154" s="36">
        <v>1.7049849123593555</v>
      </c>
      <c r="P154" s="36">
        <v>0.92878614292361394</v>
      </c>
      <c r="Q154" s="36">
        <v>2.2098007949637744</v>
      </c>
      <c r="R154" s="36">
        <v>0.29830454134158618</v>
      </c>
      <c r="S154" s="36">
        <v>0.1954099032295662</v>
      </c>
      <c r="T154" s="36">
        <v>0.15320110515617047</v>
      </c>
      <c r="U154" s="36">
        <v>0.47682935736439919</v>
      </c>
      <c r="V154" s="36">
        <v>2.9824236315106334E-2</v>
      </c>
      <c r="W154" s="36">
        <v>1.3591696332717051</v>
      </c>
      <c r="X154" s="36">
        <v>4.6005647027535686E-2</v>
      </c>
      <c r="Y154" s="36">
        <v>0.25111567680723113</v>
      </c>
      <c r="Z154" s="36">
        <v>7.2076815859647703E-2</v>
      </c>
      <c r="AA154" s="36">
        <v>0.13662585745669625</v>
      </c>
      <c r="AB154" s="36">
        <v>0.17311894396145652</v>
      </c>
      <c r="AC154" s="36">
        <v>7.9108386861870994E-2</v>
      </c>
      <c r="AD154" s="36">
        <v>0.43460692415233787</v>
      </c>
      <c r="AE154" s="36">
        <v>0.73362673301988268</v>
      </c>
      <c r="AF154" s="36">
        <v>0.6543066090187567</v>
      </c>
      <c r="AG154" s="36">
        <v>0.51287295688305246</v>
      </c>
      <c r="AH154" s="36">
        <v>0.70135549537518105</v>
      </c>
      <c r="AI154" s="36">
        <v>0.66983349791788072</v>
      </c>
      <c r="AJ154" s="36">
        <v>0.7350720079465709</v>
      </c>
      <c r="AK154" s="36">
        <v>0.17640343728735897</v>
      </c>
      <c r="AL154" s="36">
        <v>0.43976299163451238</v>
      </c>
      <c r="AM154" s="36">
        <v>0.49058762007473183</v>
      </c>
      <c r="AN154" s="36">
        <v>0.37631591998278691</v>
      </c>
      <c r="AO154" s="36">
        <v>0.88664224133319658</v>
      </c>
      <c r="AP154" s="36">
        <v>1.0177769404078831</v>
      </c>
      <c r="AQ154" s="36">
        <v>0.50146729753308616</v>
      </c>
      <c r="AR154" s="36">
        <v>0.93625469792040317</v>
      </c>
      <c r="AS154" s="36">
        <v>0.66479783465321918</v>
      </c>
      <c r="AT154" s="36">
        <v>3.794633255108725</v>
      </c>
      <c r="AU154" s="36">
        <v>1.4896942205039114</v>
      </c>
      <c r="AV154" s="36">
        <v>0.79710478988723299</v>
      </c>
      <c r="AW154" s="36">
        <v>0.99012260584931411</v>
      </c>
      <c r="AX154" s="36">
        <v>1.4644813901592033</v>
      </c>
      <c r="AY154" s="36">
        <v>1.2716462184783175</v>
      </c>
      <c r="AZ154" s="36">
        <v>1.2955244306288209</v>
      </c>
      <c r="BA154" s="36">
        <v>1.318015719674396</v>
      </c>
      <c r="BB154" s="36">
        <v>1.0289567869367724</v>
      </c>
      <c r="BC154" s="36">
        <v>0.76558607849775562</v>
      </c>
      <c r="BD154" s="36">
        <v>0.9548425338676686</v>
      </c>
      <c r="BE154" s="36">
        <v>0.98046971052373044</v>
      </c>
      <c r="BF154" s="36">
        <v>0.20765174773308143</v>
      </c>
      <c r="BG154" s="36">
        <v>0.43030107604111173</v>
      </c>
      <c r="BH154" s="36">
        <v>1.377635832317762</v>
      </c>
      <c r="BI154" s="36">
        <v>0.42349300036474891</v>
      </c>
      <c r="BJ154" s="36">
        <v>1.6657199234194329</v>
      </c>
      <c r="BK154" s="36">
        <v>1.1227312943170278</v>
      </c>
      <c r="BL154" s="36">
        <v>0.76851345195957899</v>
      </c>
      <c r="BM154" s="36">
        <v>0.68735806368218111</v>
      </c>
      <c r="BN154" s="36">
        <v>0.92293330541307561</v>
      </c>
      <c r="BO154" s="36">
        <v>0.99752437649541481</v>
      </c>
    </row>
    <row r="155" spans="1:67">
      <c r="A155" t="s">
        <v>548</v>
      </c>
      <c r="B155" t="s">
        <v>610</v>
      </c>
      <c r="C155" t="s">
        <v>611</v>
      </c>
      <c r="E155" s="127">
        <v>1</v>
      </c>
      <c r="G155" s="36">
        <v>6.6666632491949054</v>
      </c>
      <c r="H155" s="36">
        <v>4.3688553237151338E-2</v>
      </c>
      <c r="I155" s="36">
        <v>2.8635791312306938E-2</v>
      </c>
      <c r="J155" s="36">
        <v>5.3709176462486422E-2</v>
      </c>
      <c r="K155" s="36">
        <v>4.2254063885575593E-2</v>
      </c>
      <c r="L155" s="36">
        <v>0.2650036768850827</v>
      </c>
      <c r="M155" s="36">
        <v>8.2031722208897498E-2</v>
      </c>
      <c r="N155" s="36">
        <v>0.27038827417809763</v>
      </c>
      <c r="O155" s="36">
        <v>0.52393568144078773</v>
      </c>
      <c r="P155" s="36">
        <v>0.4278568198906238</v>
      </c>
      <c r="Q155" s="36">
        <v>1.9035394599035484</v>
      </c>
      <c r="R155" s="36">
        <v>3.2853052209429044E-2</v>
      </c>
      <c r="S155" s="36">
        <v>1.1524645271219963E-2</v>
      </c>
      <c r="T155" s="36">
        <v>5.8278202902830943E-2</v>
      </c>
      <c r="U155" s="36">
        <v>0.28166435416278718</v>
      </c>
      <c r="V155" s="36">
        <v>1.1512300219129131E-2</v>
      </c>
      <c r="W155" s="36">
        <v>0.49187027516365978</v>
      </c>
      <c r="X155" s="36">
        <v>3.5663702152259158E-3</v>
      </c>
      <c r="Y155" s="36">
        <v>4.7790676556656808E-2</v>
      </c>
      <c r="Z155" s="36">
        <v>3.2059814713400518E-2</v>
      </c>
      <c r="AA155" s="36">
        <v>3.0235679675032587E-2</v>
      </c>
      <c r="AB155" s="36">
        <v>5.2370360326376854E-2</v>
      </c>
      <c r="AC155" s="36">
        <v>2.3824833906434476E-2</v>
      </c>
      <c r="AD155" s="36">
        <v>0.67530469098100787</v>
      </c>
      <c r="AE155" s="36">
        <v>0.50255069485963522</v>
      </c>
      <c r="AF155" s="36">
        <v>0.53934125655721932</v>
      </c>
      <c r="AG155" s="36">
        <v>1.8063616196439005</v>
      </c>
      <c r="AH155" s="36">
        <v>0.65723959953293098</v>
      </c>
      <c r="AI155" s="36">
        <v>0.824630616293619</v>
      </c>
      <c r="AJ155" s="36">
        <v>0.38031031092817252</v>
      </c>
      <c r="AK155" s="36">
        <v>6.3570062287936546E-2</v>
      </c>
      <c r="AL155" s="36">
        <v>0.29679170404858318</v>
      </c>
      <c r="AM155" s="36">
        <v>0.5791915733277524</v>
      </c>
      <c r="AN155" s="36">
        <v>0.21795161047492284</v>
      </c>
      <c r="AO155" s="36">
        <v>13.232610366836862</v>
      </c>
      <c r="AP155" s="36">
        <v>1.2259072042014085</v>
      </c>
      <c r="AQ155" s="36">
        <v>6.5794913569900517</v>
      </c>
      <c r="AR155" s="36">
        <v>1.0799945417681374</v>
      </c>
      <c r="AS155" s="36">
        <v>3.8153973095665359</v>
      </c>
      <c r="AT155" s="36">
        <v>0.32182385785617018</v>
      </c>
      <c r="AU155" s="36">
        <v>1.046453919735699</v>
      </c>
      <c r="AV155" s="36">
        <v>1.9294359924527711</v>
      </c>
      <c r="AW155" s="36">
        <v>2.1271206846632205</v>
      </c>
      <c r="AX155" s="36">
        <v>0.84816134421149547</v>
      </c>
      <c r="AY155" s="36">
        <v>1.2192242932943493</v>
      </c>
      <c r="AZ155" s="36">
        <v>0.47020108640624619</v>
      </c>
      <c r="BA155" s="36">
        <v>1.4631744303927245</v>
      </c>
      <c r="BB155" s="36">
        <v>1.5180606187346271</v>
      </c>
      <c r="BC155" s="36">
        <v>0.37288946174071985</v>
      </c>
      <c r="BD155" s="36">
        <v>0.97457146998284472</v>
      </c>
      <c r="BE155" s="36">
        <v>1.0280419965404661</v>
      </c>
      <c r="BF155" s="36">
        <v>2.295385489934668</v>
      </c>
      <c r="BG155" s="36">
        <v>4.6968455606550892</v>
      </c>
      <c r="BH155" s="36">
        <v>1.153221547782243</v>
      </c>
      <c r="BI155" s="36">
        <v>0.31267267821239492</v>
      </c>
      <c r="BJ155" s="36">
        <v>1.5862942003120994</v>
      </c>
      <c r="BK155" s="36">
        <v>1.008739817117053</v>
      </c>
      <c r="BL155" s="36">
        <v>0.57692803711047591</v>
      </c>
      <c r="BM155" s="36">
        <v>0.64160498029734314</v>
      </c>
      <c r="BN155" s="36">
        <v>0.41655284673202969</v>
      </c>
      <c r="BO155" s="36">
        <v>0.9946280832218658</v>
      </c>
    </row>
    <row r="156" spans="1:67">
      <c r="A156" t="s">
        <v>548</v>
      </c>
      <c r="B156" s="62" t="s">
        <v>613</v>
      </c>
      <c r="C156" s="62" t="s">
        <v>614</v>
      </c>
      <c r="D156" s="62" t="s">
        <v>35</v>
      </c>
      <c r="E156" s="129" t="s">
        <v>544</v>
      </c>
      <c r="F156" s="62" t="s">
        <v>315</v>
      </c>
      <c r="G156" s="37" t="s">
        <v>546</v>
      </c>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row>
    <row r="157" spans="1:67">
      <c r="A157" t="s">
        <v>548</v>
      </c>
      <c r="B157" t="s">
        <v>613</v>
      </c>
      <c r="C157" t="s">
        <v>614</v>
      </c>
      <c r="E157" s="127">
        <v>0.01</v>
      </c>
      <c r="G157" s="36">
        <v>1.1177414762928546</v>
      </c>
      <c r="H157" s="36">
        <v>0.99302508193959305</v>
      </c>
      <c r="I157" s="36">
        <v>0.83253714341548124</v>
      </c>
      <c r="J157" s="36">
        <v>3.3232030827501493</v>
      </c>
      <c r="K157" s="36">
        <v>1.2602786220075464</v>
      </c>
      <c r="L157" s="36">
        <v>1.0017482248261649</v>
      </c>
      <c r="M157" s="36">
        <v>0.62698376535193612</v>
      </c>
      <c r="N157" s="36">
        <v>0.9805891542581161</v>
      </c>
      <c r="O157" s="36">
        <v>1.5738136938198413</v>
      </c>
      <c r="P157" s="36">
        <v>1.2181426440561294</v>
      </c>
      <c r="Q157" s="36">
        <v>0.82310472979160609</v>
      </c>
      <c r="R157" s="36">
        <v>1.1877030496989904</v>
      </c>
      <c r="S157" s="36">
        <v>0.95738045059744348</v>
      </c>
      <c r="T157" s="36">
        <v>2.5507447785949879</v>
      </c>
      <c r="U157" s="36">
        <v>1.3127586364861275</v>
      </c>
      <c r="V157" s="36">
        <v>0.46096134670711564</v>
      </c>
      <c r="W157" s="36">
        <v>3.5032172199150136</v>
      </c>
      <c r="X157" s="36">
        <v>2.1904076623134219</v>
      </c>
      <c r="Y157" s="36">
        <v>2.2881517296588911</v>
      </c>
      <c r="Z157" s="36">
        <v>0.17121917195171235</v>
      </c>
      <c r="AA157" s="36">
        <v>2.4314815268564738</v>
      </c>
      <c r="AB157" s="36">
        <v>4.7474755131287507</v>
      </c>
      <c r="AC157" s="36">
        <v>1.2638833459293659</v>
      </c>
      <c r="AD157" s="36">
        <v>1.0352380910199439</v>
      </c>
      <c r="AE157" s="36">
        <v>1.1537410283025624</v>
      </c>
      <c r="AF157" s="36">
        <v>1.1985348954397617</v>
      </c>
      <c r="AG157" s="36">
        <v>0.58107804759008475</v>
      </c>
      <c r="AH157" s="36">
        <v>0.73392899262319344</v>
      </c>
      <c r="AI157" s="36">
        <v>0.8489303924578071</v>
      </c>
      <c r="AJ157" s="36">
        <v>0.76489601419636211</v>
      </c>
      <c r="AK157" s="36">
        <v>0.70605360716830301</v>
      </c>
      <c r="AL157" s="36">
        <v>2.1155516186812307</v>
      </c>
      <c r="AM157" s="36">
        <v>1.72904919964766</v>
      </c>
      <c r="AN157" s="36">
        <v>0.59871520148164648</v>
      </c>
      <c r="AO157" s="36">
        <v>0.90931380834906739</v>
      </c>
      <c r="AP157" s="36">
        <v>0.59811732823502739</v>
      </c>
      <c r="AQ157" s="36">
        <v>0.2677034463112431</v>
      </c>
      <c r="AR157" s="36">
        <v>0.92132348883887161</v>
      </c>
      <c r="AS157" s="36">
        <v>0.97938079156334856</v>
      </c>
      <c r="AT157" s="36">
        <v>0.83886886304819697</v>
      </c>
      <c r="AU157" s="36">
        <v>0.90202983163489281</v>
      </c>
      <c r="AV157" s="36">
        <v>0.79437829759616974</v>
      </c>
      <c r="AW157" s="36">
        <v>0.93950902213994769</v>
      </c>
      <c r="AX157" s="36">
        <v>0.84920379396356216</v>
      </c>
      <c r="AY157" s="36">
        <v>1.0108782333144242</v>
      </c>
      <c r="AZ157" s="36">
        <v>1.0214346984323208</v>
      </c>
      <c r="BA157" s="36">
        <v>1.3343608428113842</v>
      </c>
      <c r="BB157" s="36">
        <v>0.91441346540381185</v>
      </c>
      <c r="BC157" s="36">
        <v>0.98096906026611486</v>
      </c>
      <c r="BD157" s="36">
        <v>0.79446812016433754</v>
      </c>
      <c r="BE157" s="36">
        <v>1.0745629043355658</v>
      </c>
      <c r="BF157" s="36">
        <v>1.1486203786011109</v>
      </c>
      <c r="BG157" s="36">
        <v>0.74536558474508163</v>
      </c>
      <c r="BH157" s="36">
        <v>1.2116794127310266</v>
      </c>
      <c r="BI157" s="36">
        <v>0.95139488659189697</v>
      </c>
      <c r="BJ157" s="36">
        <v>1.0109781364396047</v>
      </c>
      <c r="BK157" s="36">
        <v>1.229000340840616</v>
      </c>
      <c r="BL157" s="36">
        <v>0.94622693962506033</v>
      </c>
      <c r="BM157" s="36">
        <v>0.86635802415317864</v>
      </c>
      <c r="BN157" s="36">
        <v>0.8384239289404235</v>
      </c>
      <c r="BO157" s="36">
        <v>0.81397773319641531</v>
      </c>
    </row>
    <row r="158" spans="1:67">
      <c r="A158" t="s">
        <v>548</v>
      </c>
      <c r="B158" t="s">
        <v>613</v>
      </c>
      <c r="C158" t="s">
        <v>614</v>
      </c>
      <c r="E158" s="127">
        <v>0.1</v>
      </c>
      <c r="G158" s="36">
        <v>29.373107598347545</v>
      </c>
      <c r="H158" s="36">
        <v>26.606349178299087</v>
      </c>
      <c r="I158" s="36">
        <v>1.4658012897537649</v>
      </c>
      <c r="J158" s="36">
        <v>17.065319397030773</v>
      </c>
      <c r="K158" s="36">
        <v>3.3513945358054875</v>
      </c>
      <c r="L158" s="36">
        <v>18.567339607065541</v>
      </c>
      <c r="M158" s="36">
        <v>3.5086632758212093</v>
      </c>
      <c r="N158" s="36">
        <v>6.0196854635354322</v>
      </c>
      <c r="O158" s="36">
        <v>3.9854951494116198</v>
      </c>
      <c r="P158" s="36">
        <v>2.9249629554028331</v>
      </c>
      <c r="Q158" s="36">
        <v>30.461526218073807</v>
      </c>
      <c r="R158" s="36">
        <v>14.418586619051521</v>
      </c>
      <c r="S158" s="36">
        <v>3.7831172461230391</v>
      </c>
      <c r="T158" s="36">
        <v>5.1999530945028365</v>
      </c>
      <c r="U158" s="36">
        <v>7.3949734481440803</v>
      </c>
      <c r="V158" s="36">
        <v>1.5774879738448724</v>
      </c>
      <c r="W158" s="36">
        <v>15.113077097126192</v>
      </c>
      <c r="X158" s="36">
        <v>28.501279218702095</v>
      </c>
      <c r="Y158" s="36">
        <v>2.8907102386005614</v>
      </c>
      <c r="Z158" s="36">
        <v>0.49678003126519948</v>
      </c>
      <c r="AA158" s="36">
        <v>5.2172966120138637</v>
      </c>
      <c r="AB158" s="36">
        <v>1.0690011332682301</v>
      </c>
      <c r="AC158" s="36">
        <v>1.1489165079483401</v>
      </c>
      <c r="AD158" s="36">
        <v>0.84838032285189358</v>
      </c>
      <c r="AE158" s="36">
        <v>0.88155232929330418</v>
      </c>
      <c r="AF158" s="36">
        <v>0.47732332696458618</v>
      </c>
      <c r="AG158" s="36">
        <v>4.5175156430396574E-2</v>
      </c>
      <c r="AH158" s="36">
        <v>0.31061895857364202</v>
      </c>
      <c r="AI158" s="36">
        <v>0.4655068915083948</v>
      </c>
      <c r="AJ158" s="36">
        <v>0.18568864342538524</v>
      </c>
      <c r="AK158" s="36">
        <v>0.5831547074785377</v>
      </c>
      <c r="AL158" s="36">
        <v>1.1973111368522094</v>
      </c>
      <c r="AM158" s="36">
        <v>1.6673797661625291</v>
      </c>
      <c r="AN158" s="36">
        <v>0.25614208706802788</v>
      </c>
      <c r="AO158" s="36">
        <v>4.9084931152316456E-2</v>
      </c>
      <c r="AP158" s="36">
        <v>1.2573806006179247</v>
      </c>
      <c r="AQ158" s="36">
        <v>3.3014132001682885E-2</v>
      </c>
      <c r="AR158" s="36">
        <v>0.85261890995488498</v>
      </c>
      <c r="AS158" s="36">
        <v>0.1139116800662969</v>
      </c>
      <c r="AT158" s="36">
        <v>0.39200948262039503</v>
      </c>
      <c r="AU158" s="36">
        <v>5.2416325778930446</v>
      </c>
      <c r="AV158" s="36">
        <v>0.11093921313176038</v>
      </c>
      <c r="AW158" s="36">
        <v>0.10662954108919183</v>
      </c>
      <c r="AX158" s="36">
        <v>0.6951469345131539</v>
      </c>
      <c r="AY158" s="36">
        <v>1.7311099484077133</v>
      </c>
      <c r="AZ158" s="36">
        <v>0.86966773862115843</v>
      </c>
      <c r="BA158" s="36">
        <v>3.189582460608273</v>
      </c>
      <c r="BB158" s="36">
        <v>1.4703732185794762</v>
      </c>
      <c r="BC158" s="36">
        <v>0.95239800325428692</v>
      </c>
      <c r="BD158" s="36">
        <v>0.83412455745521552</v>
      </c>
      <c r="BE158" s="36">
        <v>0.93727542881765491</v>
      </c>
      <c r="BF158" s="36">
        <v>0.85100405981846305</v>
      </c>
      <c r="BG158" s="36">
        <v>2.5287393751420355</v>
      </c>
      <c r="BH158" s="36">
        <v>1.6439820795860429</v>
      </c>
      <c r="BI158" s="36">
        <v>0.11545559790684279</v>
      </c>
      <c r="BJ158" s="36">
        <v>0.66949530537065982</v>
      </c>
      <c r="BK158" s="36">
        <v>1.0807349050060107</v>
      </c>
      <c r="BL158" s="36">
        <v>0.69986201740922827</v>
      </c>
      <c r="BM158" s="36">
        <v>3.5903730187754621</v>
      </c>
      <c r="BN158" s="36">
        <v>0.73677616842606974</v>
      </c>
      <c r="BO158" s="36">
        <v>0.92109636377723758</v>
      </c>
    </row>
    <row r="159" spans="1:67">
      <c r="A159" t="s">
        <v>548</v>
      </c>
      <c r="B159" t="s">
        <v>613</v>
      </c>
      <c r="C159" t="s">
        <v>614</v>
      </c>
      <c r="E159" s="127">
        <v>0.1</v>
      </c>
      <c r="G159" s="36">
        <v>12.215038826081026</v>
      </c>
      <c r="H159" s="36">
        <v>20.391585713452763</v>
      </c>
      <c r="I159" s="36">
        <v>1.4295752317743062</v>
      </c>
      <c r="J159" s="36">
        <v>6.5096251044978892</v>
      </c>
      <c r="K159" s="36">
        <v>1.7823031196119445</v>
      </c>
      <c r="L159" s="36">
        <v>8.412414595118527</v>
      </c>
      <c r="M159" s="36">
        <v>2.3399861529253108</v>
      </c>
      <c r="N159" s="36">
        <v>6.9727159439491357</v>
      </c>
      <c r="O159" s="36">
        <v>3.6661473360718997</v>
      </c>
      <c r="P159" s="36">
        <v>1.846358985968656</v>
      </c>
      <c r="Q159" s="36">
        <v>10.77150484648322</v>
      </c>
      <c r="R159" s="36">
        <v>26.139763398289091</v>
      </c>
      <c r="S159" s="36">
        <v>3.3337923622251946</v>
      </c>
      <c r="T159" s="36">
        <v>5.5825278894804242</v>
      </c>
      <c r="U159" s="36">
        <v>6.4201263354242402</v>
      </c>
      <c r="V159" s="36">
        <v>0.64739480129609361</v>
      </c>
      <c r="W159" s="36">
        <v>21.09282530300608</v>
      </c>
      <c r="X159" s="36">
        <v>22.803753371593405</v>
      </c>
      <c r="Y159" s="36">
        <v>2.4694379560543163</v>
      </c>
      <c r="Z159" s="36">
        <v>0.24214047511240283</v>
      </c>
      <c r="AA159" s="36">
        <v>6.1981412403707781</v>
      </c>
      <c r="AB159" s="36">
        <v>0.81146955530688003</v>
      </c>
      <c r="AC159" s="36">
        <v>1.179244859206025</v>
      </c>
      <c r="AD159" s="36">
        <v>1.2226085883268711</v>
      </c>
      <c r="AE159" s="36">
        <v>0.44947707167721984</v>
      </c>
      <c r="AF159" s="36">
        <v>0.93385593801376232</v>
      </c>
      <c r="AG159" s="36">
        <v>0.25118180321865646</v>
      </c>
      <c r="AH159" s="36">
        <v>0.48758052052628992</v>
      </c>
      <c r="AI159" s="36">
        <v>0.66605728614364357</v>
      </c>
      <c r="AJ159" s="36">
        <v>0.46436641376569132</v>
      </c>
      <c r="AK159" s="36">
        <v>0.50622463768974657</v>
      </c>
      <c r="AL159" s="36">
        <v>1.5273533734243476</v>
      </c>
      <c r="AM159" s="36">
        <v>1.7052448683705921</v>
      </c>
      <c r="AN159" s="36">
        <v>0.54712478084436134</v>
      </c>
      <c r="AO159" s="36">
        <v>0.49752818647289937</v>
      </c>
      <c r="AP159" s="36">
        <v>0.99206078199123959</v>
      </c>
      <c r="AQ159" s="36">
        <v>8.7699207559101156E-2</v>
      </c>
      <c r="AR159" s="36">
        <v>1.182450425608814</v>
      </c>
      <c r="AS159" s="36">
        <v>0.46007526690849626</v>
      </c>
      <c r="AT159" s="36">
        <v>0.44334976095357859</v>
      </c>
      <c r="AU159" s="36">
        <v>2.8505633260989276</v>
      </c>
      <c r="AV159" s="36">
        <v>0.37837747555578344</v>
      </c>
      <c r="AW159" s="36">
        <v>0.30144755250210187</v>
      </c>
      <c r="AX159" s="36">
        <v>0.81461072954412828</v>
      </c>
      <c r="AY159" s="36">
        <v>1.3154981557672534</v>
      </c>
      <c r="AZ159" s="36">
        <v>0.93991159541716385</v>
      </c>
      <c r="BA159" s="36">
        <v>1.9672071153154314</v>
      </c>
      <c r="BB159" s="36">
        <v>1.275372389297488</v>
      </c>
      <c r="BC159" s="36">
        <v>1.073468263780879</v>
      </c>
      <c r="BD159" s="36">
        <v>0.84560817801269506</v>
      </c>
      <c r="BE159" s="36">
        <v>1.0095762940847441</v>
      </c>
      <c r="BF159" s="36">
        <v>0.65062675861977848</v>
      </c>
      <c r="BG159" s="36">
        <v>0.78786486988913329</v>
      </c>
      <c r="BH159" s="36">
        <v>1.2285938270050407</v>
      </c>
      <c r="BI159" s="36">
        <v>0.37064659845126186</v>
      </c>
      <c r="BJ159" s="36">
        <v>1.0039948003490899</v>
      </c>
      <c r="BK159" s="36">
        <v>1.3731462735075908</v>
      </c>
      <c r="BL159" s="36">
        <v>0.73217384385524453</v>
      </c>
      <c r="BM159" s="36">
        <v>3.1016486080668648</v>
      </c>
      <c r="BN159" s="36">
        <v>0.73496721299744494</v>
      </c>
      <c r="BO159" s="36">
        <v>0.9350148831269377</v>
      </c>
    </row>
    <row r="160" spans="1:67">
      <c r="A160" t="s">
        <v>548</v>
      </c>
      <c r="B160" t="s">
        <v>613</v>
      </c>
      <c r="C160" t="s">
        <v>614</v>
      </c>
      <c r="E160" s="127">
        <v>0.1</v>
      </c>
      <c r="G160" s="36">
        <v>16.415250429796338</v>
      </c>
      <c r="H160" s="36">
        <v>14.757732251300856</v>
      </c>
      <c r="I160" s="36">
        <v>1.0973040091647774</v>
      </c>
      <c r="J160" s="36">
        <v>14.234425978884909</v>
      </c>
      <c r="K160" s="36">
        <v>3.1279856907791719</v>
      </c>
      <c r="L160" s="36">
        <v>5.5177660252251002</v>
      </c>
      <c r="M160" s="36">
        <v>5.001378279755559</v>
      </c>
      <c r="N160" s="36">
        <v>4.2666521424953281</v>
      </c>
      <c r="O160" s="36">
        <v>3.8038533364933258</v>
      </c>
      <c r="P160" s="36">
        <v>2.5940386800106991</v>
      </c>
      <c r="Q160" s="36">
        <v>17.014401242905386</v>
      </c>
      <c r="R160" s="36">
        <v>13.015611783765221</v>
      </c>
      <c r="S160" s="36">
        <v>3.9472999596801723</v>
      </c>
      <c r="T160" s="36">
        <v>5.6533272068016185</v>
      </c>
      <c r="U160" s="36">
        <v>5.7439727349631493</v>
      </c>
      <c r="V160" s="36">
        <v>2.0552586004166105</v>
      </c>
      <c r="W160" s="36">
        <v>11.522243746047268</v>
      </c>
      <c r="X160" s="36">
        <v>14.60785240156534</v>
      </c>
      <c r="Y160" s="36">
        <v>3.6626123171793736</v>
      </c>
      <c r="Z160" s="36">
        <v>0.33842543305796241</v>
      </c>
      <c r="AA160" s="36">
        <v>5.3606049526600641</v>
      </c>
      <c r="AB160" s="36">
        <v>1.1490012743146301</v>
      </c>
      <c r="AC160" s="36">
        <v>1.0781889034165135</v>
      </c>
      <c r="AD160" s="36">
        <v>0.70887860065168584</v>
      </c>
      <c r="AE160" s="36">
        <v>1.0051013897192707</v>
      </c>
      <c r="AF160" s="36">
        <v>0.932561193348169</v>
      </c>
      <c r="AG160" s="36">
        <v>6.3949936559731219E-2</v>
      </c>
      <c r="AH160" s="36">
        <v>0.32634985700009844</v>
      </c>
      <c r="AI160" s="36">
        <v>0.44498232289506234</v>
      </c>
      <c r="AJ160" s="36">
        <v>0.30890796141039345</v>
      </c>
      <c r="AK160" s="36">
        <v>0.40739249612289685</v>
      </c>
      <c r="AL160" s="36">
        <v>2.5447477784015775</v>
      </c>
      <c r="AM160" s="36">
        <v>0.62942767481658835</v>
      </c>
      <c r="AN160" s="36">
        <v>0.25739925251763174</v>
      </c>
      <c r="AO160" s="36">
        <v>8.6331195780063208E-2</v>
      </c>
      <c r="AP160" s="36">
        <v>0.86684729719625842</v>
      </c>
      <c r="AQ160" s="36">
        <v>4.5059529428803792E-2</v>
      </c>
      <c r="AR160" s="36">
        <v>0.67878379170656156</v>
      </c>
      <c r="AS160" s="36">
        <v>0.14179055084683637</v>
      </c>
      <c r="AT160" s="36">
        <v>4.2408198155638255</v>
      </c>
      <c r="AU160" s="36">
        <v>3.8251300122812695</v>
      </c>
      <c r="AV160" s="36">
        <v>0.15263727063066787</v>
      </c>
      <c r="AW160" s="36">
        <v>0.16827606454894048</v>
      </c>
      <c r="AX160" s="36">
        <v>0.68892108433251498</v>
      </c>
      <c r="AY160" s="36">
        <v>1.3067322424324554</v>
      </c>
      <c r="AZ160" s="36">
        <v>0.946943187198938</v>
      </c>
      <c r="BA160" s="36">
        <v>2.4778721802075023</v>
      </c>
      <c r="BB160" s="36">
        <v>1.1993306027132367</v>
      </c>
      <c r="BC160" s="36">
        <v>0.70067626449514975</v>
      </c>
      <c r="BD160" s="36">
        <v>0.71839035912292359</v>
      </c>
      <c r="BE160" s="36">
        <v>0.84083766525429871</v>
      </c>
      <c r="BF160" s="36">
        <v>0.56594605989827207</v>
      </c>
      <c r="BG160" s="36">
        <v>0.5365156487746221</v>
      </c>
      <c r="BH160" s="36">
        <v>0.95638917023019798</v>
      </c>
      <c r="BI160" s="36">
        <v>0.14688154711910867</v>
      </c>
      <c r="BJ160" s="36">
        <v>0.96303515158224429</v>
      </c>
      <c r="BK160" s="36">
        <v>0.71328676513634781</v>
      </c>
      <c r="BL160" s="36">
        <v>0.75600269433052114</v>
      </c>
      <c r="BM160" s="36">
        <v>1.8657520166563566</v>
      </c>
      <c r="BN160" s="36">
        <v>0.62701481766820999</v>
      </c>
      <c r="BO160" s="36">
        <v>0.71312607987995857</v>
      </c>
    </row>
    <row r="161" spans="1:67">
      <c r="A161" t="s">
        <v>548</v>
      </c>
      <c r="B161" t="s">
        <v>613</v>
      </c>
      <c r="C161" t="s">
        <v>614</v>
      </c>
      <c r="E161" s="127">
        <v>0.5</v>
      </c>
      <c r="G161" s="36">
        <v>47.277789195953453</v>
      </c>
      <c r="H161" s="36">
        <v>30.281511716902376</v>
      </c>
      <c r="I161" s="36">
        <v>1.1116287380882099</v>
      </c>
      <c r="J161" s="36">
        <v>19.557664276142614</v>
      </c>
      <c r="K161" s="36">
        <v>2.5872656673636056</v>
      </c>
      <c r="L161" s="36">
        <v>19.85405621550186</v>
      </c>
      <c r="M161" s="36">
        <v>5.8465605890978702</v>
      </c>
      <c r="N161" s="36">
        <v>8.1474848985290595</v>
      </c>
      <c r="O161" s="36">
        <v>6.5044435435421448</v>
      </c>
      <c r="P161" s="36">
        <v>7.0376073299246924</v>
      </c>
      <c r="Q161" s="36">
        <v>25.733628485089881</v>
      </c>
      <c r="R161" s="36">
        <v>12.523140652048777</v>
      </c>
      <c r="S161" s="36">
        <v>4.5511847615200596</v>
      </c>
      <c r="T161" s="36">
        <v>5.5219019710093304</v>
      </c>
      <c r="U161" s="36">
        <v>8.0178289176433424</v>
      </c>
      <c r="V161" s="36">
        <v>3.1916350023679239</v>
      </c>
      <c r="W161" s="36">
        <v>13.495365935267658</v>
      </c>
      <c r="X161" s="36">
        <v>25.627510501453873</v>
      </c>
      <c r="Y161" s="36">
        <v>4.1643480981928915</v>
      </c>
      <c r="Z161" s="36">
        <v>0.9912671012962776</v>
      </c>
      <c r="AA161" s="36">
        <v>3.6806718241993086</v>
      </c>
      <c r="AB161" s="36">
        <v>0.85106745959819996</v>
      </c>
      <c r="AC161" s="36">
        <v>2.2216647506968927</v>
      </c>
      <c r="AD161" s="36">
        <v>0.77348741919435193</v>
      </c>
      <c r="AE161" s="36">
        <v>0.71935946997864175</v>
      </c>
      <c r="AF161" s="36">
        <v>0.61119532563186896</v>
      </c>
      <c r="AG161" s="36">
        <v>6.9268347829610305E-2</v>
      </c>
      <c r="AH161" s="36">
        <v>0.21913387984334448</v>
      </c>
      <c r="AI161" s="36">
        <v>0.42441310156703399</v>
      </c>
      <c r="AJ161" s="36">
        <v>0.17047406244499783</v>
      </c>
      <c r="AK161" s="36">
        <v>0.7113429820462307</v>
      </c>
      <c r="AL161" s="36">
        <v>2.1984165508953311</v>
      </c>
      <c r="AM161" s="36">
        <v>1.7462370296120469</v>
      </c>
      <c r="AN161" s="36">
        <v>0.21789166200618623</v>
      </c>
      <c r="AO161" s="36">
        <v>3.5601717919606486E-2</v>
      </c>
      <c r="AP161" s="36">
        <v>1.3823165944248714</v>
      </c>
      <c r="AQ161" s="36">
        <v>0.15997231889287788</v>
      </c>
      <c r="AR161" s="36">
        <v>0.88677476711974212</v>
      </c>
      <c r="AS161" s="36">
        <v>8.9787240736951962E-2</v>
      </c>
      <c r="AT161" s="36">
        <v>0.37000768097303111</v>
      </c>
      <c r="AU161" s="36">
        <v>5.6048777081070327</v>
      </c>
      <c r="AV161" s="36">
        <v>7.2519257778631649E-2</v>
      </c>
      <c r="AW161" s="36">
        <v>0.1205201062853575</v>
      </c>
      <c r="AX161" s="36">
        <v>0.8190687896050397</v>
      </c>
      <c r="AY161" s="36">
        <v>1.9702299565665407</v>
      </c>
      <c r="AZ161" s="36">
        <v>0.88589209467886465</v>
      </c>
      <c r="BA161" s="36">
        <v>3.5065061147106715</v>
      </c>
      <c r="BB161" s="36">
        <v>1.7205252458174576</v>
      </c>
      <c r="BC161" s="36">
        <v>0.9568092007065282</v>
      </c>
      <c r="BD161" s="36">
        <v>0.64842040884666297</v>
      </c>
      <c r="BE161" s="36">
        <v>0.79180200954888313</v>
      </c>
      <c r="BF161" s="36">
        <v>0.38259888814861925</v>
      </c>
      <c r="BG161" s="36">
        <v>0.16899881314081</v>
      </c>
      <c r="BH161" s="36">
        <v>1.3602400162675554</v>
      </c>
      <c r="BI161" s="36">
        <v>9.95853060234414E-2</v>
      </c>
      <c r="BJ161" s="36">
        <v>1.1792033359455476</v>
      </c>
      <c r="BK161" s="36">
        <v>19.409342642439732</v>
      </c>
      <c r="BL161" s="36">
        <v>1.6722714894392612</v>
      </c>
      <c r="BM161" s="36">
        <v>2.929796389832465</v>
      </c>
      <c r="BN161" s="36">
        <v>0.69062045443240883</v>
      </c>
      <c r="BO161" s="36">
        <v>0.85150722051578676</v>
      </c>
    </row>
    <row r="162" spans="1:67">
      <c r="A162" t="s">
        <v>548</v>
      </c>
      <c r="B162" t="s">
        <v>613</v>
      </c>
      <c r="C162" t="s">
        <v>614</v>
      </c>
      <c r="E162" s="127">
        <v>0.5</v>
      </c>
      <c r="G162" s="36">
        <v>34.984198184696297</v>
      </c>
      <c r="H162" s="36">
        <v>25.903332474869025</v>
      </c>
      <c r="I162" s="36">
        <v>1.03480907466011</v>
      </c>
      <c r="J162" s="36">
        <v>7.9611623169757939</v>
      </c>
      <c r="K162" s="36">
        <v>2.6886846966789455</v>
      </c>
      <c r="L162" s="36">
        <v>14.377599818531547</v>
      </c>
      <c r="M162" s="36">
        <v>6.6529417131217494</v>
      </c>
      <c r="N162" s="36">
        <v>7.5410800276928702</v>
      </c>
      <c r="O162" s="36">
        <v>3.4084794585837952</v>
      </c>
      <c r="P162" s="36">
        <v>2.7073223217094449</v>
      </c>
      <c r="Q162" s="36">
        <v>17.512961254472355</v>
      </c>
      <c r="R162" s="36">
        <v>15.603933901529969</v>
      </c>
      <c r="S162" s="36">
        <v>2.0174498650773152</v>
      </c>
      <c r="T162" s="36">
        <v>3.2507370617033255</v>
      </c>
      <c r="U162" s="36">
        <v>8.2461206393960502</v>
      </c>
      <c r="V162" s="36">
        <v>3.097247337813914</v>
      </c>
      <c r="W162" s="36">
        <v>12.193297623695521</v>
      </c>
      <c r="X162" s="36">
        <v>23.430873847942248</v>
      </c>
      <c r="Y162" s="36">
        <v>2.0915024215963314</v>
      </c>
      <c r="Z162" s="36">
        <v>0.84006715370855189</v>
      </c>
      <c r="AA162" s="36">
        <v>2.6100229399134713</v>
      </c>
      <c r="AB162" s="36">
        <v>0.72024568032607461</v>
      </c>
      <c r="AC162" s="36">
        <v>1.27480504476259</v>
      </c>
      <c r="AD162" s="36">
        <v>0.6221253294313539</v>
      </c>
      <c r="AE162" s="36">
        <v>0.97874687923214665</v>
      </c>
      <c r="AF162" s="36">
        <v>0.29543997851722259</v>
      </c>
      <c r="AG162" s="36">
        <v>4.5586593122609299E-2</v>
      </c>
      <c r="AH162" s="36">
        <v>0.30065023241749084</v>
      </c>
      <c r="AI162" s="36">
        <v>0.49089507485506245</v>
      </c>
      <c r="AJ162" s="36">
        <v>0.19983976982170296</v>
      </c>
      <c r="AK162" s="36">
        <v>0.28840298042490026</v>
      </c>
      <c r="AL162" s="36">
        <v>1.300610826294549</v>
      </c>
      <c r="AM162" s="36">
        <v>0.56400473690562503</v>
      </c>
      <c r="AN162" s="36">
        <v>0.20931483003041115</v>
      </c>
      <c r="AO162" s="36">
        <v>6.1969083785204243E-2</v>
      </c>
      <c r="AP162" s="36">
        <v>1.3523948656129601</v>
      </c>
      <c r="AQ162" s="36">
        <v>0.11031055331393551</v>
      </c>
      <c r="AR162" s="36">
        <v>0.92190544121247631</v>
      </c>
      <c r="AS162" s="36">
        <v>0.10037695305997996</v>
      </c>
      <c r="AT162" s="36">
        <v>0.62244136890993695</v>
      </c>
      <c r="AU162" s="36">
        <v>5.6067916158323481</v>
      </c>
      <c r="AV162" s="36">
        <v>0.11989520367906699</v>
      </c>
      <c r="AW162" s="36">
        <v>0.20314314050019827</v>
      </c>
      <c r="AX162" s="36">
        <v>0.60043388594470881</v>
      </c>
      <c r="AY162" s="36">
        <v>1.5343527735714853</v>
      </c>
      <c r="AZ162" s="36">
        <v>0.97469074055818383</v>
      </c>
      <c r="BA162" s="36">
        <v>2.4129005176200331</v>
      </c>
      <c r="BB162" s="36">
        <v>1.3697343003537328</v>
      </c>
      <c r="BC162" s="36">
        <v>1.95163919448117</v>
      </c>
      <c r="BD162" s="36">
        <v>0.74458402095057263</v>
      </c>
      <c r="BE162" s="36">
        <v>0.6837618651352354</v>
      </c>
      <c r="BF162" s="36">
        <v>0.81813063482445814</v>
      </c>
      <c r="BG162" s="36">
        <v>0.86056664171510344</v>
      </c>
      <c r="BH162" s="36">
        <v>1.91214580820089</v>
      </c>
      <c r="BI162" s="36">
        <v>0.11144406803993961</v>
      </c>
      <c r="BJ162" s="36">
        <v>0.9844071423352041</v>
      </c>
      <c r="BK162" s="36">
        <v>1.56810156276044</v>
      </c>
      <c r="BL162" s="36">
        <v>1.6147748057484499</v>
      </c>
      <c r="BM162" s="36">
        <v>1.5707176990697538</v>
      </c>
      <c r="BN162" s="36">
        <v>0.52059671345613423</v>
      </c>
      <c r="BO162" s="36">
        <v>1.0237729106886977</v>
      </c>
    </row>
    <row r="163" spans="1:67">
      <c r="A163" t="s">
        <v>548</v>
      </c>
      <c r="B163" s="64" t="s">
        <v>613</v>
      </c>
      <c r="C163" s="64" t="s">
        <v>614</v>
      </c>
      <c r="D163" s="64"/>
      <c r="E163" s="128">
        <v>1</v>
      </c>
      <c r="F163" s="64"/>
      <c r="G163" s="38" t="s">
        <v>546</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row>
    <row r="164" spans="1:67">
      <c r="A164" t="s">
        <v>548</v>
      </c>
      <c r="B164" t="s">
        <v>616</v>
      </c>
      <c r="C164" t="s">
        <v>617</v>
      </c>
      <c r="D164" t="s">
        <v>35</v>
      </c>
      <c r="E164" s="126" t="s">
        <v>544</v>
      </c>
      <c r="F164" t="s">
        <v>48</v>
      </c>
      <c r="G164" s="36" t="s">
        <v>546</v>
      </c>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row>
    <row r="165" spans="1:67">
      <c r="A165" t="s">
        <v>548</v>
      </c>
      <c r="B165" t="s">
        <v>616</v>
      </c>
      <c r="C165" t="s">
        <v>617</v>
      </c>
      <c r="E165" s="127">
        <v>0.01</v>
      </c>
      <c r="G165" s="36">
        <v>1.1318097896666042</v>
      </c>
      <c r="H165" s="36">
        <v>0.89196920538471791</v>
      </c>
      <c r="I165" s="36">
        <v>0.60947119726910859</v>
      </c>
      <c r="J165" s="36">
        <v>1.9902905792439447</v>
      </c>
      <c r="K165" s="36">
        <v>0.69106847804354832</v>
      </c>
      <c r="L165" s="36">
        <v>0.88010706830324426</v>
      </c>
      <c r="M165" s="36">
        <v>0.63463209727061709</v>
      </c>
      <c r="N165" s="36">
        <v>0.82631923714720668</v>
      </c>
      <c r="O165" s="36">
        <v>1.5901118929170965</v>
      </c>
      <c r="P165" s="36">
        <v>2.5435909107009107</v>
      </c>
      <c r="Q165" s="36">
        <v>1.181280143164656</v>
      </c>
      <c r="R165" s="36">
        <v>1.2006685030669964</v>
      </c>
      <c r="S165" s="36">
        <v>0.76978785879762057</v>
      </c>
      <c r="T165" s="36">
        <v>0.47988707676357734</v>
      </c>
      <c r="U165" s="36">
        <v>0.6301274517770924</v>
      </c>
      <c r="V165" s="36">
        <v>0.44165342275602232</v>
      </c>
      <c r="W165" s="36">
        <v>2.3424470619894646</v>
      </c>
      <c r="X165" s="36">
        <v>0.50011745198785662</v>
      </c>
      <c r="Y165" s="36">
        <v>1.5099907045244676</v>
      </c>
      <c r="Z165" s="36">
        <v>0.29907444863833416</v>
      </c>
      <c r="AA165" s="36">
        <v>0.57997494695473484</v>
      </c>
      <c r="AB165" s="36">
        <v>0.93081154372382724</v>
      </c>
      <c r="AC165" s="36">
        <v>1.1021164238563437</v>
      </c>
      <c r="AD165" s="36">
        <v>0.53413530498221096</v>
      </c>
      <c r="AE165" s="36">
        <v>0.59419472694064213</v>
      </c>
      <c r="AF165" s="36">
        <v>0.95325689606271513</v>
      </c>
      <c r="AG165" s="36">
        <v>0.47458993341962286</v>
      </c>
      <c r="AH165" s="36">
        <v>0.48840774349233013</v>
      </c>
      <c r="AI165" s="36">
        <v>0.57974348093572725</v>
      </c>
      <c r="AJ165" s="36">
        <v>0.56132788138950007</v>
      </c>
      <c r="AK165" s="36">
        <v>0.59714697913042103</v>
      </c>
      <c r="AL165" s="36">
        <v>0.61097672958888127</v>
      </c>
      <c r="AM165" s="36">
        <v>0.56010887161191536</v>
      </c>
      <c r="AN165" s="36">
        <v>0.55622729068285837</v>
      </c>
      <c r="AO165" s="36">
        <v>0.50969017491821322</v>
      </c>
      <c r="AP165" s="36">
        <v>1.6194640518074974</v>
      </c>
      <c r="AQ165" s="36">
        <v>0.41169354222632554</v>
      </c>
      <c r="AR165" s="36">
        <v>0.64738268641291963</v>
      </c>
      <c r="AS165" s="36">
        <v>0.39052855999983993</v>
      </c>
      <c r="AT165" s="36">
        <v>4.8433654155545938</v>
      </c>
      <c r="AU165" s="36">
        <v>1.5552812032933787</v>
      </c>
      <c r="AV165" s="36">
        <v>0.50342398235320829</v>
      </c>
      <c r="AW165" s="36">
        <v>0.73742516510085843</v>
      </c>
      <c r="AX165" s="36">
        <v>0.97540772542415011</v>
      </c>
      <c r="AY165" s="36">
        <v>1.2462817171892722</v>
      </c>
      <c r="AZ165" s="36">
        <v>1.1274132625655426</v>
      </c>
      <c r="BA165" s="36">
        <v>0.88317328339681933</v>
      </c>
      <c r="BB165" s="36">
        <v>1.0746717504012691</v>
      </c>
      <c r="BC165" s="36">
        <v>0.77297121618385101</v>
      </c>
      <c r="BD165" s="36">
        <v>1.0603250206731156</v>
      </c>
      <c r="BE165" s="36">
        <v>1.1031017475633769</v>
      </c>
      <c r="BF165" s="36">
        <v>2.2664009768939071</v>
      </c>
      <c r="BG165" s="36">
        <v>1.8192689307963696</v>
      </c>
      <c r="BH165" s="36">
        <v>0.9708608002988508</v>
      </c>
      <c r="BI165" s="36">
        <v>0.77614156966544701</v>
      </c>
      <c r="BJ165" s="36">
        <v>1.7867366766004444</v>
      </c>
      <c r="BK165" s="36">
        <v>1.3233739413446113</v>
      </c>
      <c r="BL165" s="36">
        <v>0.84564845404574163</v>
      </c>
      <c r="BM165" s="36">
        <v>0.85941324227539584</v>
      </c>
      <c r="BN165" s="36">
        <v>0.86948805260265871</v>
      </c>
      <c r="BO165" s="36">
        <v>1.0525550848349718</v>
      </c>
    </row>
    <row r="166" spans="1:67">
      <c r="A166" t="s">
        <v>548</v>
      </c>
      <c r="B166" t="s">
        <v>616</v>
      </c>
      <c r="C166" t="s">
        <v>617</v>
      </c>
      <c r="E166" s="127">
        <v>0.01</v>
      </c>
      <c r="G166" s="36">
        <v>1.5440376048272328</v>
      </c>
      <c r="H166" s="36">
        <v>0.64878054146343966</v>
      </c>
      <c r="I166" s="36">
        <v>1.1134199465221128</v>
      </c>
      <c r="J166" s="36">
        <v>1.2161066655795409</v>
      </c>
      <c r="K166" s="36">
        <v>1.075994634933283</v>
      </c>
      <c r="L166" s="36">
        <v>1.0348389776736737</v>
      </c>
      <c r="M166" s="36">
        <v>0.47180175642707922</v>
      </c>
      <c r="N166" s="36">
        <v>0.99218512503297096</v>
      </c>
      <c r="O166" s="36">
        <v>1.0424641956686513</v>
      </c>
      <c r="P166" s="36">
        <v>0.94830837087434294</v>
      </c>
      <c r="Q166" s="36">
        <v>1.1749850641019099</v>
      </c>
      <c r="R166" s="36">
        <v>1.0322485906482071</v>
      </c>
      <c r="S166" s="36">
        <v>0.95071942939777243</v>
      </c>
      <c r="T166" s="36">
        <v>1.1141925770680281</v>
      </c>
      <c r="U166" s="36">
        <v>0.83645589422086986</v>
      </c>
      <c r="V166" s="36">
        <v>0.58930709855300822</v>
      </c>
      <c r="W166" s="36">
        <v>1.4196658517335292</v>
      </c>
      <c r="X166" s="36">
        <v>0.83471839613255971</v>
      </c>
      <c r="Y166" s="36">
        <v>1.2940968148830649</v>
      </c>
      <c r="Z166" s="36">
        <v>0.58028138503278948</v>
      </c>
      <c r="AA166" s="36">
        <v>1.1074716547734178</v>
      </c>
      <c r="AB166" s="36">
        <v>1.6917866029606154</v>
      </c>
      <c r="AC166" s="36">
        <v>1.6934677412825088</v>
      </c>
      <c r="AD166" s="36">
        <v>0.8148655602840128</v>
      </c>
      <c r="AE166" s="36">
        <v>1.1179087679874196</v>
      </c>
      <c r="AF166" s="36">
        <v>1.0491479824459218</v>
      </c>
      <c r="AG166" s="36">
        <v>0.8609760236439431</v>
      </c>
      <c r="AH166" s="36">
        <v>1.006700099927744</v>
      </c>
      <c r="AI166" s="36">
        <v>0.99826263736273302</v>
      </c>
      <c r="AJ166" s="36">
        <v>0.95329762659188289</v>
      </c>
      <c r="AK166" s="36">
        <v>0.95161143801475512</v>
      </c>
      <c r="AL166" s="36">
        <v>0.92627513137300677</v>
      </c>
      <c r="AM166" s="36">
        <v>1.1807781414391822</v>
      </c>
      <c r="AN166" s="36">
        <v>0.87032971714888419</v>
      </c>
      <c r="AO166" s="36">
        <v>0.74774492361758793</v>
      </c>
      <c r="AP166" s="36">
        <v>1.1268911526495307</v>
      </c>
      <c r="AQ166" s="36">
        <v>0.77469905754020429</v>
      </c>
      <c r="AR166" s="36">
        <v>1.0382756685042407</v>
      </c>
      <c r="AS166" s="36">
        <v>0.80291018336927755</v>
      </c>
      <c r="AT166" s="36">
        <v>1.3305958411589958</v>
      </c>
      <c r="AU166" s="36">
        <v>1.3165828427132478</v>
      </c>
      <c r="AV166" s="36">
        <v>1.0147982191175791</v>
      </c>
      <c r="AW166" s="36">
        <v>0.8505405174566697</v>
      </c>
      <c r="AX166" s="36">
        <v>0.98191267753294342</v>
      </c>
      <c r="AY166" s="36">
        <v>0.89762797178297793</v>
      </c>
      <c r="AZ166" s="36">
        <v>0.99563054366435011</v>
      </c>
      <c r="BA166" s="36">
        <v>1.0079694186308119</v>
      </c>
      <c r="BB166" s="36">
        <v>1.0886310454531649</v>
      </c>
      <c r="BC166" s="36">
        <v>1.0172794899317728</v>
      </c>
      <c r="BD166" s="36">
        <v>0.97864290864582171</v>
      </c>
      <c r="BE166" s="36">
        <v>0.92418443336368883</v>
      </c>
      <c r="BF166" s="36">
        <v>26.754467126104178</v>
      </c>
      <c r="BG166" s="36">
        <v>40.118580563744757</v>
      </c>
      <c r="BH166" s="36">
        <v>1.0061563057376768</v>
      </c>
      <c r="BI166" s="36">
        <v>1.0091769001318209</v>
      </c>
      <c r="BJ166" s="36">
        <v>1.8897286486907885</v>
      </c>
      <c r="BK166" s="36">
        <v>1.2855283040701253</v>
      </c>
      <c r="BL166" s="36">
        <v>0.92627513137300599</v>
      </c>
      <c r="BM166" s="36">
        <v>1.3528469273069341</v>
      </c>
      <c r="BN166" s="36">
        <v>1.1250567955104842</v>
      </c>
      <c r="BO166" s="36">
        <v>1.0068331019002561</v>
      </c>
    </row>
    <row r="167" spans="1:67">
      <c r="A167" t="s">
        <v>548</v>
      </c>
      <c r="B167" t="s">
        <v>616</v>
      </c>
      <c r="C167" t="s">
        <v>617</v>
      </c>
      <c r="E167" s="127">
        <v>0.1</v>
      </c>
      <c r="G167" s="36">
        <v>1.6450035172760369</v>
      </c>
      <c r="H167" s="36">
        <v>0.48476764752031493</v>
      </c>
      <c r="I167" s="36">
        <v>1.1355224312712318</v>
      </c>
      <c r="J167" s="36">
        <v>1.0902524088209449</v>
      </c>
      <c r="K167" s="36">
        <v>1.0471210282939036</v>
      </c>
      <c r="L167" s="36">
        <v>1.2027709071588906</v>
      </c>
      <c r="M167" s="36">
        <v>0.44831608471052131</v>
      </c>
      <c r="N167" s="36">
        <v>1.4253880880164473</v>
      </c>
      <c r="O167" s="36">
        <v>1.953993461008104</v>
      </c>
      <c r="P167" s="36">
        <v>0.68306038077071274</v>
      </c>
      <c r="Q167" s="36">
        <v>0.84123628763964253</v>
      </c>
      <c r="R167" s="36">
        <v>0.90220332804115344</v>
      </c>
      <c r="S167" s="36">
        <v>0.8896083013254954</v>
      </c>
      <c r="T167" s="36">
        <v>0.7792538465122969</v>
      </c>
      <c r="U167" s="36">
        <v>0.73113596921742674</v>
      </c>
      <c r="V167" s="36">
        <v>0.32069986984299748</v>
      </c>
      <c r="W167" s="36">
        <v>1.692777306479831</v>
      </c>
      <c r="X167" s="36">
        <v>0.57619195988471816</v>
      </c>
      <c r="Y167" s="36">
        <v>1.0303187037516524</v>
      </c>
      <c r="Z167" s="36">
        <v>0.39566346370662742</v>
      </c>
      <c r="AA167" s="36">
        <v>0.90436002132705173</v>
      </c>
      <c r="AB167" s="36">
        <v>1.2714741890031149</v>
      </c>
      <c r="AC167" s="36">
        <v>1.5121917936264841</v>
      </c>
      <c r="AD167" s="36">
        <v>1.0900918737118364</v>
      </c>
      <c r="AE167" s="36">
        <v>0.9591210296755488</v>
      </c>
      <c r="AF167" s="36">
        <v>0.73443433658155788</v>
      </c>
      <c r="AG167" s="36">
        <v>0.66128316260662301</v>
      </c>
      <c r="AH167" s="36">
        <v>0.92330836273835304</v>
      </c>
      <c r="AI167" s="36">
        <v>0.80582646800167268</v>
      </c>
      <c r="AJ167" s="36">
        <v>0.7805831121447927</v>
      </c>
      <c r="AK167" s="36">
        <v>1.0670422078241879</v>
      </c>
      <c r="AL167" s="36">
        <v>0.83016198294374566</v>
      </c>
      <c r="AM167" s="36">
        <v>1.5467600414841411</v>
      </c>
      <c r="AN167" s="36">
        <v>0.71533101288540324</v>
      </c>
      <c r="AO167" s="36">
        <v>0.59587873514307454</v>
      </c>
      <c r="AP167" s="36">
        <v>1.20755431046544</v>
      </c>
      <c r="AQ167" s="36">
        <v>0.74788802688632083</v>
      </c>
      <c r="AR167" s="36">
        <v>1.3581469862037525</v>
      </c>
      <c r="AS167" s="36">
        <v>0.58953699530481141</v>
      </c>
      <c r="AT167" s="36">
        <v>1.1652399944877656</v>
      </c>
      <c r="AU167" s="36">
        <v>0.86554629742658662</v>
      </c>
      <c r="AV167" s="36">
        <v>0.87630680639989567</v>
      </c>
      <c r="AW167" s="36">
        <v>0.85402236437067403</v>
      </c>
      <c r="AX167" s="36">
        <v>1.5231484178298924</v>
      </c>
      <c r="AY167" s="36">
        <v>1.9749255955923599</v>
      </c>
      <c r="AZ167" s="36">
        <v>1.426123746764</v>
      </c>
      <c r="BA167" s="36">
        <v>1.0104754308484312</v>
      </c>
      <c r="BB167" s="36">
        <v>1.0337225797476521</v>
      </c>
      <c r="BC167" s="36">
        <v>1.5382640478802123</v>
      </c>
      <c r="BD167" s="36">
        <v>0.97942125148232462</v>
      </c>
      <c r="BE167" s="36">
        <v>1.1005400395797706</v>
      </c>
      <c r="BF167" s="36">
        <v>32.874671796648848</v>
      </c>
      <c r="BG167" s="36">
        <v>34.7775650246802</v>
      </c>
      <c r="BH167" s="36">
        <v>1.230173019245735</v>
      </c>
      <c r="BI167" s="36">
        <v>1.1227811094880449</v>
      </c>
      <c r="BJ167" s="36">
        <v>2.8536581329635737</v>
      </c>
      <c r="BK167" s="36">
        <v>1.5407997267329316</v>
      </c>
      <c r="BL167" s="36">
        <v>0.96380225700881916</v>
      </c>
      <c r="BM167" s="36">
        <v>1.3620695820582172</v>
      </c>
      <c r="BN167" s="36">
        <v>1.0650823410738155</v>
      </c>
      <c r="BO167" s="36">
        <v>1.0519678898733562</v>
      </c>
    </row>
    <row r="168" spans="1:67">
      <c r="A168" t="s">
        <v>548</v>
      </c>
      <c r="B168" t="s">
        <v>616</v>
      </c>
      <c r="C168" t="s">
        <v>617</v>
      </c>
      <c r="E168" s="127">
        <v>0.1</v>
      </c>
      <c r="G168" s="36">
        <v>0.94406942046332898</v>
      </c>
      <c r="H168" s="36">
        <v>0.48076345561380918</v>
      </c>
      <c r="I168" s="36">
        <v>0.72898613536423496</v>
      </c>
      <c r="J168" s="36">
        <v>1.1183039896312068</v>
      </c>
      <c r="K168" s="36">
        <v>0.85573375976334254</v>
      </c>
      <c r="L168" s="36">
        <v>0.66162437085380132</v>
      </c>
      <c r="M168" s="36">
        <v>0.60807691596057301</v>
      </c>
      <c r="N168" s="36">
        <v>0.74903471726051218</v>
      </c>
      <c r="O168" s="36">
        <v>0.82786166619502777</v>
      </c>
      <c r="P168" s="36">
        <v>0.52311498108351839</v>
      </c>
      <c r="Q168" s="36">
        <v>1.1397239833181598</v>
      </c>
      <c r="R168" s="36">
        <v>1.0586100242748071</v>
      </c>
      <c r="S168" s="36">
        <v>0.46037013623418827</v>
      </c>
      <c r="T168" s="36">
        <v>0.55060903959635676</v>
      </c>
      <c r="U168" s="36">
        <v>0.62939992031900183</v>
      </c>
      <c r="V168" s="36">
        <v>0.44114349931478408</v>
      </c>
      <c r="W168" s="36">
        <v>1.1780083598870705</v>
      </c>
      <c r="X168" s="36">
        <v>0.61075775763446205</v>
      </c>
      <c r="Y168" s="36">
        <v>1.5293016498130183</v>
      </c>
      <c r="Z168" s="36">
        <v>0.47529986527766782</v>
      </c>
      <c r="AA168" s="36">
        <v>0.55957205459928705</v>
      </c>
      <c r="AB168" s="36">
        <v>1.5103619670797777</v>
      </c>
      <c r="AC168" s="36">
        <v>0.92569572642414155</v>
      </c>
      <c r="AD168" s="36">
        <v>0.53722951932623397</v>
      </c>
      <c r="AE168" s="36">
        <v>0.72564762053794507</v>
      </c>
      <c r="AF168" s="36">
        <v>0.74188645264249276</v>
      </c>
      <c r="AG168" s="36">
        <v>0.48400261191960281</v>
      </c>
      <c r="AH168" s="36">
        <v>0.80915686119402019</v>
      </c>
      <c r="AI168" s="36">
        <v>0.83036637582355299</v>
      </c>
      <c r="AJ168" s="36">
        <v>0.71959095556437302</v>
      </c>
      <c r="AK168" s="36">
        <v>0.49465388473335048</v>
      </c>
      <c r="AL168" s="36">
        <v>0.70101764890908436</v>
      </c>
      <c r="AM168" s="36">
        <v>0.52928347541474874</v>
      </c>
      <c r="AN168" s="36">
        <v>0.53295283510898639</v>
      </c>
      <c r="AO168" s="36">
        <v>1.0252855601287589</v>
      </c>
      <c r="AP168" s="36">
        <v>0.83153550913445307</v>
      </c>
      <c r="AQ168" s="36">
        <v>0.2927976860578414</v>
      </c>
      <c r="AR168" s="36">
        <v>0.75839640000563324</v>
      </c>
      <c r="AS168" s="36">
        <v>0.59535962721611657</v>
      </c>
      <c r="AT168" s="36">
        <v>4.6086467392645272</v>
      </c>
      <c r="AU168" s="36">
        <v>1.5005680900117415</v>
      </c>
      <c r="AV168" s="36">
        <v>0.81122790475751372</v>
      </c>
      <c r="AW168" s="36">
        <v>0.82868854707638728</v>
      </c>
      <c r="AX168" s="36">
        <v>0.71817664233818546</v>
      </c>
      <c r="AY168" s="36">
        <v>1.7769303800073999</v>
      </c>
      <c r="AZ168" s="36">
        <v>1.3229680422756001</v>
      </c>
      <c r="BA168" s="36">
        <v>0.97881069394044895</v>
      </c>
      <c r="BB168" s="36">
        <v>0.91524468848964868</v>
      </c>
      <c r="BC168" s="36">
        <v>1.74577892348144</v>
      </c>
      <c r="BD168" s="36">
        <v>0.87226589904577334</v>
      </c>
      <c r="BE168" s="36">
        <v>0.87654447645319611</v>
      </c>
      <c r="BF168" s="36">
        <v>10.047303534403225</v>
      </c>
      <c r="BG168" s="36">
        <v>9.3936911213101784</v>
      </c>
      <c r="BH168" s="36">
        <v>0.97648493970007177</v>
      </c>
      <c r="BI168" s="36">
        <v>0.86018868854180142</v>
      </c>
      <c r="BJ168" s="36">
        <v>1.4099659901243879</v>
      </c>
      <c r="BK168" s="36">
        <v>1.1667974270940773</v>
      </c>
      <c r="BL168" s="36">
        <v>0.86242044279102437</v>
      </c>
      <c r="BM168" s="36">
        <v>1.7421368994447199</v>
      </c>
      <c r="BN168" s="36">
        <v>0.8991111883790166</v>
      </c>
      <c r="BO168" s="36">
        <v>0.80230854682181574</v>
      </c>
    </row>
    <row r="169" spans="1:67">
      <c r="A169" t="s">
        <v>548</v>
      </c>
      <c r="B169" t="s">
        <v>616</v>
      </c>
      <c r="C169" t="s">
        <v>617</v>
      </c>
      <c r="E169" s="127">
        <v>0.5</v>
      </c>
      <c r="G169" s="36">
        <v>1.5227803828482109</v>
      </c>
      <c r="H169" s="36">
        <v>0.50902289585705751</v>
      </c>
      <c r="I169" s="36">
        <v>0.84968372340987497</v>
      </c>
      <c r="J169" s="36">
        <v>0.78039139440182692</v>
      </c>
      <c r="K169" s="36">
        <v>0.32212016540420579</v>
      </c>
      <c r="L169" s="36">
        <v>0.61959881923692228</v>
      </c>
      <c r="M169" s="36">
        <v>0.36004588777529795</v>
      </c>
      <c r="N169" s="36">
        <v>0.80033795473062153</v>
      </c>
      <c r="O169" s="36">
        <v>0.59460266475537937</v>
      </c>
      <c r="P169" s="36">
        <v>0.54844854364441331</v>
      </c>
      <c r="Q169" s="36">
        <v>1.2164208229022204</v>
      </c>
      <c r="R169" s="36">
        <v>0.98335923087878274</v>
      </c>
      <c r="S169" s="36">
        <v>0.79945656009264343</v>
      </c>
      <c r="T169" s="36">
        <v>0.75053882546028028</v>
      </c>
      <c r="U169" s="36">
        <v>0.92169502904712342</v>
      </c>
      <c r="V169" s="36">
        <v>0.55751848685574856</v>
      </c>
      <c r="W169" s="36">
        <v>1.0610932158882742</v>
      </c>
      <c r="X169" s="36">
        <v>0.67331871551143818</v>
      </c>
      <c r="Y169" s="36">
        <v>0.71794515984724072</v>
      </c>
      <c r="Z169" s="36">
        <v>0.61763420366163835</v>
      </c>
      <c r="AA169" s="36">
        <v>0.75120041969562712</v>
      </c>
      <c r="AB169" s="36">
        <v>0.65909009868553481</v>
      </c>
      <c r="AC169" s="36">
        <v>1.5800612727199008</v>
      </c>
      <c r="AD169" s="36">
        <v>0.98257127110608</v>
      </c>
      <c r="AE169" s="36">
        <v>0.90175189525921084</v>
      </c>
      <c r="AF169" s="36">
        <v>1.0347040521413939</v>
      </c>
      <c r="AG169" s="36">
        <v>0.63906960042295469</v>
      </c>
      <c r="AH169" s="36">
        <v>0.93279629449689228</v>
      </c>
      <c r="AI169" s="36">
        <v>0.86903810127360182</v>
      </c>
      <c r="AJ169" s="36">
        <v>0.96660516554417719</v>
      </c>
      <c r="AK169" s="36">
        <v>0.67289090087491532</v>
      </c>
      <c r="AL169" s="36">
        <v>0.93920545034941372</v>
      </c>
      <c r="AM169" s="36">
        <v>0.65963411517340986</v>
      </c>
      <c r="AN169" s="36">
        <v>0.59858746075401137</v>
      </c>
      <c r="AO169" s="36">
        <v>1.803273364028233</v>
      </c>
      <c r="AP169" s="36">
        <v>0.87196864968652366</v>
      </c>
      <c r="AQ169" s="36">
        <v>1.855371247785494</v>
      </c>
      <c r="AR169" s="36">
        <v>0.81461457874154442</v>
      </c>
      <c r="AS169" s="36">
        <v>1.1513372711277257</v>
      </c>
      <c r="AT169" s="36">
        <v>0.75370529314531687</v>
      </c>
      <c r="AU169" s="36">
        <v>1.2115032728893214</v>
      </c>
      <c r="AV169" s="36">
        <v>0.94684021818949848</v>
      </c>
      <c r="AW169" s="36">
        <v>1.1618725868465243</v>
      </c>
      <c r="AX169" s="36">
        <v>1.6513737012592569</v>
      </c>
      <c r="AY169" s="36">
        <v>1.89762797178297</v>
      </c>
      <c r="AZ169" s="36">
        <v>0.99563054366435011</v>
      </c>
      <c r="BA169" s="36">
        <v>1.1821817619271546</v>
      </c>
      <c r="BB169" s="36">
        <v>1.0370712997489806</v>
      </c>
      <c r="BC169" s="36">
        <v>1.9104906476297501</v>
      </c>
      <c r="BD169" s="36">
        <v>0.9923042545507188</v>
      </c>
      <c r="BE169" s="36">
        <v>0.92418443336368883</v>
      </c>
      <c r="BF169" s="36">
        <v>22.034738796839974</v>
      </c>
      <c r="BG169" s="36">
        <v>67.471141162240599</v>
      </c>
      <c r="BH169" s="36">
        <v>1.2735489785522416</v>
      </c>
      <c r="BI169" s="36">
        <v>0.92221759018547056</v>
      </c>
      <c r="BJ169" s="36">
        <v>2.5814454084537051</v>
      </c>
      <c r="BK169" s="36">
        <v>1.8433900580942419</v>
      </c>
      <c r="BL169" s="36">
        <v>0.87025655795613666</v>
      </c>
      <c r="BM169" s="36">
        <v>1.6655499366647666</v>
      </c>
      <c r="BN169" s="36">
        <v>0.92658667069827527</v>
      </c>
      <c r="BO169" s="36">
        <v>0.80097246561378987</v>
      </c>
    </row>
    <row r="170" spans="1:67">
      <c r="A170" t="s">
        <v>548</v>
      </c>
      <c r="B170" t="s">
        <v>616</v>
      </c>
      <c r="C170" t="s">
        <v>617</v>
      </c>
      <c r="E170" s="127">
        <v>0.5</v>
      </c>
      <c r="G170" s="36">
        <v>1.6971224586652534</v>
      </c>
      <c r="H170" s="36">
        <v>0.62866586011946002</v>
      </c>
      <c r="I170" s="36">
        <v>1.0854973511963955</v>
      </c>
      <c r="J170" s="36">
        <v>0.91997220433191229</v>
      </c>
      <c r="K170" s="36">
        <v>0.54014857579177933</v>
      </c>
      <c r="L170" s="36">
        <v>1.0079065461520469</v>
      </c>
      <c r="M170" s="36">
        <v>0.50263678641199039</v>
      </c>
      <c r="N170" s="36">
        <v>1.1944568796667261</v>
      </c>
      <c r="O170" s="36">
        <v>1.3392503186963403</v>
      </c>
      <c r="P170" s="36">
        <v>0.49485748990249478</v>
      </c>
      <c r="Q170" s="36">
        <v>1.1938180638727174</v>
      </c>
      <c r="R170" s="36">
        <v>1.2281821264152231</v>
      </c>
      <c r="S170" s="36">
        <v>0.78254312019389682</v>
      </c>
      <c r="T170" s="36">
        <v>0.68546992599354306</v>
      </c>
      <c r="U170" s="36">
        <v>0.80285515369888272</v>
      </c>
      <c r="V170" s="36">
        <v>0.29205169710289053</v>
      </c>
      <c r="W170" s="36">
        <v>1.2873391585621772</v>
      </c>
      <c r="X170" s="36">
        <v>0.66878826327461627</v>
      </c>
      <c r="Y170" s="36">
        <v>1.2210232475819802</v>
      </c>
      <c r="Z170" s="36">
        <v>0.41103859111391311</v>
      </c>
      <c r="AA170" s="36">
        <v>0.86451872780656858</v>
      </c>
      <c r="AB170" s="36">
        <v>0.60772989870941174</v>
      </c>
      <c r="AC170" s="36">
        <v>1.4759472189646086</v>
      </c>
      <c r="AD170" s="36">
        <v>1.1324518664363461</v>
      </c>
      <c r="AE170" s="36">
        <v>0.87344258848919554</v>
      </c>
      <c r="AF170" s="36">
        <v>0.91364487328998545</v>
      </c>
      <c r="AG170" s="36">
        <v>0.60639933381344302</v>
      </c>
      <c r="AH170" s="36">
        <v>0.92011395847444299</v>
      </c>
      <c r="AI170" s="36">
        <v>0.83714016196173957</v>
      </c>
      <c r="AJ170" s="36">
        <v>0.86311467456262936</v>
      </c>
      <c r="AK170" s="36">
        <v>0.682365799210782</v>
      </c>
      <c r="AL170" s="36">
        <v>0.81590029696628097</v>
      </c>
      <c r="AM170" s="36">
        <v>0.9554480912063622</v>
      </c>
      <c r="AN170" s="36">
        <v>0.68857365798183567</v>
      </c>
      <c r="AO170" s="36">
        <v>1.1081019862682182</v>
      </c>
      <c r="AP170" s="36">
        <v>1.0920872156699388</v>
      </c>
      <c r="AQ170" s="36">
        <v>0.7050972663468259</v>
      </c>
      <c r="AR170" s="36">
        <v>1.1146877424579944</v>
      </c>
      <c r="AS170" s="36">
        <v>0.84830457920277147</v>
      </c>
      <c r="AT170" s="36">
        <v>7.1385305283677782</v>
      </c>
      <c r="AU170" s="36">
        <v>1.1224746748845238</v>
      </c>
      <c r="AV170" s="36">
        <v>0.96895929754955057</v>
      </c>
      <c r="AW170" s="36">
        <v>0.99816190923892167</v>
      </c>
      <c r="AX170" s="36">
        <v>1.571406602254575</v>
      </c>
      <c r="AY170" s="36">
        <v>1.1160208840606349</v>
      </c>
      <c r="AZ170" s="36">
        <v>1.1058861648180636</v>
      </c>
      <c r="BA170" s="36">
        <v>1.0717989024546974</v>
      </c>
      <c r="BB170" s="36">
        <v>0.95452114434053392</v>
      </c>
      <c r="BC170" s="36">
        <v>1.5436045137956578</v>
      </c>
      <c r="BD170" s="36">
        <v>1.053362061863983</v>
      </c>
      <c r="BE170" s="36">
        <v>0.96140194944797075</v>
      </c>
      <c r="BF170" s="36">
        <v>44.752754792064941</v>
      </c>
      <c r="BG170" s="36">
        <v>94.686380411150864</v>
      </c>
      <c r="BH170" s="36">
        <v>1.3230441814907994</v>
      </c>
      <c r="BI170" s="36">
        <v>1.1909201590737739</v>
      </c>
      <c r="BJ170" s="36">
        <v>2.9237349107308659</v>
      </c>
      <c r="BK170" s="36">
        <v>1.8643585620175416</v>
      </c>
      <c r="BL170" s="36">
        <v>0.9472447111126705</v>
      </c>
      <c r="BM170" s="36">
        <v>1.7062161283759516</v>
      </c>
      <c r="BN170" s="36">
        <v>1.0252423429634545</v>
      </c>
      <c r="BO170" s="36">
        <v>1.0556200578270658</v>
      </c>
    </row>
    <row r="171" spans="1:67">
      <c r="A171" t="s">
        <v>548</v>
      </c>
      <c r="B171" t="s">
        <v>616</v>
      </c>
      <c r="C171" t="s">
        <v>617</v>
      </c>
      <c r="E171" s="127">
        <v>1</v>
      </c>
      <c r="G171" s="36" t="s">
        <v>546</v>
      </c>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row>
    <row r="172" spans="1:67">
      <c r="A172" t="s">
        <v>548</v>
      </c>
      <c r="B172" s="62" t="s">
        <v>619</v>
      </c>
      <c r="C172" s="62" t="s">
        <v>620</v>
      </c>
      <c r="D172" s="62" t="s">
        <v>35</v>
      </c>
      <c r="E172" s="129" t="s">
        <v>544</v>
      </c>
      <c r="F172" s="62" t="s">
        <v>48</v>
      </c>
      <c r="G172" s="37" t="s">
        <v>546</v>
      </c>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row>
    <row r="173" spans="1:67">
      <c r="A173" t="s">
        <v>548</v>
      </c>
      <c r="B173" t="s">
        <v>619</v>
      </c>
      <c r="C173" t="s">
        <v>620</v>
      </c>
      <c r="E173" s="127">
        <v>0.01</v>
      </c>
      <c r="G173" s="36">
        <v>1.1110816613455088</v>
      </c>
      <c r="H173" s="36">
        <v>0.53159488986836767</v>
      </c>
      <c r="I173" s="36">
        <v>1.3462658043246338</v>
      </c>
      <c r="J173" s="36">
        <v>3.0236945564020044</v>
      </c>
      <c r="K173" s="36">
        <v>1.5054908220229091</v>
      </c>
      <c r="L173" s="36">
        <v>0.93892659771001263</v>
      </c>
      <c r="M173" s="36">
        <v>0.86293615380594613</v>
      </c>
      <c r="N173" s="36">
        <v>1.3929123645953534</v>
      </c>
      <c r="O173" s="36">
        <v>2.9741174507175461</v>
      </c>
      <c r="P173" s="36">
        <v>2.2041157535905151</v>
      </c>
      <c r="Q173" s="36">
        <v>1.4883197181959829</v>
      </c>
      <c r="R173" s="36">
        <v>1.2545510870143639</v>
      </c>
      <c r="S173" s="36">
        <v>1.1063947036491768</v>
      </c>
      <c r="T173" s="36">
        <v>1.2092396591738968</v>
      </c>
      <c r="U173" s="36">
        <v>1.122759478106504</v>
      </c>
      <c r="V173" s="36">
        <v>1.2607829506114097</v>
      </c>
      <c r="W173" s="36">
        <v>2.1160148870849724</v>
      </c>
      <c r="X173" s="36">
        <v>0.72883906251910857</v>
      </c>
      <c r="Y173" s="36">
        <v>2.6169257686964329</v>
      </c>
      <c r="Z173" s="36">
        <v>0.40666420043918378</v>
      </c>
      <c r="AA173" s="36">
        <v>0.99130150112284177</v>
      </c>
      <c r="AB173" s="36">
        <v>11.391567249614933</v>
      </c>
      <c r="AC173" s="36">
        <v>2.1789150740863836</v>
      </c>
      <c r="AD173" s="36">
        <v>0.56589664302299969</v>
      </c>
      <c r="AE173" s="36">
        <v>1.4766634350399899</v>
      </c>
      <c r="AF173" s="36">
        <v>1.5414309898817291</v>
      </c>
      <c r="AG173" s="36">
        <v>0.60210488945488172</v>
      </c>
      <c r="AH173" s="36">
        <v>0.78976279597536236</v>
      </c>
      <c r="AI173" s="36">
        <v>0.86263366859658852</v>
      </c>
      <c r="AJ173" s="36">
        <v>0.78471950139892799</v>
      </c>
      <c r="AK173" s="36">
        <v>0.99964746667822002</v>
      </c>
      <c r="AL173" s="36">
        <v>2.9536987075099863</v>
      </c>
      <c r="AM173" s="36">
        <v>0.71554406415597349</v>
      </c>
      <c r="AN173" s="36">
        <v>0.82192563173693145</v>
      </c>
      <c r="AO173" s="36">
        <v>0.55904091575521997</v>
      </c>
      <c r="AP173" s="36">
        <v>1.546331652703131</v>
      </c>
      <c r="AQ173" s="36">
        <v>0.32151903495359219</v>
      </c>
      <c r="AR173" s="36">
        <v>0.57276848559902449</v>
      </c>
      <c r="AS173" s="36">
        <v>0.66749701826240815</v>
      </c>
      <c r="AT173" s="36">
        <v>3.6536620261296289</v>
      </c>
      <c r="AU173" s="36">
        <v>1.133283481366552</v>
      </c>
      <c r="AV173" s="36">
        <v>0.70866671000745263</v>
      </c>
      <c r="AW173" s="36">
        <v>0.63900622409638963</v>
      </c>
      <c r="AX173" s="36">
        <v>0.77776738193185002</v>
      </c>
      <c r="AY173" s="36">
        <v>0.85320454394253364</v>
      </c>
      <c r="AZ173" s="36">
        <v>0.87439058832521099</v>
      </c>
      <c r="BA173" s="36">
        <v>0.89757336387536146</v>
      </c>
      <c r="BB173" s="36">
        <v>0.98434052836652564</v>
      </c>
      <c r="BC173" s="36">
        <v>0.70799934497806516</v>
      </c>
      <c r="BD173" s="36">
        <v>0.62323142901620343</v>
      </c>
      <c r="BE173" s="36">
        <v>1.0103808503695566</v>
      </c>
      <c r="BF173" s="36">
        <v>81.783418453174576</v>
      </c>
      <c r="BG173" s="36">
        <v>136.87281808412752</v>
      </c>
      <c r="BH173" s="36">
        <v>1.2063676933792336</v>
      </c>
      <c r="BI173" s="36">
        <v>1.055352579575586</v>
      </c>
      <c r="BJ173" s="36">
        <v>1.4647560041808254</v>
      </c>
      <c r="BK173" s="36">
        <v>0.93793126776613323</v>
      </c>
      <c r="BL173" s="36">
        <v>0.78538028112282143</v>
      </c>
      <c r="BM173" s="36">
        <v>0.73956930082690098</v>
      </c>
      <c r="BN173" s="36">
        <v>0.8654794336642524</v>
      </c>
      <c r="BO173" s="36">
        <v>0.86888013502019668</v>
      </c>
    </row>
    <row r="174" spans="1:67">
      <c r="A174" t="s">
        <v>548</v>
      </c>
      <c r="B174" t="s">
        <v>619</v>
      </c>
      <c r="C174" t="s">
        <v>620</v>
      </c>
      <c r="E174" s="127">
        <v>0.1</v>
      </c>
      <c r="G174" s="36">
        <v>1.5419514437756767</v>
      </c>
      <c r="H174" s="36">
        <v>0.59544162816148849</v>
      </c>
      <c r="I174" s="36">
        <v>1.9724966803024229</v>
      </c>
      <c r="J174" s="36">
        <v>2.2521904729085525</v>
      </c>
      <c r="K174" s="36">
        <v>1.2951281605023826</v>
      </c>
      <c r="L174" s="36">
        <v>0.99517941140326205</v>
      </c>
      <c r="M174" s="36">
        <v>0.4566797843876782</v>
      </c>
      <c r="N174" s="36">
        <v>1.5454440656349966</v>
      </c>
      <c r="O174" s="36">
        <v>2.4847355360104388</v>
      </c>
      <c r="P174" s="36">
        <v>0.8217387392229506</v>
      </c>
      <c r="Q174" s="36">
        <v>1.0697321868218077</v>
      </c>
      <c r="R174" s="36">
        <v>1.8127640802021785</v>
      </c>
      <c r="S174" s="36">
        <v>1.2465224121314202</v>
      </c>
      <c r="T174" s="36">
        <v>1.2369883757038831</v>
      </c>
      <c r="U174" s="36">
        <v>0.90430309133655795</v>
      </c>
      <c r="V174" s="36">
        <v>0.39665656717815018</v>
      </c>
      <c r="W174" s="36">
        <v>1.724357438209533</v>
      </c>
      <c r="X174" s="36">
        <v>0.94036197079962003</v>
      </c>
      <c r="Y174" s="36">
        <v>1.3284623448473336</v>
      </c>
      <c r="Z174" s="36">
        <v>0.42602571575586551</v>
      </c>
      <c r="AA174" s="36">
        <v>1.603957359232538</v>
      </c>
      <c r="AB174" s="36">
        <v>1.7939862617295208</v>
      </c>
      <c r="AC174" s="36">
        <v>2.9965611129995327</v>
      </c>
      <c r="AD174" s="36">
        <v>0.79615233059234891</v>
      </c>
      <c r="AE174" s="36">
        <v>0.81025698033682203</v>
      </c>
      <c r="AF174" s="36">
        <v>1.1261289855791152</v>
      </c>
      <c r="AG174" s="36">
        <v>0.93303735073022875</v>
      </c>
      <c r="AH174" s="36">
        <v>0.89598788202484791</v>
      </c>
      <c r="AI174" s="36">
        <v>0.89205697651978388</v>
      </c>
      <c r="AJ174" s="36">
        <v>0.8522158696994685</v>
      </c>
      <c r="AK174" s="36">
        <v>0.82948276545754895</v>
      </c>
      <c r="AL174" s="36">
        <v>1.0778313368805965</v>
      </c>
      <c r="AM174" s="36">
        <v>1.1375390459329553</v>
      </c>
      <c r="AN174" s="36">
        <v>0.77558110533028557</v>
      </c>
      <c r="AO174" s="36">
        <v>0.51397045503124339</v>
      </c>
      <c r="AP174" s="36">
        <v>1.0857972561534088</v>
      </c>
      <c r="AQ174" s="36">
        <v>0.5694183373830265</v>
      </c>
      <c r="AR174" s="36">
        <v>0.85755808105359133</v>
      </c>
      <c r="AS174" s="36">
        <v>0.7654186301530671</v>
      </c>
      <c r="AT174" s="36">
        <v>4.6825480269699389</v>
      </c>
      <c r="AU174" s="36">
        <v>1.1237721577893169</v>
      </c>
      <c r="AV174" s="36">
        <v>0.92413443092875502</v>
      </c>
      <c r="AW174" s="36">
        <v>0.77863139532840275</v>
      </c>
      <c r="AX174" s="36">
        <v>1.0236504763036338</v>
      </c>
      <c r="AY174" s="36">
        <v>1.0497390150203887</v>
      </c>
      <c r="AZ174" s="36">
        <v>1.1462085436658076</v>
      </c>
      <c r="BA174" s="36">
        <v>1.2072302909379227</v>
      </c>
      <c r="BB174" s="36">
        <v>1.0457338575517783</v>
      </c>
      <c r="BC174" s="36">
        <v>1.0482405574023681</v>
      </c>
      <c r="BD174" s="36">
        <v>0.93735540948586371</v>
      </c>
      <c r="BE174" s="36">
        <v>1.1367210804314889</v>
      </c>
      <c r="BF174" s="36">
        <v>318.59310914999139</v>
      </c>
      <c r="BG174" s="36">
        <v>2100.8416182024284</v>
      </c>
      <c r="BH174" s="36">
        <v>1.5321185222556135</v>
      </c>
      <c r="BI174" s="36">
        <v>1.269045118908493</v>
      </c>
      <c r="BJ174" s="36">
        <v>3.4809453820922669</v>
      </c>
      <c r="BK174" s="36">
        <v>2.0284053983728438</v>
      </c>
      <c r="BL174" s="36">
        <v>1.0093844393265927</v>
      </c>
      <c r="BM174" s="36">
        <v>2.0455191912001647</v>
      </c>
      <c r="BN174" s="36">
        <v>1.0193373815836835</v>
      </c>
      <c r="BO174" s="36">
        <v>0.96577386985146174</v>
      </c>
    </row>
    <row r="175" spans="1:67">
      <c r="A175" t="s">
        <v>548</v>
      </c>
      <c r="B175" t="s">
        <v>619</v>
      </c>
      <c r="C175" t="s">
        <v>620</v>
      </c>
      <c r="E175" s="127">
        <v>0.1</v>
      </c>
      <c r="G175" s="36">
        <v>1.2775453958943164</v>
      </c>
      <c r="H175" s="36">
        <v>0.45769838991989292</v>
      </c>
      <c r="I175" s="36">
        <v>1.4455960813984639</v>
      </c>
      <c r="J175" s="36">
        <v>1.1719706503424239</v>
      </c>
      <c r="K175" s="36">
        <v>0.5713067779125468</v>
      </c>
      <c r="L175" s="36">
        <v>0.56490217738242121</v>
      </c>
      <c r="M175" s="36">
        <v>0.45784125167346101</v>
      </c>
      <c r="N175" s="36">
        <v>0.80963743381697806</v>
      </c>
      <c r="O175" s="36">
        <v>0.67673574600671782</v>
      </c>
      <c r="P175" s="36">
        <v>0.55098877872485663</v>
      </c>
      <c r="Q175" s="36">
        <v>0.93258626340114803</v>
      </c>
      <c r="R175" s="36">
        <v>2.1176396539403557</v>
      </c>
      <c r="S175" s="36">
        <v>0.8200354684872142</v>
      </c>
      <c r="T175" s="36">
        <v>0.89668009429962048</v>
      </c>
      <c r="U175" s="36">
        <v>0.8579872069682134</v>
      </c>
      <c r="V175" s="36">
        <v>0.29194291732393768</v>
      </c>
      <c r="W175" s="36">
        <v>0.80230242760540782</v>
      </c>
      <c r="X175" s="36">
        <v>0.70029181874070379</v>
      </c>
      <c r="Y175" s="36">
        <v>0.82279915648206403</v>
      </c>
      <c r="Z175" s="36">
        <v>0.48683041896377788</v>
      </c>
      <c r="AA175" s="36">
        <v>0.89747051094592134</v>
      </c>
      <c r="AB175" s="36">
        <v>0.94292456879281827</v>
      </c>
      <c r="AC175" s="36">
        <v>2.1534460374709194</v>
      </c>
      <c r="AD175" s="36">
        <v>0.63785509844799815</v>
      </c>
      <c r="AE175" s="36">
        <v>0.76179204194167371</v>
      </c>
      <c r="AF175" s="36">
        <v>1.1375144334903928</v>
      </c>
      <c r="AG175" s="36">
        <v>0.71237640297289961</v>
      </c>
      <c r="AH175" s="36">
        <v>0.95019836489589471</v>
      </c>
      <c r="AI175" s="36">
        <v>0.94223446071656414</v>
      </c>
      <c r="AJ175" s="36">
        <v>1.0053273045721398</v>
      </c>
      <c r="AK175" s="36">
        <v>0.38826435875036236</v>
      </c>
      <c r="AL175" s="36">
        <v>0.78795183626445819</v>
      </c>
      <c r="AM175" s="36">
        <v>0.80463398911025519</v>
      </c>
      <c r="AN175" s="36">
        <v>0.67656508369300661</v>
      </c>
      <c r="AO175" s="36">
        <v>1.228829523034529</v>
      </c>
      <c r="AP175" s="36">
        <v>0.72648999653478064</v>
      </c>
      <c r="AQ175" s="36">
        <v>1.0930614858108885</v>
      </c>
      <c r="AR175" s="36">
        <v>0.63325400682548072</v>
      </c>
      <c r="AS175" s="36">
        <v>1.0792111681486729</v>
      </c>
      <c r="AT175" s="36">
        <v>0.54289274002556298</v>
      </c>
      <c r="AU175" s="36">
        <v>1.3135444019247184</v>
      </c>
      <c r="AV175" s="36">
        <v>0.8999143224516114</v>
      </c>
      <c r="AW175" s="36">
        <v>1.0815636237855997</v>
      </c>
      <c r="AX175" s="36">
        <v>1.141027293705114</v>
      </c>
      <c r="AY175" s="36">
        <v>0.72239319391480394</v>
      </c>
      <c r="AZ175" s="36">
        <v>1.2837364611763717</v>
      </c>
      <c r="BA175" s="36">
        <v>1.3269541619667427</v>
      </c>
      <c r="BB175" s="36">
        <v>1.2304463468881477</v>
      </c>
      <c r="BC175" s="36">
        <v>0.92107003935535092</v>
      </c>
      <c r="BD175" s="36">
        <v>1.2973080662674206</v>
      </c>
      <c r="BE175" s="36">
        <v>0.84846047608314901</v>
      </c>
      <c r="BF175" s="36">
        <v>144.84585163032952</v>
      </c>
      <c r="BG175" s="36">
        <v>1040.3587043848422</v>
      </c>
      <c r="BH175" s="36">
        <v>1.2883469048801068</v>
      </c>
      <c r="BI175" s="36">
        <v>0.81781461791130627</v>
      </c>
      <c r="BJ175" s="36">
        <v>3.0206222065408781</v>
      </c>
      <c r="BK175" s="36">
        <v>2.2799908611499022</v>
      </c>
      <c r="BL175" s="36">
        <v>0.97682995859811006</v>
      </c>
      <c r="BM175" s="36">
        <v>2.1926343989908759</v>
      </c>
      <c r="BN175" s="36">
        <v>0.97040877450623808</v>
      </c>
      <c r="BO175" s="36">
        <v>0.86843586959005115</v>
      </c>
    </row>
    <row r="176" spans="1:67">
      <c r="A176" t="s">
        <v>548</v>
      </c>
      <c r="B176" t="s">
        <v>619</v>
      </c>
      <c r="C176" t="s">
        <v>620</v>
      </c>
      <c r="E176" s="127">
        <v>0.5</v>
      </c>
      <c r="G176" s="36">
        <v>1.0376893092690314</v>
      </c>
      <c r="H176" s="36">
        <v>0.36919863443811507</v>
      </c>
      <c r="I176" s="36">
        <v>1.6039892808606355</v>
      </c>
      <c r="J176" s="36">
        <v>1.4230007683069004</v>
      </c>
      <c r="K176" s="36">
        <v>1.5181744226191698</v>
      </c>
      <c r="L176" s="36">
        <v>0.89880058372061356</v>
      </c>
      <c r="M176" s="36">
        <v>0.43615697341613519</v>
      </c>
      <c r="N176" s="36">
        <v>1.4492916032559613</v>
      </c>
      <c r="O176" s="36">
        <v>1.3073672842998887</v>
      </c>
      <c r="P176" s="36">
        <v>0.73718306943393075</v>
      </c>
      <c r="Q176" s="36">
        <v>1.2220548880897812</v>
      </c>
      <c r="R176" s="36">
        <v>1.6730228102529403</v>
      </c>
      <c r="S176" s="36">
        <v>1.127993079261975</v>
      </c>
      <c r="T176" s="36">
        <v>1.6162666996029096</v>
      </c>
      <c r="U176" s="36">
        <v>0.95199641227668141</v>
      </c>
      <c r="V176" s="36">
        <v>0.53357323904467113</v>
      </c>
      <c r="W176" s="36">
        <v>0.8598864508359193</v>
      </c>
      <c r="X176" s="36">
        <v>1.061443911056978</v>
      </c>
      <c r="Y176" s="36">
        <v>1.2558047897057274</v>
      </c>
      <c r="Z176" s="36">
        <v>0.56702773988162025</v>
      </c>
      <c r="AA176" s="36">
        <v>1.6516825619448621</v>
      </c>
      <c r="AB176" s="36">
        <v>1.8858491375856266</v>
      </c>
      <c r="AC176" s="36">
        <v>2.0232115414086915</v>
      </c>
      <c r="AD176" s="36">
        <v>0.80179238975606826</v>
      </c>
      <c r="AE176" s="36">
        <v>1.047876810416833</v>
      </c>
      <c r="AF176" s="36">
        <v>1.2276376960541653</v>
      </c>
      <c r="AG176" s="36">
        <v>1.0144597559922928</v>
      </c>
      <c r="AH176" s="36">
        <v>1.1779682294308715</v>
      </c>
      <c r="AI176" s="36">
        <v>1.1127719834522727</v>
      </c>
      <c r="AJ176" s="36">
        <v>0.94452787305152242</v>
      </c>
      <c r="AK176" s="36">
        <v>0.77652871750072283</v>
      </c>
      <c r="AL176" s="36">
        <v>1.3719038298204742</v>
      </c>
      <c r="AM176" s="36">
        <v>0.95687646482293542</v>
      </c>
      <c r="AN176" s="36">
        <v>1.0616444117154333</v>
      </c>
      <c r="AO176" s="36">
        <v>1.1545132917967398</v>
      </c>
      <c r="AP176" s="36">
        <v>1.063643612174155</v>
      </c>
      <c r="AQ176" s="36">
        <v>0.84579184561517828</v>
      </c>
      <c r="AR176" s="36">
        <v>0.95983358895446824</v>
      </c>
      <c r="AS176" s="36">
        <v>1.1974597660924404</v>
      </c>
      <c r="AT176" s="36">
        <v>0.45336316874071325</v>
      </c>
      <c r="AU176" s="36">
        <v>1.4274744950475291</v>
      </c>
      <c r="AV176" s="36">
        <v>1.1079244905753738</v>
      </c>
      <c r="AW176" s="36">
        <v>1.1119705160222124</v>
      </c>
      <c r="AX176" s="36">
        <v>1.1812655343185563</v>
      </c>
      <c r="AY176" s="36">
        <v>0.7274178359357083</v>
      </c>
      <c r="AZ176" s="36">
        <v>1.2609960927068999</v>
      </c>
      <c r="BA176" s="36">
        <v>1.2641069563520604</v>
      </c>
      <c r="BB176" s="36">
        <v>1.3371689416311789</v>
      </c>
      <c r="BC176" s="36">
        <v>0.85938873423464568</v>
      </c>
      <c r="BD176" s="36">
        <v>1.8552091159145001</v>
      </c>
      <c r="BE176" s="36">
        <v>0.94142584251800832</v>
      </c>
      <c r="BF176" s="36">
        <v>112.07918472146643</v>
      </c>
      <c r="BG176" s="36">
        <v>614.32799756641373</v>
      </c>
      <c r="BH176" s="36">
        <v>1.1531027799201485</v>
      </c>
      <c r="BI176" s="36">
        <v>1.2310127935962147</v>
      </c>
      <c r="BJ176" s="36">
        <v>2.0067289377878788</v>
      </c>
      <c r="BK176" s="36">
        <v>2.1126123131606338</v>
      </c>
      <c r="BL176" s="36">
        <v>1.0689388708966978</v>
      </c>
      <c r="BM176" s="36">
        <v>1.9087991111439622</v>
      </c>
      <c r="BN176" s="36">
        <v>1.0767359516188886</v>
      </c>
      <c r="BO176" s="36">
        <v>0.96358992934580923</v>
      </c>
    </row>
    <row r="177" spans="1:67">
      <c r="A177" t="s">
        <v>548</v>
      </c>
      <c r="B177" t="s">
        <v>619</v>
      </c>
      <c r="C177" t="s">
        <v>620</v>
      </c>
      <c r="E177" s="127">
        <v>0.5</v>
      </c>
      <c r="G177" s="36">
        <v>1.5455182270179018</v>
      </c>
      <c r="H177" s="36">
        <v>0.59681898101499176</v>
      </c>
      <c r="I177" s="36">
        <v>2.0753522202732113</v>
      </c>
      <c r="J177" s="36">
        <v>1.3515943060923561</v>
      </c>
      <c r="K177" s="36">
        <v>2.6878044911901888</v>
      </c>
      <c r="L177" s="36">
        <v>0.8623598272406271</v>
      </c>
      <c r="M177" s="36">
        <v>0.48720071868610926</v>
      </c>
      <c r="N177" s="36">
        <v>2.8706048924257965</v>
      </c>
      <c r="O177" s="36">
        <v>4.3967138446672474</v>
      </c>
      <c r="P177" s="36">
        <v>0.7170198776169423</v>
      </c>
      <c r="Q177" s="36">
        <v>1.15715569258496</v>
      </c>
      <c r="R177" s="36">
        <v>1.6489235513312765</v>
      </c>
      <c r="S177" s="36">
        <v>1.5705198262101099</v>
      </c>
      <c r="T177" s="36">
        <v>1.8027074330470325</v>
      </c>
      <c r="U177" s="36">
        <v>0.77819932495416644</v>
      </c>
      <c r="V177" s="36">
        <v>0.40875142728829611</v>
      </c>
      <c r="W177" s="36">
        <v>1.1562009731858616</v>
      </c>
      <c r="X177" s="36">
        <v>0.87941828490308382</v>
      </c>
      <c r="Y177" s="36">
        <v>1.3315352932521975</v>
      </c>
      <c r="Z177" s="36">
        <v>0.5873717379092197</v>
      </c>
      <c r="AA177" s="36">
        <v>2.2114139752178272</v>
      </c>
      <c r="AB177" s="36">
        <v>0.93724762871372891</v>
      </c>
      <c r="AC177" s="36">
        <v>3.6216349403344323</v>
      </c>
      <c r="AD177" s="36">
        <v>1.176457930493831</v>
      </c>
      <c r="AE177" s="36">
        <v>1.4238377756393561</v>
      </c>
      <c r="AF177" s="36">
        <v>1.0678473411659601</v>
      </c>
      <c r="AG177" s="36">
        <v>0.88474896476750486</v>
      </c>
      <c r="AH177" s="36">
        <v>0.89185709036909244</v>
      </c>
      <c r="AI177" s="36">
        <v>0.97843037515776032</v>
      </c>
      <c r="AJ177" s="36">
        <v>0.78601249705474596</v>
      </c>
      <c r="AK177" s="36">
        <v>0.89107405727415412</v>
      </c>
      <c r="AL177" s="36">
        <v>1.1340346883282111</v>
      </c>
      <c r="AM177" s="36">
        <v>1.3653297231607096</v>
      </c>
      <c r="AN177" s="36">
        <v>0.93089018756344788</v>
      </c>
      <c r="AO177" s="36">
        <v>0.74385362851995351</v>
      </c>
      <c r="AP177" s="36">
        <v>1.3306102724007194</v>
      </c>
      <c r="AQ177" s="36">
        <v>0.73249671385469861</v>
      </c>
      <c r="AR177" s="36">
        <v>0.84770818638839973</v>
      </c>
      <c r="AS177" s="36">
        <v>0.91869269028197587</v>
      </c>
      <c r="AT177" s="36">
        <v>3.5079474233120043</v>
      </c>
      <c r="AU177" s="36">
        <v>1.0364732590301007</v>
      </c>
      <c r="AV177" s="36">
        <v>0.94573504930778618</v>
      </c>
      <c r="AW177" s="36">
        <v>1.0297868519811288</v>
      </c>
      <c r="AX177" s="36">
        <v>1.195038027365932</v>
      </c>
      <c r="AY177" s="36">
        <v>0.92233581469865977</v>
      </c>
      <c r="AZ177" s="36">
        <v>1.8115875788088001</v>
      </c>
      <c r="BA177" s="36">
        <v>1.7551991869678001</v>
      </c>
      <c r="BB177" s="36">
        <v>1.4194910155203799</v>
      </c>
      <c r="BC177" s="36">
        <v>1.9028179566212</v>
      </c>
      <c r="BD177" s="36">
        <v>0.97942125148232462</v>
      </c>
      <c r="BE177" s="36">
        <v>1.1713820027247481</v>
      </c>
      <c r="BF177" s="36">
        <v>274.16575797516509</v>
      </c>
      <c r="BG177" s="36">
        <v>2033.97329164485</v>
      </c>
      <c r="BH177" s="36">
        <v>1.4731059935435391</v>
      </c>
      <c r="BI177" s="36">
        <v>1.1623758998046787</v>
      </c>
      <c r="BJ177" s="36">
        <v>3.1011697788225385</v>
      </c>
      <c r="BK177" s="36">
        <v>2.2402804573643236</v>
      </c>
      <c r="BL177" s="36">
        <v>0.89304766536736824</v>
      </c>
      <c r="BM177" s="36">
        <v>2.7053221604101481</v>
      </c>
      <c r="BN177" s="36">
        <v>1.0146379091525106</v>
      </c>
      <c r="BO177" s="36">
        <v>0.94153763524784939</v>
      </c>
    </row>
    <row r="178" spans="1:67">
      <c r="A178" t="s">
        <v>548</v>
      </c>
      <c r="B178" s="64" t="s">
        <v>619</v>
      </c>
      <c r="C178" s="64" t="s">
        <v>620</v>
      </c>
      <c r="D178" s="64"/>
      <c r="E178" s="128">
        <v>1</v>
      </c>
      <c r="F178" s="64"/>
      <c r="G178" s="38" t="s">
        <v>546</v>
      </c>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row>
    <row r="179" spans="1:67">
      <c r="A179" t="s">
        <v>548</v>
      </c>
      <c r="B179" t="s">
        <v>625</v>
      </c>
      <c r="C179" t="s">
        <v>626</v>
      </c>
      <c r="D179" t="s">
        <v>35</v>
      </c>
      <c r="E179" s="126" t="s">
        <v>544</v>
      </c>
      <c r="F179" t="s">
        <v>314</v>
      </c>
      <c r="G179" s="36">
        <v>1.2086315908248919</v>
      </c>
      <c r="H179" s="36">
        <v>0.43602087788121902</v>
      </c>
      <c r="I179" s="36">
        <v>0.62488581690086176</v>
      </c>
      <c r="J179" s="36">
        <v>0.75729979369704314</v>
      </c>
      <c r="K179" s="36">
        <v>0.81356952883229394</v>
      </c>
      <c r="L179" s="36">
        <v>0.80444905619464757</v>
      </c>
      <c r="M179" s="36">
        <v>0.41549970598805092</v>
      </c>
      <c r="N179" s="36">
        <v>0.7196403074467036</v>
      </c>
      <c r="O179" s="36">
        <v>0.74569858062137584</v>
      </c>
      <c r="P179" s="36">
        <v>0.65523977594625726</v>
      </c>
      <c r="Q179" s="36">
        <v>0.85815436272413215</v>
      </c>
      <c r="R179" s="36">
        <v>1.1830057742096296</v>
      </c>
      <c r="S179" s="36">
        <v>0.55238965868337975</v>
      </c>
      <c r="T179" s="36">
        <v>0.53316917401121</v>
      </c>
      <c r="U179" s="36">
        <v>0.80609849948122581</v>
      </c>
      <c r="V179" s="36">
        <v>0.33535434888304144</v>
      </c>
      <c r="W179" s="36">
        <v>1.0015386298377524</v>
      </c>
      <c r="X179" s="36">
        <v>0.48499041428918283</v>
      </c>
      <c r="Y179" s="36">
        <v>0.74670599548627514</v>
      </c>
      <c r="Z179" s="36">
        <v>0.50750404310567465</v>
      </c>
      <c r="AA179" s="36">
        <v>0.45499936620280768</v>
      </c>
      <c r="AB179" s="36">
        <v>0.96273741836468862</v>
      </c>
      <c r="AC179" s="36">
        <v>0.65367579062949266</v>
      </c>
      <c r="AD179" s="36">
        <v>0.70774454484072769</v>
      </c>
      <c r="AE179" s="36">
        <v>1.0406385965674561</v>
      </c>
      <c r="AF179" s="36">
        <v>0.70022226994545045</v>
      </c>
      <c r="AG179" s="36">
        <v>0.45714116219406203</v>
      </c>
      <c r="AH179" s="36">
        <v>0.95019836489589116</v>
      </c>
      <c r="AI179" s="36">
        <v>0.82026274053382331</v>
      </c>
      <c r="AJ179" s="36">
        <v>0.83373758362262163</v>
      </c>
      <c r="AK179" s="36">
        <v>0.55290793602182431</v>
      </c>
      <c r="AL179" s="36">
        <v>0.59303096932682497</v>
      </c>
      <c r="AM179" s="36">
        <v>1.0398710134537748</v>
      </c>
      <c r="AN179" s="36">
        <v>0.65351879322115336</v>
      </c>
      <c r="AO179" s="36">
        <v>0.84515319814935341</v>
      </c>
      <c r="AP179" s="36">
        <v>1.0345582216646669</v>
      </c>
      <c r="AQ179" s="36">
        <v>0.51704958849631411</v>
      </c>
      <c r="AR179" s="36">
        <v>1.117950418475826</v>
      </c>
      <c r="AS179" s="36">
        <v>0.71696628476683166</v>
      </c>
      <c r="AT179" s="36">
        <v>6.1160291637012518E-2</v>
      </c>
      <c r="AU179" s="36">
        <v>1.2003581857515728</v>
      </c>
      <c r="AV179" s="36">
        <v>0.82809004614042336</v>
      </c>
      <c r="AW179" s="36">
        <v>0.92217888330659392</v>
      </c>
      <c r="AX179" s="36">
        <v>1.014193759021089</v>
      </c>
      <c r="AY179" s="36">
        <v>1.0576455420591346</v>
      </c>
      <c r="AZ179" s="36">
        <v>0.90773875695423101</v>
      </c>
      <c r="BA179" s="36">
        <v>0.91264047026991324</v>
      </c>
      <c r="BB179" s="36">
        <v>1.1166536293910141</v>
      </c>
      <c r="BC179" s="36">
        <v>1.1106334633061179</v>
      </c>
      <c r="BD179" s="36">
        <v>1.0464628608270028</v>
      </c>
      <c r="BE179" s="36">
        <v>0.97462515315671094</v>
      </c>
      <c r="BF179" s="36">
        <v>1.1394791734519703</v>
      </c>
      <c r="BG179" s="36">
        <v>1.2508123113067853</v>
      </c>
      <c r="BH179" s="36">
        <v>0.7875924087731625</v>
      </c>
      <c r="BI179" s="36">
        <v>0.71690097303693656</v>
      </c>
      <c r="BJ179" s="36">
        <v>1.1932081653496027</v>
      </c>
      <c r="BK179" s="36">
        <v>0.99242366424202944</v>
      </c>
      <c r="BL179" s="36">
        <v>0.9177539682167043</v>
      </c>
      <c r="BM179" s="36">
        <v>1.1116212172852544</v>
      </c>
      <c r="BN179" s="36">
        <v>0.96370567146839459</v>
      </c>
      <c r="BO179" s="36">
        <v>1.0544503902814026</v>
      </c>
    </row>
    <row r="180" spans="1:67">
      <c r="A180" t="s">
        <v>548</v>
      </c>
      <c r="B180" t="s">
        <v>625</v>
      </c>
      <c r="C180" t="s">
        <v>626</v>
      </c>
      <c r="E180" s="126" t="s">
        <v>544</v>
      </c>
      <c r="G180" s="36">
        <v>1.1478386649367331</v>
      </c>
      <c r="H180" s="36">
        <v>0.84571026589547293</v>
      </c>
      <c r="I180" s="36">
        <v>0.89126099684611892</v>
      </c>
      <c r="J180" s="36">
        <v>2.1153667233436058</v>
      </c>
      <c r="K180" s="36">
        <v>0.76954417618550253</v>
      </c>
      <c r="L180" s="36">
        <v>0.87712434589497656</v>
      </c>
      <c r="M180" s="36">
        <v>0.79820616452038606</v>
      </c>
      <c r="N180" s="36">
        <v>2.0563046809970125</v>
      </c>
      <c r="O180" s="36">
        <v>1.426617029080564</v>
      </c>
      <c r="P180" s="36">
        <v>1.8314882120822371</v>
      </c>
      <c r="Q180" s="36">
        <v>0.46894194902639685</v>
      </c>
      <c r="R180" s="36">
        <v>1.3072250283924083</v>
      </c>
      <c r="S180" s="36">
        <v>0.98999804780626433</v>
      </c>
      <c r="T180" s="36">
        <v>0.8346549947623042</v>
      </c>
      <c r="U180" s="36">
        <v>0.79605224341295999</v>
      </c>
      <c r="V180" s="36">
        <v>0.67410770433741418</v>
      </c>
      <c r="W180" s="36">
        <v>3.2198953048513519</v>
      </c>
      <c r="X180" s="36">
        <v>0.57019714934730203</v>
      </c>
      <c r="Y180" s="36">
        <v>1.6386594429872365</v>
      </c>
      <c r="Z180" s="36">
        <v>0.51485907113123508</v>
      </c>
      <c r="AA180" s="36">
        <v>0.72707140608729159</v>
      </c>
      <c r="AB180" s="36">
        <v>3.6187561438722016</v>
      </c>
      <c r="AC180" s="36">
        <v>1.7126099885774377</v>
      </c>
      <c r="AD180" s="36">
        <v>0.80012424092731405</v>
      </c>
      <c r="AE180" s="36">
        <v>0.80365753783874239</v>
      </c>
      <c r="AF180" s="36">
        <v>0.7953188373682254</v>
      </c>
      <c r="AG180" s="36">
        <v>0.52309221019406438</v>
      </c>
      <c r="AH180" s="36">
        <v>0.72801784956762872</v>
      </c>
      <c r="AI180" s="36">
        <v>0.70322170449387222</v>
      </c>
      <c r="AJ180" s="36">
        <v>0.69817899984755649</v>
      </c>
      <c r="AK180" s="36">
        <v>0.60131087795734672</v>
      </c>
      <c r="AL180" s="36">
        <v>1.1014219161332528</v>
      </c>
      <c r="AM180" s="36">
        <v>1.5244747493048967</v>
      </c>
      <c r="AN180" s="36">
        <v>0.58571678324651588</v>
      </c>
      <c r="AO180" s="36">
        <v>0.26264454019482264</v>
      </c>
      <c r="AP180" s="36">
        <v>0.93746306321463413</v>
      </c>
      <c r="AQ180" s="36">
        <v>0.42840313724078055</v>
      </c>
      <c r="AR180" s="36">
        <v>0.84096230080295642</v>
      </c>
      <c r="AS180" s="36">
        <v>0.42580805288684542</v>
      </c>
      <c r="AT180" s="36">
        <v>4.4532250927519454</v>
      </c>
      <c r="AU180" s="36">
        <v>0.7420459262176371</v>
      </c>
      <c r="AV180" s="36">
        <v>0.54194991992562569</v>
      </c>
      <c r="AW180" s="36">
        <v>0.59390836362259825</v>
      </c>
      <c r="AX180" s="36">
        <v>0.87207012515562343</v>
      </c>
      <c r="AY180" s="36">
        <v>1.4885859861296782</v>
      </c>
      <c r="AZ180" s="36">
        <v>0.84027315980812423</v>
      </c>
      <c r="BA180" s="36">
        <v>1.1602873922389221</v>
      </c>
      <c r="BB180" s="36">
        <v>1.0937263996339581</v>
      </c>
      <c r="BC180" s="36">
        <v>0.74257717344001029</v>
      </c>
      <c r="BD180" s="36">
        <v>0.78262579556660072</v>
      </c>
      <c r="BE180" s="36">
        <v>1.0154247100598794</v>
      </c>
      <c r="BF180" s="36">
        <v>1.1877534492959174</v>
      </c>
      <c r="BG180" s="36">
        <v>0.879254943575006</v>
      </c>
      <c r="BH180" s="36">
        <v>0.82664589741716954</v>
      </c>
      <c r="BI180" s="36">
        <v>0.65358623730295651</v>
      </c>
      <c r="BJ180" s="36">
        <v>0.84328086935065394</v>
      </c>
      <c r="BK180" s="36">
        <v>0.82120746616030094</v>
      </c>
      <c r="BL180" s="36">
        <v>0.80028816218522703</v>
      </c>
      <c r="BM180" s="36">
        <v>0.722649799677891</v>
      </c>
      <c r="BN180" s="36">
        <v>0.80334139916695713</v>
      </c>
      <c r="BO180" s="36">
        <v>0.82438751878301264</v>
      </c>
    </row>
    <row r="181" spans="1:67">
      <c r="A181" t="s">
        <v>548</v>
      </c>
      <c r="B181" t="s">
        <v>625</v>
      </c>
      <c r="C181" t="s">
        <v>626</v>
      </c>
      <c r="E181" s="127">
        <v>0.01</v>
      </c>
      <c r="G181" s="36">
        <v>0.70876268523258024</v>
      </c>
      <c r="H181" s="36">
        <v>0.6383719304395491</v>
      </c>
      <c r="I181" s="36">
        <v>1.0879893997976118</v>
      </c>
      <c r="J181" s="36">
        <v>0.77321227216023958</v>
      </c>
      <c r="K181" s="36">
        <v>0.92167980878180344</v>
      </c>
      <c r="L181" s="36">
        <v>0.81004444187309055</v>
      </c>
      <c r="M181" s="36">
        <v>0.39308667406223263</v>
      </c>
      <c r="N181" s="36">
        <v>0.78205821058130609</v>
      </c>
      <c r="O181" s="36">
        <v>0.68144281536323936</v>
      </c>
      <c r="P181" s="36">
        <v>0.57041935604404248</v>
      </c>
      <c r="Q181" s="36">
        <v>0.65488299940869521</v>
      </c>
      <c r="R181" s="36">
        <v>1.4973973594107577</v>
      </c>
      <c r="S181" s="36">
        <v>0.98880518688594199</v>
      </c>
      <c r="T181" s="36">
        <v>0.83085307071276304</v>
      </c>
      <c r="U181" s="36">
        <v>0.99932651671613915</v>
      </c>
      <c r="V181" s="36">
        <v>0.39880577773881898</v>
      </c>
      <c r="W181" s="36">
        <v>1.2330386888738742</v>
      </c>
      <c r="X181" s="36">
        <v>0.79886749733890228</v>
      </c>
      <c r="Y181" s="36">
        <v>0.76239587572975021</v>
      </c>
      <c r="Z181" s="36">
        <v>0.62915666998827469</v>
      </c>
      <c r="AA181" s="36">
        <v>0.72393719179939831</v>
      </c>
      <c r="AB181" s="36">
        <v>0.71460319494447277</v>
      </c>
      <c r="AC181" s="36">
        <v>1.1224468809412116</v>
      </c>
      <c r="AD181" s="36">
        <v>0.66494210050998181</v>
      </c>
      <c r="AE181" s="36">
        <v>0.84526119380270981</v>
      </c>
      <c r="AF181" s="36">
        <v>0.80993882575324327</v>
      </c>
      <c r="AG181" s="36">
        <v>0.69289643277135926</v>
      </c>
      <c r="AH181" s="36">
        <v>0.97016405238585657</v>
      </c>
      <c r="AI181" s="36">
        <v>0.7868486154135087</v>
      </c>
      <c r="AJ181" s="36">
        <v>0.88740542399863609</v>
      </c>
      <c r="AK181" s="36">
        <v>0.49830853312087009</v>
      </c>
      <c r="AL181" s="36">
        <v>0.68595191491023955</v>
      </c>
      <c r="AM181" s="36">
        <v>1.202806514047601</v>
      </c>
      <c r="AN181" s="36">
        <v>0.68127096599926229</v>
      </c>
      <c r="AO181" s="36">
        <v>0.85695109713839979</v>
      </c>
      <c r="AP181" s="36">
        <v>0.84616729919741163</v>
      </c>
      <c r="AQ181" s="36">
        <v>0.86356373019736632</v>
      </c>
      <c r="AR181" s="36">
        <v>0.82407994420831099</v>
      </c>
      <c r="AS181" s="36">
        <v>0.84673192080202553</v>
      </c>
      <c r="AT181" s="36">
        <v>0.86378196291202003</v>
      </c>
      <c r="AU181" s="36">
        <v>1.4176142084594743</v>
      </c>
      <c r="AV181" s="36">
        <v>0.7463165371674807</v>
      </c>
      <c r="AW181" s="36">
        <v>1.0815636237856034</v>
      </c>
      <c r="AX181" s="36">
        <v>1.0945465420221281</v>
      </c>
      <c r="AY181" s="36">
        <v>1.5061403410416847</v>
      </c>
      <c r="AZ181" s="36">
        <v>1.1021717550609507</v>
      </c>
      <c r="BA181" s="36">
        <v>0.91898838674466565</v>
      </c>
      <c r="BB181" s="36">
        <v>1.0861186771730591</v>
      </c>
      <c r="BC181" s="36">
        <v>1.1497998678052941</v>
      </c>
      <c r="BD181" s="36">
        <v>1.098489523802032</v>
      </c>
      <c r="BE181" s="36">
        <v>0.96120720066500032</v>
      </c>
      <c r="BF181" s="36">
        <v>11.699496647534659</v>
      </c>
      <c r="BG181" s="36">
        <v>6.7874295773744757</v>
      </c>
      <c r="BH181" s="36">
        <v>1.4696994025386143</v>
      </c>
      <c r="BI181" s="36">
        <v>0.87045749407928164</v>
      </c>
      <c r="BJ181" s="36">
        <v>2.106496845505144</v>
      </c>
      <c r="BK181" s="36">
        <v>1.2825615316748191</v>
      </c>
      <c r="BL181" s="36">
        <v>0.95672708874198809</v>
      </c>
      <c r="BM181" s="36">
        <v>2.8140837715521712</v>
      </c>
      <c r="BN181" s="36">
        <v>1.4207616059747064</v>
      </c>
      <c r="BO181" s="36">
        <v>1.0114964250054712</v>
      </c>
    </row>
    <row r="182" spans="1:67">
      <c r="A182" t="s">
        <v>548</v>
      </c>
      <c r="B182" t="s">
        <v>625</v>
      </c>
      <c r="C182" t="s">
        <v>626</v>
      </c>
      <c r="E182" s="127">
        <v>0.01</v>
      </c>
      <c r="G182" s="36">
        <v>1.4573202316193168</v>
      </c>
      <c r="H182" s="36">
        <v>0.82383259331862868</v>
      </c>
      <c r="I182" s="36">
        <v>1.0313998491946048</v>
      </c>
      <c r="J182" s="36">
        <v>0.63521478424691036</v>
      </c>
      <c r="K182" s="36">
        <v>0.87401609043427009</v>
      </c>
      <c r="L182" s="36">
        <v>0.81874899804634094</v>
      </c>
      <c r="M182" s="36">
        <v>0.67668392613636963</v>
      </c>
      <c r="N182" s="36">
        <v>0.46172489007385992</v>
      </c>
      <c r="O182" s="36">
        <v>0.47172254385059159</v>
      </c>
      <c r="P182" s="36">
        <v>0.56838404505869899</v>
      </c>
      <c r="Q182" s="36">
        <v>0.61638324051036919</v>
      </c>
      <c r="R182" s="36">
        <v>1.7719056001954856</v>
      </c>
      <c r="S182" s="36">
        <v>0.7530883104463364</v>
      </c>
      <c r="T182" s="36">
        <v>0.85894570486869481</v>
      </c>
      <c r="U182" s="36">
        <v>0.89588716419562331</v>
      </c>
      <c r="V182" s="36">
        <v>0.53988473205952214</v>
      </c>
      <c r="W182" s="36">
        <v>1.1257534950264598</v>
      </c>
      <c r="X182" s="36">
        <v>0.69108910213643604</v>
      </c>
      <c r="Y182" s="36">
        <v>0.76679464660302732</v>
      </c>
      <c r="Z182" s="36">
        <v>0.79194664737036402</v>
      </c>
      <c r="AA182" s="36">
        <v>0.79514178547406944</v>
      </c>
      <c r="AB182" s="36">
        <v>0.59196035371682476</v>
      </c>
      <c r="AC182" s="36">
        <v>1.0216761442348756</v>
      </c>
      <c r="AD182" s="36">
        <v>1.0092518010245251</v>
      </c>
      <c r="AE182" s="36">
        <v>1.0185332946960957</v>
      </c>
      <c r="AF182" s="36">
        <v>0.60752812908636034</v>
      </c>
      <c r="AG182" s="36">
        <v>0.59514816757086197</v>
      </c>
      <c r="AH182" s="36">
        <v>0.97151573389804258</v>
      </c>
      <c r="AI182" s="36">
        <v>0.92843153725644212</v>
      </c>
      <c r="AJ182" s="36">
        <v>0.85972963674934921</v>
      </c>
      <c r="AK182" s="36">
        <v>0.46579914031831821</v>
      </c>
      <c r="AL182" s="36">
        <v>0.68130402708745652</v>
      </c>
      <c r="AM182" s="36">
        <v>0.98582729758055709</v>
      </c>
      <c r="AN182" s="36">
        <v>0.69650670731965947</v>
      </c>
      <c r="AO182" s="36">
        <v>1.1120997227566081</v>
      </c>
      <c r="AP182" s="36">
        <v>0.70416740402980138</v>
      </c>
      <c r="AQ182" s="36">
        <v>0.73435580910030052</v>
      </c>
      <c r="AR182" s="36">
        <v>1.0127070143177053</v>
      </c>
      <c r="AS182" s="36">
        <v>0.84149296374123228</v>
      </c>
      <c r="AT182" s="36">
        <v>4.0356604218662033</v>
      </c>
      <c r="AU182" s="36">
        <v>0.86006872513087884</v>
      </c>
      <c r="AV182" s="36">
        <v>0.86154359300575112</v>
      </c>
      <c r="AW182" s="36">
        <v>1.094670491054601</v>
      </c>
      <c r="AX182" s="36">
        <v>1.1063693483199111</v>
      </c>
      <c r="AY182" s="36">
        <v>1.5447072178917838</v>
      </c>
      <c r="AZ182" s="36">
        <v>1.3389262034055001</v>
      </c>
      <c r="BA182" s="36">
        <v>0.93754181687666016</v>
      </c>
      <c r="BB182" s="36">
        <v>0.92986759965745824</v>
      </c>
      <c r="BC182" s="36">
        <v>1.3607285487337999</v>
      </c>
      <c r="BD182" s="36">
        <v>1.0262003762753109</v>
      </c>
      <c r="BE182" s="36">
        <v>1.0880214703591871</v>
      </c>
      <c r="BF182" s="36">
        <v>3.0784915896525589</v>
      </c>
      <c r="BG182" s="36">
        <v>1.0721982525550016</v>
      </c>
      <c r="BH182" s="36">
        <v>1.0438580521683953</v>
      </c>
      <c r="BI182" s="36">
        <v>0.78357079447738842</v>
      </c>
      <c r="BJ182" s="36">
        <v>1.5644231440797982</v>
      </c>
      <c r="BK182" s="36">
        <v>1.1423587513369373</v>
      </c>
      <c r="BL182" s="36">
        <v>1.1314278995223614</v>
      </c>
      <c r="BM182" s="36">
        <v>1.4026651484856667</v>
      </c>
      <c r="BN182" s="36">
        <v>1.4800215469394999</v>
      </c>
      <c r="BO182" s="36">
        <v>0.92826705556813627</v>
      </c>
    </row>
    <row r="183" spans="1:67">
      <c r="A183" t="s">
        <v>548</v>
      </c>
      <c r="B183" t="s">
        <v>625</v>
      </c>
      <c r="C183" t="s">
        <v>626</v>
      </c>
      <c r="E183" s="127">
        <v>0.1</v>
      </c>
      <c r="G183" s="36">
        <v>3.2297533694820739</v>
      </c>
      <c r="H183" s="36">
        <v>1.5354895115206824</v>
      </c>
      <c r="I183" s="36">
        <v>2.0946214530830605</v>
      </c>
      <c r="J183" s="36">
        <v>1.3831863254264072</v>
      </c>
      <c r="K183" s="36">
        <v>1.0067891226027934</v>
      </c>
      <c r="L183" s="36">
        <v>1.4637764201531289</v>
      </c>
      <c r="M183" s="36">
        <v>0.23099307393973156</v>
      </c>
      <c r="N183" s="36">
        <v>1.5526020593535963</v>
      </c>
      <c r="O183" s="36">
        <v>2.6754080987820772</v>
      </c>
      <c r="P183" s="36">
        <v>0.68464040997940856</v>
      </c>
      <c r="Q183" s="36">
        <v>0.86688728162408946</v>
      </c>
      <c r="R183" s="36">
        <v>1.5635852132600341</v>
      </c>
      <c r="S183" s="36">
        <v>3.5914725502389273</v>
      </c>
      <c r="T183" s="36">
        <v>1.1356345208489511</v>
      </c>
      <c r="U183" s="36">
        <v>1.4555303955603185</v>
      </c>
      <c r="V183" s="36">
        <v>0.37699806053935975</v>
      </c>
      <c r="W183" s="36">
        <v>2.2079775833591349</v>
      </c>
      <c r="X183" s="36">
        <v>1.2209082335288126</v>
      </c>
      <c r="Y183" s="36">
        <v>0.82726646285401162</v>
      </c>
      <c r="Z183" s="36">
        <v>0.38306977103184198</v>
      </c>
      <c r="AA183" s="36">
        <v>1.2642681194887087</v>
      </c>
      <c r="AB183" s="36">
        <v>0.49648963644897776</v>
      </c>
      <c r="AC183" s="36">
        <v>1.1809717575901226</v>
      </c>
      <c r="AD183" s="36">
        <v>0.74627696702744239</v>
      </c>
      <c r="AE183" s="36">
        <v>1.233808179861426</v>
      </c>
      <c r="AF183" s="36">
        <v>0.93176545455361914</v>
      </c>
      <c r="AG183" s="36">
        <v>0.57302635819050207</v>
      </c>
      <c r="AH183" s="36">
        <v>0.86346989989990963</v>
      </c>
      <c r="AI183" s="36">
        <v>0.76412175009794614</v>
      </c>
      <c r="AJ183" s="36">
        <v>0.88635558109833612</v>
      </c>
      <c r="AK183" s="36">
        <v>1.0048293974922351</v>
      </c>
      <c r="AL183" s="36">
        <v>0.69486186163978692</v>
      </c>
      <c r="AM183" s="36">
        <v>1.174936455578347</v>
      </c>
      <c r="AN183" s="36">
        <v>0.75786680840273424</v>
      </c>
      <c r="AO183" s="36">
        <v>0.71026239173057215</v>
      </c>
      <c r="AP183" s="36">
        <v>1.0758085872784957</v>
      </c>
      <c r="AQ183" s="36">
        <v>0.55641280458307618</v>
      </c>
      <c r="AR183" s="36">
        <v>0.78729321924571605</v>
      </c>
      <c r="AS183" s="36">
        <v>0.71251267713291022</v>
      </c>
      <c r="AT183" s="36">
        <v>3.640055527624217</v>
      </c>
      <c r="AU183" s="36">
        <v>1.2184239695717785</v>
      </c>
      <c r="AV183" s="36">
        <v>0.82521462959620384</v>
      </c>
      <c r="AW183" s="36">
        <v>0.892348456563134</v>
      </c>
      <c r="AX183" s="36">
        <v>1.10220292459059</v>
      </c>
      <c r="AY183" s="36">
        <v>4.1030517711260508</v>
      </c>
      <c r="AZ183" s="36">
        <v>1.9099517883246495</v>
      </c>
      <c r="BA183" s="36">
        <v>1.9163586338027261</v>
      </c>
      <c r="BB183" s="36">
        <v>1.4351309615283276</v>
      </c>
      <c r="BC183" s="36">
        <v>1.6639781635362443</v>
      </c>
      <c r="BD183" s="36">
        <v>2.0897563410144664</v>
      </c>
      <c r="BE183" s="36">
        <v>1.3486770882447603</v>
      </c>
      <c r="BF183" s="36">
        <v>90.024009726398972</v>
      </c>
      <c r="BG183" s="36">
        <v>56.627006195564803</v>
      </c>
      <c r="BH183" s="36">
        <v>8.1240244008931057</v>
      </c>
      <c r="BI183" s="36">
        <v>1.7537097950798741</v>
      </c>
      <c r="BJ183" s="36">
        <v>6.2166865728419927</v>
      </c>
      <c r="BK183" s="36">
        <v>1.9683853521977299</v>
      </c>
      <c r="BL183" s="36">
        <v>1.0498203132340704</v>
      </c>
      <c r="BM183" s="36">
        <v>15.127836170086393</v>
      </c>
      <c r="BN183" s="36">
        <v>5.4050138030683961</v>
      </c>
      <c r="BO183" s="36">
        <v>1.5330704569656031</v>
      </c>
    </row>
    <row r="184" spans="1:67">
      <c r="A184" t="s">
        <v>548</v>
      </c>
      <c r="B184" t="s">
        <v>625</v>
      </c>
      <c r="C184" t="s">
        <v>626</v>
      </c>
      <c r="E184" s="127">
        <v>0.5</v>
      </c>
      <c r="G184" s="36">
        <v>21.676961923233634</v>
      </c>
      <c r="H184" s="36">
        <v>1.3336363424908362</v>
      </c>
      <c r="I184" s="36">
        <v>2.0897874365266356</v>
      </c>
      <c r="J184" s="36">
        <v>0.90416763250648624</v>
      </c>
      <c r="K184" s="36">
        <v>0.61405006902935377</v>
      </c>
      <c r="L184" s="36">
        <v>4.7448480186129638</v>
      </c>
      <c r="M184" s="36">
        <v>0.49058946767259781</v>
      </c>
      <c r="N184" s="36">
        <v>2.4306712363064706</v>
      </c>
      <c r="O184" s="36">
        <v>5.228603386709235</v>
      </c>
      <c r="P184" s="36">
        <v>1.7533147645606162</v>
      </c>
      <c r="Q184" s="36">
        <v>3.4836096850234139</v>
      </c>
      <c r="R184" s="36">
        <v>0.74304655672360198</v>
      </c>
      <c r="S184" s="36">
        <v>6.9704034177601155</v>
      </c>
      <c r="T184" s="36">
        <v>0.83518359327120595</v>
      </c>
      <c r="U184" s="36">
        <v>3.0912956382645911</v>
      </c>
      <c r="V184" s="36">
        <v>7.4289167711578966E-2</v>
      </c>
      <c r="W184" s="36">
        <v>1.4736482376909072</v>
      </c>
      <c r="X184" s="36">
        <v>0.78166450622016082</v>
      </c>
      <c r="Y184" s="36">
        <v>0.26851799285382527</v>
      </c>
      <c r="Z184" s="36">
        <v>5.7207406659061551E-2</v>
      </c>
      <c r="AA184" s="36">
        <v>1.0388368688234644</v>
      </c>
      <c r="AB184" s="36">
        <v>0.1078054616899773</v>
      </c>
      <c r="AC184" s="36">
        <v>0.38599153942188597</v>
      </c>
      <c r="AD184" s="36">
        <v>0.7870077411271682</v>
      </c>
      <c r="AE184" s="36">
        <v>0.47956051483777312</v>
      </c>
      <c r="AF184" s="36">
        <v>1.2097470447628784</v>
      </c>
      <c r="AG184" s="36">
        <v>0.80292663317353696</v>
      </c>
      <c r="AH184" s="36">
        <v>0.92330836273834971</v>
      </c>
      <c r="AI184" s="36">
        <v>0.99208875420572262</v>
      </c>
      <c r="AJ184" s="36">
        <v>0.94778002161136943</v>
      </c>
      <c r="AK184" s="36">
        <v>0.95502952774098171</v>
      </c>
      <c r="AL184" s="36">
        <v>0.54391939329172923</v>
      </c>
      <c r="AM184" s="36">
        <v>1.247681240957252</v>
      </c>
      <c r="AN184" s="36">
        <v>0.87459250823595625</v>
      </c>
      <c r="AO184" s="36">
        <v>0.77008557007883827</v>
      </c>
      <c r="AP184" s="36">
        <v>1.4764045374757171</v>
      </c>
      <c r="AQ184" s="36">
        <v>0.35871107473250624</v>
      </c>
      <c r="AR184" s="36">
        <v>0.796441125806852</v>
      </c>
      <c r="AS184" s="36">
        <v>0.73085355247826644</v>
      </c>
      <c r="AT184" s="36">
        <v>5.7782279737733582</v>
      </c>
      <c r="AU184" s="36">
        <v>3.6850466820550576</v>
      </c>
      <c r="AV184" s="36">
        <v>0.88240200225684984</v>
      </c>
      <c r="AW184" s="36">
        <v>0.90271704618268267</v>
      </c>
      <c r="AX184" s="36">
        <v>1.4113311404483817</v>
      </c>
      <c r="AY184" s="36">
        <v>6.0770199351198588</v>
      </c>
      <c r="AZ184" s="36">
        <v>2.4287313009064682</v>
      </c>
      <c r="BA184" s="36">
        <v>4.5473758281824246</v>
      </c>
      <c r="BB184" s="36">
        <v>2.3421753049250271</v>
      </c>
      <c r="BC184" s="36">
        <v>1.4154915802595984</v>
      </c>
      <c r="BD184" s="36">
        <v>2.2345764524829463</v>
      </c>
      <c r="BE184" s="36">
        <v>1.4622719384348462</v>
      </c>
      <c r="BF184" s="36">
        <v>11.072465418221153</v>
      </c>
      <c r="BG184" s="36">
        <v>11.314375249242419</v>
      </c>
      <c r="BH184" s="36">
        <v>13.726208216865091</v>
      </c>
      <c r="BI184" s="36">
        <v>10.607970005576673</v>
      </c>
      <c r="BJ184" s="36">
        <v>6.376711056830743</v>
      </c>
      <c r="BK184" s="36">
        <v>1.6978151014282954</v>
      </c>
      <c r="BL184" s="36">
        <v>1.4407390797222879</v>
      </c>
      <c r="BM184" s="36">
        <v>32.804012930250785</v>
      </c>
      <c r="BN184" s="36">
        <v>13.186273170288061</v>
      </c>
      <c r="BO184" s="36">
        <v>1.7327826091072329</v>
      </c>
    </row>
    <row r="185" spans="1:67">
      <c r="A185" t="s">
        <v>548</v>
      </c>
      <c r="B185" t="s">
        <v>625</v>
      </c>
      <c r="C185" t="s">
        <v>626</v>
      </c>
      <c r="E185" s="127">
        <v>1</v>
      </c>
      <c r="G185" s="36" t="s">
        <v>546</v>
      </c>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row>
    <row r="186" spans="1:67">
      <c r="A186" t="s">
        <v>548</v>
      </c>
      <c r="B186" s="62" t="s">
        <v>631</v>
      </c>
      <c r="C186" s="62" t="s">
        <v>842</v>
      </c>
      <c r="D186" s="62" t="s">
        <v>35</v>
      </c>
      <c r="E186" s="129" t="s">
        <v>544</v>
      </c>
      <c r="F186" s="62" t="s">
        <v>314</v>
      </c>
      <c r="G186" s="37">
        <v>0.63180637386496985</v>
      </c>
      <c r="H186" s="37">
        <v>1.0385182502056025</v>
      </c>
      <c r="I186" s="37">
        <v>0.80841956417920402</v>
      </c>
      <c r="J186" s="37">
        <v>2.8575021867389307</v>
      </c>
      <c r="K186" s="37">
        <v>0.86588420789895926</v>
      </c>
      <c r="L186" s="37">
        <v>0.74448743053430888</v>
      </c>
      <c r="M186" s="37">
        <v>0.88790833907881539</v>
      </c>
      <c r="N186" s="37">
        <v>0.7983743229887883</v>
      </c>
      <c r="O186" s="37">
        <v>0.64164054099101353</v>
      </c>
      <c r="P186" s="37">
        <v>4.468323610662531</v>
      </c>
      <c r="Q186" s="37">
        <v>0.76269309612230685</v>
      </c>
      <c r="R186" s="37">
        <v>1.3711747730349841</v>
      </c>
      <c r="S186" s="37">
        <v>1.5382504205975245</v>
      </c>
      <c r="T186" s="37">
        <v>0.84214055424657153</v>
      </c>
      <c r="U186" s="37">
        <v>1.1935009380023696</v>
      </c>
      <c r="V186" s="37">
        <v>0.95863638223483527</v>
      </c>
      <c r="W186" s="37">
        <v>0.58414995362122946</v>
      </c>
      <c r="X186" s="37">
        <v>1.0064947572577776</v>
      </c>
      <c r="Y186" s="37">
        <v>0.77580180022105494</v>
      </c>
      <c r="Z186" s="37">
        <v>0.91604009818902288</v>
      </c>
      <c r="AA186" s="37">
        <v>1.0476687792759014</v>
      </c>
      <c r="AB186" s="37">
        <v>0.91395073287411666</v>
      </c>
      <c r="AC186" s="37">
        <v>1.4778192752154835</v>
      </c>
      <c r="AD186" s="37">
        <v>0.58161525155166827</v>
      </c>
      <c r="AE186" s="37">
        <v>0.68754524917023574</v>
      </c>
      <c r="AF186" s="37">
        <v>1.0215880576986878</v>
      </c>
      <c r="AG186" s="37">
        <v>0.85167947896269258</v>
      </c>
      <c r="AH186" s="37">
        <v>1.000135712908037</v>
      </c>
      <c r="AI186" s="37">
        <v>0.92295976186968709</v>
      </c>
      <c r="AJ186" s="37">
        <v>0.87207185547767541</v>
      </c>
      <c r="AK186" s="37">
        <v>0.69963859711694232</v>
      </c>
      <c r="AL186" s="37">
        <v>0.71959459128441317</v>
      </c>
      <c r="AM186" s="37">
        <v>1.2605619073280581</v>
      </c>
      <c r="AN186" s="37">
        <v>1.0073111228306635</v>
      </c>
      <c r="AO186" s="37">
        <v>0.62107466998328686</v>
      </c>
      <c r="AP186" s="37">
        <v>0.98155227305886383</v>
      </c>
      <c r="AQ186" s="37">
        <v>1.5652325444824362</v>
      </c>
      <c r="AR186" s="37">
        <v>1.013327215117432</v>
      </c>
      <c r="AS186" s="37">
        <v>0.84868468451634116</v>
      </c>
      <c r="AT186" s="37">
        <v>6.9469660351435527</v>
      </c>
      <c r="AU186" s="37">
        <v>1.4732022651609018</v>
      </c>
      <c r="AV186" s="37">
        <v>0.66633491531895339</v>
      </c>
      <c r="AW186" s="37">
        <v>0.82731580552109774</v>
      </c>
      <c r="AX186" s="37">
        <v>0.86737913196873417</v>
      </c>
      <c r="AY186" s="37">
        <v>1.1283858973455094</v>
      </c>
      <c r="AZ186" s="37">
        <v>0.92810358829098905</v>
      </c>
      <c r="BA186" s="37">
        <v>1.0968070350399426</v>
      </c>
      <c r="BB186" s="37">
        <v>0.85933174220438746</v>
      </c>
      <c r="BC186" s="37">
        <v>1.107133842562444</v>
      </c>
      <c r="BD186" s="37">
        <v>1.0450448755055104</v>
      </c>
      <c r="BE186" s="37">
        <v>1.0995953844134936</v>
      </c>
      <c r="BF186" s="37">
        <v>0.1089003190839662</v>
      </c>
      <c r="BG186" s="37">
        <v>0.53924560385921694</v>
      </c>
      <c r="BH186" s="37">
        <v>0.61351903445803424</v>
      </c>
      <c r="BI186" s="37">
        <v>0.67166021762907979</v>
      </c>
      <c r="BJ186" s="37">
        <v>0.63066604773925183</v>
      </c>
      <c r="BK186" s="37">
        <v>0.92492554149127826</v>
      </c>
      <c r="BL186" s="37">
        <v>1.0938169705480771</v>
      </c>
      <c r="BM186" s="37">
        <v>0.51544285000088397</v>
      </c>
      <c r="BN186" s="37">
        <v>1.0544063276434299</v>
      </c>
      <c r="BO186" s="37">
        <v>1.0934523054479683</v>
      </c>
    </row>
    <row r="187" spans="1:67">
      <c r="A187" t="s">
        <v>548</v>
      </c>
      <c r="B187" t="s">
        <v>631</v>
      </c>
      <c r="C187" t="s">
        <v>842</v>
      </c>
      <c r="E187" s="126" t="s">
        <v>544</v>
      </c>
      <c r="G187" s="36">
        <v>1.1398834806948739</v>
      </c>
      <c r="H187" s="36">
        <v>1.4594131607949845</v>
      </c>
      <c r="I187" s="36">
        <v>0.93144553238960393</v>
      </c>
      <c r="J187" s="36">
        <v>1.4891052515188679</v>
      </c>
      <c r="K187" s="36">
        <v>0.59047079914859824</v>
      </c>
      <c r="L187" s="36">
        <v>1.0889863155553958</v>
      </c>
      <c r="M187" s="36">
        <v>1.0649039588274622</v>
      </c>
      <c r="N187" s="36">
        <v>0.96534761475859221</v>
      </c>
      <c r="O187" s="36">
        <v>1.9286533664216228</v>
      </c>
      <c r="P187" s="36">
        <v>1.277795382283168</v>
      </c>
      <c r="Q187" s="36">
        <v>0.69203452272371491</v>
      </c>
      <c r="R187" s="36">
        <v>1.1280689371594312</v>
      </c>
      <c r="S187" s="36">
        <v>1.5442705638067316</v>
      </c>
      <c r="T187" s="36">
        <v>1.1313768726382367</v>
      </c>
      <c r="U187" s="36">
        <v>1.144720162884012</v>
      </c>
      <c r="V187" s="36">
        <v>1.2021616762585323</v>
      </c>
      <c r="W187" s="36">
        <v>0.71423732254144634</v>
      </c>
      <c r="X187" s="36">
        <v>1.2629180902197272</v>
      </c>
      <c r="Y187" s="36">
        <v>0.68098422730945918</v>
      </c>
      <c r="Z187" s="36">
        <v>0.62608167228649669</v>
      </c>
      <c r="AA187" s="36">
        <v>0.57356400251773387</v>
      </c>
      <c r="AB187" s="36">
        <v>1.403757899784938</v>
      </c>
      <c r="AC187" s="36">
        <v>0.85770154775932583</v>
      </c>
      <c r="AD187" s="36">
        <v>0.75884112247623703</v>
      </c>
      <c r="AE187" s="36">
        <v>0.94342476103176953</v>
      </c>
      <c r="AF187" s="36">
        <v>1.6906896100462936</v>
      </c>
      <c r="AG187" s="36">
        <v>0.58946316167270574</v>
      </c>
      <c r="AH187" s="36">
        <v>0.64619350310447443</v>
      </c>
      <c r="AI187" s="36">
        <v>0.54347210276196545</v>
      </c>
      <c r="AJ187" s="36">
        <v>0.73895545519989481</v>
      </c>
      <c r="AK187" s="36">
        <v>0.71082944684381622</v>
      </c>
      <c r="AL187" s="36">
        <v>0.64268479026409953</v>
      </c>
      <c r="AM187" s="36">
        <v>0.65206464098347472</v>
      </c>
      <c r="AN187" s="36">
        <v>0.78195908041341311</v>
      </c>
      <c r="AO187" s="36">
        <v>1.0918642916638643</v>
      </c>
      <c r="AP187" s="36">
        <v>1.0231765675868627</v>
      </c>
      <c r="AQ187" s="36">
        <v>0.4883096423435338</v>
      </c>
      <c r="AR187" s="36">
        <v>0.6739806248101835</v>
      </c>
      <c r="AS187" s="36">
        <v>0.88394061710819483</v>
      </c>
      <c r="AT187" s="36">
        <v>1.7949316012571448</v>
      </c>
      <c r="AU187" s="36">
        <v>1.6189935253452228</v>
      </c>
      <c r="AV187" s="36">
        <v>0.76190289120929644</v>
      </c>
      <c r="AW187" s="36">
        <v>0.85382547129908493</v>
      </c>
      <c r="AX187" s="36">
        <v>0.76491937057859749</v>
      </c>
      <c r="AY187" s="36">
        <v>1.5</v>
      </c>
      <c r="AZ187" s="36">
        <v>1.2</v>
      </c>
      <c r="BA187" s="36">
        <v>1</v>
      </c>
      <c r="BB187" s="36">
        <v>0.8</v>
      </c>
      <c r="BC187" s="36">
        <v>1</v>
      </c>
      <c r="BD187" s="36">
        <v>1</v>
      </c>
      <c r="BE187" s="36">
        <v>1.2</v>
      </c>
      <c r="BF187" s="36">
        <v>1</v>
      </c>
      <c r="BG187" s="36">
        <v>0.6</v>
      </c>
      <c r="BH187" s="36">
        <v>1.3</v>
      </c>
      <c r="BI187" s="36">
        <v>1.8</v>
      </c>
      <c r="BJ187" s="36">
        <v>1.4</v>
      </c>
      <c r="BK187" s="36">
        <v>1.6</v>
      </c>
      <c r="BL187" s="36">
        <v>0.8</v>
      </c>
      <c r="BM187" s="36">
        <v>1</v>
      </c>
      <c r="BN187" s="36">
        <v>1.3</v>
      </c>
      <c r="BO187" s="36">
        <v>0.9</v>
      </c>
    </row>
    <row r="188" spans="1:67">
      <c r="A188" t="s">
        <v>548</v>
      </c>
      <c r="B188" t="s">
        <v>631</v>
      </c>
      <c r="C188" t="s">
        <v>842</v>
      </c>
      <c r="E188" s="127">
        <v>0.01</v>
      </c>
      <c r="G188" s="36">
        <v>2.0657293750172196</v>
      </c>
      <c r="H188" s="36">
        <v>1.0597738565036208</v>
      </c>
      <c r="I188" s="36">
        <v>0.96455611200093361</v>
      </c>
      <c r="J188" s="36">
        <v>0.72630616406606285</v>
      </c>
      <c r="K188" s="36">
        <v>1.0563332740985694</v>
      </c>
      <c r="L188" s="36">
        <v>0.75514545938040289</v>
      </c>
      <c r="M188" s="36">
        <v>1.0569355143315167</v>
      </c>
      <c r="N188" s="36">
        <v>1.1238416271381082</v>
      </c>
      <c r="O188" s="36">
        <v>1.1642039261691577</v>
      </c>
      <c r="P188" s="36">
        <v>0.65441208513656579</v>
      </c>
      <c r="Q188" s="36">
        <v>0.93642338883833354</v>
      </c>
      <c r="R188" s="36">
        <v>1.7760043046177867</v>
      </c>
      <c r="S188" s="36">
        <v>0.77069091527874245</v>
      </c>
      <c r="T188" s="36">
        <v>0.83739033847825473</v>
      </c>
      <c r="U188" s="36">
        <v>0.86737169928140745</v>
      </c>
      <c r="V188" s="36">
        <v>0.94216827327534824</v>
      </c>
      <c r="W188" s="36">
        <v>0.79786927171128852</v>
      </c>
      <c r="X188" s="36">
        <v>0.56263724675082127</v>
      </c>
      <c r="Y188" s="36">
        <v>0.93968264131228563</v>
      </c>
      <c r="Z188" s="36">
        <v>0.81045752277320682</v>
      </c>
      <c r="AA188" s="36">
        <v>0.75923445777825327</v>
      </c>
      <c r="AB188" s="36">
        <v>0.82182652121584332</v>
      </c>
      <c r="AC188" s="36">
        <v>1.3796203263688853</v>
      </c>
      <c r="AD188" s="36">
        <v>1.2113531285092058</v>
      </c>
      <c r="AE188" s="36">
        <v>1.1017725880966029</v>
      </c>
      <c r="AF188" s="36">
        <v>0.66635202784906045</v>
      </c>
      <c r="AG188" s="36">
        <v>0.41312610303351377</v>
      </c>
      <c r="AH188" s="36">
        <v>0.77466399861750945</v>
      </c>
      <c r="AI188" s="36">
        <v>0.86226353072043227</v>
      </c>
      <c r="AJ188" s="36">
        <v>0.77125950991119641</v>
      </c>
      <c r="AK188" s="36">
        <v>0.45097307787021479</v>
      </c>
      <c r="AL188" s="36">
        <v>0.78442312526945912</v>
      </c>
      <c r="AM188" s="36">
        <v>1.2165032446822457</v>
      </c>
      <c r="AN188" s="36">
        <v>0.64239941510214427</v>
      </c>
      <c r="AO188" s="36">
        <v>1.7131120231607999</v>
      </c>
      <c r="AP188" s="36">
        <v>0.91848221090771676</v>
      </c>
      <c r="AQ188" s="36">
        <v>0.53510150198989603</v>
      </c>
      <c r="AR188" s="36">
        <v>1.0729257070683973</v>
      </c>
      <c r="AS188" s="36">
        <v>0.79794236312888822</v>
      </c>
      <c r="AT188" s="36">
        <v>3.7741143058251945</v>
      </c>
      <c r="AU188" s="36">
        <v>0.82694150318369986</v>
      </c>
      <c r="AV188" s="36">
        <v>0.75175217150257656</v>
      </c>
      <c r="AW188" s="36">
        <v>1.0820971280740597</v>
      </c>
      <c r="AX188" s="36">
        <v>0.91965612945431052</v>
      </c>
      <c r="AY188" s="36">
        <v>1.6709478994655174</v>
      </c>
      <c r="AZ188" s="36">
        <v>1.0992733537842201</v>
      </c>
      <c r="BA188" s="36">
        <v>1.0001998393535907</v>
      </c>
      <c r="BB188" s="36">
        <v>0.94502902779526843</v>
      </c>
      <c r="BC188" s="36">
        <v>1.9672951618831001</v>
      </c>
      <c r="BD188" s="36">
        <v>1.3339111114261999</v>
      </c>
      <c r="BE188" s="36">
        <v>0.976059065702225</v>
      </c>
      <c r="BF188" s="36">
        <v>1.8474777129103648</v>
      </c>
      <c r="BG188" s="36">
        <v>1.4378418715083503</v>
      </c>
      <c r="BH188" s="36">
        <v>0.8920885802972911</v>
      </c>
      <c r="BI188" s="36">
        <v>0.65586412310333664</v>
      </c>
      <c r="BJ188" s="36">
        <v>1.9323632968090301</v>
      </c>
      <c r="BK188" s="36">
        <v>1.5019268750161601</v>
      </c>
      <c r="BL188" s="36">
        <v>0.92113083004259388</v>
      </c>
      <c r="BM188" s="36">
        <v>1.1659484270200331</v>
      </c>
      <c r="BN188" s="36">
        <v>1.90937910368208</v>
      </c>
      <c r="BO188" s="36">
        <v>0.88022555131252145</v>
      </c>
    </row>
    <row r="189" spans="1:67">
      <c r="A189" t="s">
        <v>548</v>
      </c>
      <c r="B189" t="s">
        <v>631</v>
      </c>
      <c r="C189" t="s">
        <v>842</v>
      </c>
      <c r="E189" s="127">
        <v>0.01</v>
      </c>
      <c r="G189" s="36">
        <v>1.2919417542298468</v>
      </c>
      <c r="H189" s="36">
        <v>1.9869633325085883</v>
      </c>
      <c r="I189" s="36">
        <v>0.77744474844533407</v>
      </c>
      <c r="J189" s="36">
        <v>2.5749439506370102</v>
      </c>
      <c r="K189" s="36">
        <v>1.2446307473988916</v>
      </c>
      <c r="L189" s="36">
        <v>0.89012230766693867</v>
      </c>
      <c r="M189" s="36">
        <v>1.0773358184321267</v>
      </c>
      <c r="N189" s="36">
        <v>0.69616024540795962</v>
      </c>
      <c r="O189" s="36">
        <v>1.1227926691972416</v>
      </c>
      <c r="P189" s="36">
        <v>1.1778204554561145</v>
      </c>
      <c r="Q189" s="36">
        <v>1.4051438109405958</v>
      </c>
      <c r="R189" s="36">
        <v>2.8060020068212395</v>
      </c>
      <c r="S189" s="36">
        <v>1.0028516475839309</v>
      </c>
      <c r="T189" s="36">
        <v>0.80122706738864902</v>
      </c>
      <c r="U189" s="36">
        <v>1.0433280803407357</v>
      </c>
      <c r="V189" s="36">
        <v>1.0625038178598822</v>
      </c>
      <c r="W189" s="36">
        <v>1.5265747262829221</v>
      </c>
      <c r="X189" s="36">
        <v>0.72339218581245646</v>
      </c>
      <c r="Y189" s="36">
        <v>2.0814188089763035</v>
      </c>
      <c r="Z189" s="36">
        <v>1.1538469466512975</v>
      </c>
      <c r="AA189" s="36">
        <v>0.69155764122393037</v>
      </c>
      <c r="AB189" s="36">
        <v>1.925147336569351</v>
      </c>
      <c r="AC189" s="36">
        <v>1.262858302708693</v>
      </c>
      <c r="AD189" s="36">
        <v>0.74081648430298719</v>
      </c>
      <c r="AE189" s="36">
        <v>0.65656630331340382</v>
      </c>
      <c r="AF189" s="36">
        <v>0.87926752612492953</v>
      </c>
      <c r="AG189" s="36">
        <v>0.53171104471466579</v>
      </c>
      <c r="AH189" s="36">
        <v>0.98481279425158885</v>
      </c>
      <c r="AI189" s="36">
        <v>0.76001942799760569</v>
      </c>
      <c r="AJ189" s="36">
        <v>0.87263938211942149</v>
      </c>
      <c r="AK189" s="36">
        <v>0.44644091164299743</v>
      </c>
      <c r="AL189" s="36">
        <v>0.8629574762951473</v>
      </c>
      <c r="AM189" s="36">
        <v>1.1368149663633864</v>
      </c>
      <c r="AN189" s="36">
        <v>0.74241523005681898</v>
      </c>
      <c r="AO189" s="36">
        <v>0.86006418152806308</v>
      </c>
      <c r="AP189" s="36">
        <v>0.70248990831739078</v>
      </c>
      <c r="AQ189" s="36">
        <v>0.55339617943097674</v>
      </c>
      <c r="AR189" s="36">
        <v>0.66089424389702689</v>
      </c>
      <c r="AS189" s="36">
        <v>0.64149622727021904</v>
      </c>
      <c r="AT189" s="36">
        <v>3.0721537985236429</v>
      </c>
      <c r="AU189" s="36">
        <v>0.90276476884153389</v>
      </c>
      <c r="AV189" s="36">
        <v>0.74237782631219373</v>
      </c>
      <c r="AW189" s="36">
        <v>0.54787250562332301</v>
      </c>
      <c r="AX189" s="36">
        <v>0.88546837463955241</v>
      </c>
      <c r="AY189" s="36">
        <v>1.9957233077555001</v>
      </c>
      <c r="AZ189" s="36">
        <v>0.79087603204073542</v>
      </c>
      <c r="BA189" s="36">
        <v>1.0022195925469759</v>
      </c>
      <c r="BB189" s="36">
        <v>0.81634681894928851</v>
      </c>
      <c r="BC189" s="36">
        <v>1.74293094698974</v>
      </c>
      <c r="BD189" s="36">
        <v>1.0118216143347316</v>
      </c>
      <c r="BE189" s="36">
        <v>0.60081696411313834</v>
      </c>
      <c r="BF189" s="36">
        <v>7.9735684502442732</v>
      </c>
      <c r="BG189" s="36">
        <v>5.56111203328076</v>
      </c>
      <c r="BH189" s="36">
        <v>0.81060753379955763</v>
      </c>
      <c r="BI189" s="36">
        <v>0.61522649449445588</v>
      </c>
      <c r="BJ189" s="36">
        <v>1.4144346525005156</v>
      </c>
      <c r="BK189" s="36">
        <v>1.90281356458718</v>
      </c>
      <c r="BL189" s="36">
        <v>0.95908987494903764</v>
      </c>
      <c r="BM189" s="36">
        <v>0.74353520495469816</v>
      </c>
      <c r="BN189" s="36">
        <v>1.68185992236329</v>
      </c>
      <c r="BO189" s="36">
        <v>0.80374260705485268</v>
      </c>
    </row>
    <row r="190" spans="1:67">
      <c r="A190" t="s">
        <v>548</v>
      </c>
      <c r="B190" t="s">
        <v>631</v>
      </c>
      <c r="C190" t="s">
        <v>842</v>
      </c>
      <c r="E190" s="127">
        <v>0.1</v>
      </c>
      <c r="G190" s="36">
        <v>2.0701816090355405</v>
      </c>
      <c r="H190" s="36">
        <v>0.75630076905380772</v>
      </c>
      <c r="I190" s="36">
        <v>0.87358674547455739</v>
      </c>
      <c r="J190" s="36">
        <v>14.584144387824368</v>
      </c>
      <c r="K190" s="36">
        <v>3.0696940409084714</v>
      </c>
      <c r="L190" s="36">
        <v>0.64978238714516567</v>
      </c>
      <c r="M190" s="36">
        <v>1.3418792293493493</v>
      </c>
      <c r="N190" s="36">
        <v>1.6279105619875243</v>
      </c>
      <c r="O190" s="36">
        <v>2.9243019925375511</v>
      </c>
      <c r="P190" s="36">
        <v>4.1460907264691942</v>
      </c>
      <c r="Q190" s="36">
        <v>3.9237949618470815</v>
      </c>
      <c r="R190" s="36">
        <v>2.0465461208593769</v>
      </c>
      <c r="S190" s="36">
        <v>1.8698322192157293</v>
      </c>
      <c r="T190" s="36">
        <v>0.98748582426633957</v>
      </c>
      <c r="U190" s="36">
        <v>0.82352154570417235</v>
      </c>
      <c r="V190" s="36">
        <v>1.1180326655751001</v>
      </c>
      <c r="W190" s="36">
        <v>2.2207682673786726</v>
      </c>
      <c r="X190" s="36">
        <v>0.20823552248334593</v>
      </c>
      <c r="Y190" s="36">
        <v>8.6025080401039222</v>
      </c>
      <c r="Z190" s="36">
        <v>0.39612081619011169</v>
      </c>
      <c r="AA190" s="36">
        <v>0.32010914291505083</v>
      </c>
      <c r="AB190" s="36">
        <v>35.461184999844917</v>
      </c>
      <c r="AC190" s="36">
        <v>2.0824874439145331</v>
      </c>
      <c r="AD190" s="36">
        <v>0.68118397374042239</v>
      </c>
      <c r="AE190" s="36">
        <v>2.0870301603157819</v>
      </c>
      <c r="AF190" s="36">
        <v>1.1780265720781451</v>
      </c>
      <c r="AG190" s="36">
        <v>0.17862510201232848</v>
      </c>
      <c r="AH190" s="36">
        <v>0.49193892724588029</v>
      </c>
      <c r="AI190" s="36">
        <v>0.53596391060904724</v>
      </c>
      <c r="AJ190" s="36">
        <v>0.45511114530770641</v>
      </c>
      <c r="AK190" s="36">
        <v>0.57645660437732538</v>
      </c>
      <c r="AL190" s="36">
        <v>3.7144057964269832</v>
      </c>
      <c r="AM190" s="36">
        <v>2.115378854647834</v>
      </c>
      <c r="AN190" s="36">
        <v>0.56579430564258093</v>
      </c>
      <c r="AO190" s="36">
        <v>6.9577147117054927E-2</v>
      </c>
      <c r="AP190" s="36">
        <v>1.0451824051083953</v>
      </c>
      <c r="AQ190" s="36">
        <v>0.12785326062936006</v>
      </c>
      <c r="AR190" s="36">
        <v>0.66586715844372923</v>
      </c>
      <c r="AS190" s="36">
        <v>0.21012517432745181</v>
      </c>
      <c r="AT190" s="36">
        <v>2.8724739147794094</v>
      </c>
      <c r="AU190" s="36">
        <v>1.1276736121031374</v>
      </c>
      <c r="AV190" s="36">
        <v>0.24847534912309835</v>
      </c>
      <c r="AW190" s="36">
        <v>0.3400956414343429</v>
      </c>
      <c r="AX190" s="36">
        <v>0.85780592953915902</v>
      </c>
      <c r="AY190" s="36">
        <v>1.6876674944917485</v>
      </c>
      <c r="AZ190" s="36">
        <v>1.0438175437218418</v>
      </c>
      <c r="BA190" s="36">
        <v>1.9408665308511721</v>
      </c>
      <c r="BB190" s="36">
        <v>1.2741328651137314</v>
      </c>
      <c r="BC190" s="36">
        <v>1.0302324120456001</v>
      </c>
      <c r="BD190" s="36">
        <v>0.73798739076850917</v>
      </c>
      <c r="BE190" s="36">
        <v>1.1249635837365028</v>
      </c>
      <c r="BF190" s="36">
        <v>3.5078115716430314</v>
      </c>
      <c r="BG190" s="36">
        <v>34.577260989480187</v>
      </c>
      <c r="BH190" s="36">
        <v>1.9141658975842699</v>
      </c>
      <c r="BI190" s="36">
        <v>0.11334112737420415</v>
      </c>
      <c r="BJ190" s="36">
        <v>0.63484626620768603</v>
      </c>
      <c r="BK190" s="36">
        <v>1.63522782741371</v>
      </c>
      <c r="BL190" s="36">
        <v>1.0931381591328719</v>
      </c>
      <c r="BM190" s="36">
        <v>0.5976890730425356</v>
      </c>
      <c r="BN190" s="36">
        <v>1.6986450775739701</v>
      </c>
      <c r="BO190" s="36">
        <v>0.61760542715725852</v>
      </c>
    </row>
    <row r="191" spans="1:67">
      <c r="A191" t="s">
        <v>548</v>
      </c>
      <c r="B191" t="s">
        <v>631</v>
      </c>
      <c r="C191" t="s">
        <v>842</v>
      </c>
      <c r="E191" s="127">
        <v>0.1</v>
      </c>
      <c r="G191" s="36">
        <v>2.2841402914206608</v>
      </c>
      <c r="H191" s="36">
        <v>1.77615371481494</v>
      </c>
      <c r="I191" s="36">
        <v>0.74894779916074206</v>
      </c>
      <c r="J191" s="36">
        <v>3.8202041285239412</v>
      </c>
      <c r="K191" s="36">
        <v>2.2408795092714064</v>
      </c>
      <c r="L191" s="36">
        <v>0.70213798052378662</v>
      </c>
      <c r="M191" s="36">
        <v>1.3331945803692142</v>
      </c>
      <c r="N191" s="36">
        <v>0.98858624879520407</v>
      </c>
      <c r="O191" s="36">
        <v>1.4993568495164713</v>
      </c>
      <c r="P191" s="36">
        <v>1.1593139382440365</v>
      </c>
      <c r="Q191" s="36">
        <v>3.2270878980727176</v>
      </c>
      <c r="R191" s="36">
        <v>2.3353440024501984</v>
      </c>
      <c r="S191" s="36">
        <v>1.9308342054807199</v>
      </c>
      <c r="T191" s="36">
        <v>1.4937846495511955</v>
      </c>
      <c r="U191" s="36">
        <v>1.4436512613331438</v>
      </c>
      <c r="V191" s="36">
        <v>2.040689457286899</v>
      </c>
      <c r="W191" s="36">
        <v>1.0637980444643773</v>
      </c>
      <c r="X191" s="36">
        <v>0.69029118568202574</v>
      </c>
      <c r="Y191" s="36">
        <v>0.92353945597712361</v>
      </c>
      <c r="Z191" s="36">
        <v>0.95383291878141996</v>
      </c>
      <c r="AA191" s="36">
        <v>1.1708995998083498</v>
      </c>
      <c r="AB191" s="36">
        <v>1.9077945202391695</v>
      </c>
      <c r="AC191" s="36">
        <v>0.71166554226851619</v>
      </c>
      <c r="AD191" s="36">
        <v>0.87152834693153014</v>
      </c>
      <c r="AE191" s="36">
        <v>0.72942243283817298</v>
      </c>
      <c r="AF191" s="36">
        <v>1.394121641866229</v>
      </c>
      <c r="AG191" s="36">
        <v>0.60695191216534128</v>
      </c>
      <c r="AH191" s="36">
        <v>0.89294461456301943</v>
      </c>
      <c r="AI191" s="36">
        <v>0.96006285571432448</v>
      </c>
      <c r="AJ191" s="36">
        <v>1.0001998393535927</v>
      </c>
      <c r="AK191" s="36">
        <v>0.99042059204142141</v>
      </c>
      <c r="AL191" s="36">
        <v>1.5852429631723857</v>
      </c>
      <c r="AM191" s="36">
        <v>0.9251377942052228</v>
      </c>
      <c r="AN191" s="36">
        <v>0.63136337765580786</v>
      </c>
      <c r="AO191" s="36">
        <v>1.275992186353591</v>
      </c>
      <c r="AP191" s="36">
        <v>0.65625284842178433</v>
      </c>
      <c r="AQ191" s="36">
        <v>0.39581123911207106</v>
      </c>
      <c r="AR191" s="36">
        <v>0.65363184682654907</v>
      </c>
      <c r="AS191" s="36">
        <v>0.89462590976201861</v>
      </c>
      <c r="AT191" s="36">
        <v>1.7790883021598967</v>
      </c>
      <c r="AU191" s="36">
        <v>1.2318761206135667</v>
      </c>
      <c r="AV191" s="36">
        <v>0.90961568407588711</v>
      </c>
      <c r="AW191" s="36">
        <v>0.84021473967752147</v>
      </c>
      <c r="AX191" s="36">
        <v>0.75480005124076732</v>
      </c>
      <c r="AY191" s="36">
        <v>1.7238888413675093</v>
      </c>
      <c r="AZ191" s="36">
        <v>0.95366216216321065</v>
      </c>
      <c r="BA191" s="36">
        <v>1.7842135236777268</v>
      </c>
      <c r="BB191" s="36">
        <v>1.8546647639346401</v>
      </c>
      <c r="BC191" s="36">
        <v>0.84915340373860726</v>
      </c>
      <c r="BD191" s="36">
        <v>0.96302542529497559</v>
      </c>
      <c r="BE191" s="36">
        <v>1.1019359421661419</v>
      </c>
      <c r="BF191" s="36">
        <v>1.8538916909065017</v>
      </c>
      <c r="BG191" s="36">
        <v>6.58372931774415</v>
      </c>
      <c r="BH191" s="36">
        <v>1.7535260648863351</v>
      </c>
      <c r="BI191" s="36">
        <v>0.93075209558982774</v>
      </c>
      <c r="BJ191" s="36">
        <v>1.0973046455500477</v>
      </c>
      <c r="BK191" s="36">
        <v>1.40024202460423</v>
      </c>
      <c r="BL191" s="36">
        <v>0.88055070387045753</v>
      </c>
      <c r="BM191" s="36">
        <v>1.0691794217454986</v>
      </c>
      <c r="BN191" s="36">
        <v>1.3085361292482887</v>
      </c>
      <c r="BO191" s="36">
        <v>0.73761768760589574</v>
      </c>
    </row>
    <row r="192" spans="1:67">
      <c r="A192" t="s">
        <v>548</v>
      </c>
      <c r="B192" t="s">
        <v>631</v>
      </c>
      <c r="C192" t="s">
        <v>842</v>
      </c>
      <c r="E192" s="127">
        <v>0.1</v>
      </c>
      <c r="G192" s="36">
        <v>1.6102148630866788</v>
      </c>
      <c r="H192" s="36">
        <v>2.6694984840865241</v>
      </c>
      <c r="I192" s="36">
        <v>0.85396758312247201</v>
      </c>
      <c r="J192" s="36">
        <v>7.057910453885289</v>
      </c>
      <c r="K192" s="36">
        <v>2.2352084598854898</v>
      </c>
      <c r="L192" s="36">
        <v>0.88834169988535483</v>
      </c>
      <c r="M192" s="36">
        <v>1.6972118529354516</v>
      </c>
      <c r="N192" s="36">
        <v>1.2643425402782937</v>
      </c>
      <c r="O192" s="36">
        <v>1.3295439175164134</v>
      </c>
      <c r="P192" s="36">
        <v>1.6036393778643927</v>
      </c>
      <c r="Q192" s="36">
        <v>1.6086099835624923</v>
      </c>
      <c r="R192" s="36">
        <v>5.0449530539341838</v>
      </c>
      <c r="S192" s="36">
        <v>1.6063997153579088</v>
      </c>
      <c r="T192" s="36">
        <v>0.85712957351125807</v>
      </c>
      <c r="U192" s="36">
        <v>1.2390791557303027</v>
      </c>
      <c r="V192" s="36">
        <v>1.4736402299718028</v>
      </c>
      <c r="W192" s="36">
        <v>3.3760753721039607</v>
      </c>
      <c r="X192" s="36">
        <v>0.67262115750548768</v>
      </c>
      <c r="Y192" s="36">
        <v>3.1184937954236158</v>
      </c>
      <c r="Z192" s="36">
        <v>1.0004040655933408</v>
      </c>
      <c r="AA192" s="36">
        <v>0.78377002156201769</v>
      </c>
      <c r="AB192" s="36">
        <v>4.7365191777021796</v>
      </c>
      <c r="AC192" s="36">
        <v>2.3694134748683289</v>
      </c>
      <c r="AD192" s="36">
        <v>0.60149692756019246</v>
      </c>
      <c r="AE192" s="36">
        <v>0.94146939102035776</v>
      </c>
      <c r="AF192" s="36">
        <v>1.0409772794337908</v>
      </c>
      <c r="AG192" s="36">
        <v>0.42439234068374854</v>
      </c>
      <c r="AH192" s="36">
        <v>0.77398583120263587</v>
      </c>
      <c r="AI192" s="36">
        <v>0.78479341285071791</v>
      </c>
      <c r="AJ192" s="36">
        <v>0.80664299037346376</v>
      </c>
      <c r="AK192" s="36">
        <v>0.64820241290787728</v>
      </c>
      <c r="AL192" s="36">
        <v>1.6559975679121965</v>
      </c>
      <c r="AM192" s="36">
        <v>2.389395359091079</v>
      </c>
      <c r="AN192" s="36">
        <v>0.6270309117550954</v>
      </c>
      <c r="AO192" s="36">
        <v>0.3185334601978278</v>
      </c>
      <c r="AP192" s="36">
        <v>0.77655880749564021</v>
      </c>
      <c r="AQ192" s="36">
        <v>0.28625529476093903</v>
      </c>
      <c r="AR192" s="36">
        <v>0.919197236865123</v>
      </c>
      <c r="AS192" s="36">
        <v>0.41082858538958617</v>
      </c>
      <c r="AT192" s="36">
        <v>3.3944641988941067</v>
      </c>
      <c r="AU192" s="36">
        <v>1.0195367069081376</v>
      </c>
      <c r="AV192" s="36">
        <v>0.54508940387348204</v>
      </c>
      <c r="AW192" s="36">
        <v>0.56512643762969206</v>
      </c>
      <c r="AX192" s="36">
        <v>0.68817595428356004</v>
      </c>
      <c r="AY192" s="36">
        <v>2.0170906095985242</v>
      </c>
      <c r="AZ192" s="36">
        <v>1.0771832044128558</v>
      </c>
      <c r="BA192" s="36">
        <v>2.4842588850567737</v>
      </c>
      <c r="BB192" s="36">
        <v>1.2037912373613777</v>
      </c>
      <c r="BC192" s="36">
        <v>0.90685651444087034</v>
      </c>
      <c r="BD192" s="36">
        <v>1.2437770491235285</v>
      </c>
      <c r="BE192" s="36">
        <v>1.0427668367506486</v>
      </c>
      <c r="BF192" s="36">
        <v>21.355987872692225</v>
      </c>
      <c r="BG192" s="36">
        <v>43.794772804787009</v>
      </c>
      <c r="BH192" s="36">
        <v>1.5407947647438698</v>
      </c>
      <c r="BI192" s="36">
        <v>0.53395232657750225</v>
      </c>
      <c r="BJ192" s="36">
        <v>1.0961296608150737</v>
      </c>
      <c r="BK192" s="36">
        <v>1.3050924270130924</v>
      </c>
      <c r="BL192" s="36">
        <v>0.96387956958717591</v>
      </c>
      <c r="BM192" s="36">
        <v>1.1564492186196689</v>
      </c>
      <c r="BN192" s="36">
        <v>1.8364889945169101</v>
      </c>
      <c r="BO192" s="36">
        <v>0.64605455497734088</v>
      </c>
    </row>
    <row r="193" spans="1:67">
      <c r="A193" t="s">
        <v>548</v>
      </c>
      <c r="B193" t="s">
        <v>631</v>
      </c>
      <c r="C193" t="s">
        <v>842</v>
      </c>
      <c r="E193" s="127">
        <v>0.5</v>
      </c>
      <c r="G193" s="36">
        <v>3.6681209827912178</v>
      </c>
      <c r="H193" s="36">
        <v>3.2583369174712371</v>
      </c>
      <c r="I193" s="36">
        <v>0.77021395474518484</v>
      </c>
      <c r="J193" s="36">
        <v>7.3137084019232024</v>
      </c>
      <c r="K193" s="36">
        <v>2.352189377259875</v>
      </c>
      <c r="L193" s="36">
        <v>1.0480733100575965</v>
      </c>
      <c r="M193" s="36">
        <v>1.1765690798239388</v>
      </c>
      <c r="N193" s="36">
        <v>2.0519770092069174</v>
      </c>
      <c r="O193" s="36">
        <v>0.88168252282707538</v>
      </c>
      <c r="P193" s="36">
        <v>2.8913865770529177</v>
      </c>
      <c r="Q193" s="36">
        <v>3.9750575603683842</v>
      </c>
      <c r="R193" s="36">
        <v>3.1692111478712057</v>
      </c>
      <c r="S193" s="36">
        <v>3.544113686726782</v>
      </c>
      <c r="T193" s="36">
        <v>2.0767563173383006</v>
      </c>
      <c r="U193" s="36">
        <v>2.3305891633211799</v>
      </c>
      <c r="V193" s="36">
        <v>2.8987378801366428</v>
      </c>
      <c r="W193" s="36">
        <v>2.2561840074951882</v>
      </c>
      <c r="X193" s="36">
        <v>0.85719468207681726</v>
      </c>
      <c r="Y193" s="36">
        <v>0.90142469970405148</v>
      </c>
      <c r="Z193" s="36">
        <v>0.90322535311220908</v>
      </c>
      <c r="AA193" s="36">
        <v>2.0930446778137721</v>
      </c>
      <c r="AB193" s="36">
        <v>4.0470787892169682</v>
      </c>
      <c r="AC193" s="36">
        <v>0.93194313879243895</v>
      </c>
      <c r="AD193" s="36">
        <v>0.27036256202565506</v>
      </c>
      <c r="AE193" s="36">
        <v>0.68735904001895465</v>
      </c>
      <c r="AF193" s="36">
        <v>2.2463014030527129</v>
      </c>
      <c r="AG193" s="36">
        <v>0.54426391793020801</v>
      </c>
      <c r="AH193" s="36">
        <v>1.0055377858760455</v>
      </c>
      <c r="AI193" s="36">
        <v>1.0322730755263634</v>
      </c>
      <c r="AJ193" s="36">
        <v>1.1481665597787374</v>
      </c>
      <c r="AK193" s="36">
        <v>0.83902043313679875</v>
      </c>
      <c r="AL193" s="36">
        <v>1.9424076640685222</v>
      </c>
      <c r="AM193" s="36">
        <v>1.5779716138491977</v>
      </c>
      <c r="AN193" s="36">
        <v>0.95129671139955652</v>
      </c>
      <c r="AO193" s="36">
        <v>0.7468815935832801</v>
      </c>
      <c r="AP193" s="36">
        <v>1.0214945483083826</v>
      </c>
      <c r="AQ193" s="36">
        <v>0.42632962748779069</v>
      </c>
      <c r="AR193" s="36">
        <v>0.63398599327170269</v>
      </c>
      <c r="AS193" s="36">
        <v>0.83026503581028799</v>
      </c>
      <c r="AT193" s="36">
        <v>0.66915195222597834</v>
      </c>
      <c r="AU193" s="36">
        <v>2.1812144764418053</v>
      </c>
      <c r="AV193" s="36">
        <v>0.76287903761714526</v>
      </c>
      <c r="AW193" s="36">
        <v>0.61761735678324514</v>
      </c>
      <c r="AX193" s="36">
        <v>0.73305836253376522</v>
      </c>
      <c r="AY193" s="36">
        <v>2.0741537959749019</v>
      </c>
      <c r="AZ193" s="36">
        <v>0.87176774335307194</v>
      </c>
      <c r="BA193" s="36">
        <v>2.6940660136016308</v>
      </c>
      <c r="BB193" s="36">
        <v>1.9179443836745</v>
      </c>
      <c r="BC193" s="36">
        <v>0.71849470842387619</v>
      </c>
      <c r="BD193" s="36">
        <v>1.0921626897040657</v>
      </c>
      <c r="BE193" s="36">
        <v>1.2012912972323959</v>
      </c>
      <c r="BF193" s="36">
        <v>2.639091228840285</v>
      </c>
      <c r="BG193" s="36">
        <v>24.496979866626496</v>
      </c>
      <c r="BH193" s="36">
        <v>2.822919087111404</v>
      </c>
      <c r="BI193" s="36">
        <v>0.90219576693568682</v>
      </c>
      <c r="BJ193" s="36">
        <v>1.3671444404091999</v>
      </c>
      <c r="BK193" s="36">
        <v>1.0872582895484129</v>
      </c>
      <c r="BL193" s="36">
        <v>0.83964187198248863</v>
      </c>
      <c r="BM193" s="36">
        <v>1.5097733052906133</v>
      </c>
      <c r="BN193" s="36">
        <v>1.5244947343549065</v>
      </c>
      <c r="BO193" s="36">
        <v>0.85746987241982553</v>
      </c>
    </row>
    <row r="194" spans="1:67">
      <c r="A194" t="s">
        <v>548</v>
      </c>
      <c r="B194" t="s">
        <v>631</v>
      </c>
      <c r="C194" t="s">
        <v>842</v>
      </c>
      <c r="E194" s="127">
        <v>0.5</v>
      </c>
      <c r="G194" s="36">
        <v>3.4198187809142007</v>
      </c>
      <c r="H194" s="36">
        <v>9.0206750297670251</v>
      </c>
      <c r="I194" s="36">
        <v>1.336926244898923</v>
      </c>
      <c r="J194" s="36">
        <v>10.238324927107762</v>
      </c>
      <c r="K194" s="36">
        <v>2.2300499933347639</v>
      </c>
      <c r="L194" s="36">
        <v>1.4199629494578518</v>
      </c>
      <c r="M194" s="36">
        <v>1.6469917471006679</v>
      </c>
      <c r="N194" s="36">
        <v>8.8461765979341482</v>
      </c>
      <c r="O194" s="36">
        <v>6.5323319244401485</v>
      </c>
      <c r="P194" s="36">
        <v>8.9881014936844839</v>
      </c>
      <c r="Q194" s="36">
        <v>2.1324046684623394</v>
      </c>
      <c r="R194" s="36">
        <v>9.7913481218846421</v>
      </c>
      <c r="S194" s="36">
        <v>3.5565971833068111</v>
      </c>
      <c r="T194" s="36">
        <v>1.2433667351802002</v>
      </c>
      <c r="U194" s="36">
        <v>2.4553607747634869</v>
      </c>
      <c r="V194" s="36">
        <v>1.9132839756396924</v>
      </c>
      <c r="W194" s="36">
        <v>6.8306069566898202</v>
      </c>
      <c r="X194" s="36">
        <v>1.1603280399114442</v>
      </c>
      <c r="Y194" s="36">
        <v>1.5236336493492637</v>
      </c>
      <c r="Z194" s="36">
        <v>0.87493605882133751</v>
      </c>
      <c r="AA194" s="36">
        <v>1.1689141402485701</v>
      </c>
      <c r="AB194" s="36">
        <v>3.4593329912482162</v>
      </c>
      <c r="AC194" s="36">
        <v>2.1904034817422451</v>
      </c>
      <c r="AD194" s="36">
        <v>0.8847218996579429</v>
      </c>
      <c r="AE194" s="36">
        <v>1.1247877307381402</v>
      </c>
      <c r="AF194" s="36">
        <v>2.1207951074575266</v>
      </c>
      <c r="AG194" s="36">
        <v>0.72705539360632732</v>
      </c>
      <c r="AH194" s="36">
        <v>1.1623509490973525</v>
      </c>
      <c r="AI194" s="36">
        <v>1.1543266261935219</v>
      </c>
      <c r="AJ194" s="36">
        <v>1.2541143236616377</v>
      </c>
      <c r="AK194" s="36">
        <v>0.60339847810164271</v>
      </c>
      <c r="AL194" s="36">
        <v>1.8079655908526973</v>
      </c>
      <c r="AM194" s="36">
        <v>2.9146289967758139</v>
      </c>
      <c r="AN194" s="36">
        <v>0.89705922341359856</v>
      </c>
      <c r="AO194" s="36">
        <v>0.40787062130047813</v>
      </c>
      <c r="AP194" s="36">
        <v>1.2073414574581329</v>
      </c>
      <c r="AQ194" s="36">
        <v>0.33495540802961893</v>
      </c>
      <c r="AR194" s="36">
        <v>0.94285840456108128</v>
      </c>
      <c r="AS194" s="36">
        <v>0.61270950593790519</v>
      </c>
      <c r="AT194" s="36">
        <v>2.5312509355404718</v>
      </c>
      <c r="AU194" s="36">
        <v>1.5961324622176332</v>
      </c>
      <c r="AV194" s="36">
        <v>0.71758987896319248</v>
      </c>
      <c r="AW194" s="36">
        <v>0.50814504162678853</v>
      </c>
      <c r="AX194" s="36">
        <v>0.75655457148205008</v>
      </c>
      <c r="AY194" s="36">
        <v>2.6007767414486196</v>
      </c>
      <c r="AZ194" s="36">
        <v>0.89126744000921498</v>
      </c>
      <c r="BA194" s="36">
        <v>3.62877395718581</v>
      </c>
      <c r="BB194" s="36">
        <v>1.3477817378350001</v>
      </c>
      <c r="BC194" s="36">
        <v>0.82680147811125893</v>
      </c>
      <c r="BD194" s="36">
        <v>1.0953520015252087</v>
      </c>
      <c r="BE194" s="36">
        <v>1.1384597397110701</v>
      </c>
      <c r="BF194" s="36">
        <v>19.470734408910044</v>
      </c>
      <c r="BG194" s="36">
        <v>29.432811350782231</v>
      </c>
      <c r="BH194" s="36">
        <v>3.2497784627380724</v>
      </c>
      <c r="BI194" s="36">
        <v>0.88973617119028769</v>
      </c>
      <c r="BJ194" s="36">
        <v>1.3938594855364141</v>
      </c>
      <c r="BK194" s="36">
        <v>1.249039108032699</v>
      </c>
      <c r="BL194" s="36">
        <v>0.78653969056756146</v>
      </c>
      <c r="BM194" s="36">
        <v>2.2757918062101563</v>
      </c>
      <c r="BN194" s="36">
        <v>1.0636954378984909</v>
      </c>
      <c r="BO194" s="36">
        <v>0.76122485203032864</v>
      </c>
    </row>
    <row r="195" spans="1:67">
      <c r="A195" t="s">
        <v>548</v>
      </c>
      <c r="B195" t="s">
        <v>631</v>
      </c>
      <c r="C195" t="s">
        <v>842</v>
      </c>
      <c r="E195" s="127">
        <v>0.5</v>
      </c>
      <c r="G195" s="36">
        <v>3.0696851056252514</v>
      </c>
      <c r="H195" s="36">
        <v>2.6488484867394937</v>
      </c>
      <c r="I195" s="36">
        <v>0.75962337493774901</v>
      </c>
      <c r="J195" s="36">
        <v>9.4130494761322296</v>
      </c>
      <c r="K195" s="36">
        <v>4.5517717069244705</v>
      </c>
      <c r="L195" s="36">
        <v>1.1618001145986645</v>
      </c>
      <c r="M195" s="36">
        <v>1.5611272803178264</v>
      </c>
      <c r="N195" s="36">
        <v>3.5341291762305884</v>
      </c>
      <c r="O195" s="36">
        <v>5.1566196587974007</v>
      </c>
      <c r="P195" s="36">
        <v>4.2873465012479901</v>
      </c>
      <c r="Q195" s="36">
        <v>3.6315438207714386</v>
      </c>
      <c r="R195" s="36">
        <v>5.1036327301357547</v>
      </c>
      <c r="S195" s="36">
        <v>1.3863025563295384</v>
      </c>
      <c r="T195" s="36">
        <v>1.4541390951558588</v>
      </c>
      <c r="U195" s="36">
        <v>1.0929380542346454</v>
      </c>
      <c r="V195" s="36">
        <v>1.0276120219125489</v>
      </c>
      <c r="W195" s="36">
        <v>3.3855546129596559</v>
      </c>
      <c r="X195" s="36">
        <v>0.44584725333908387</v>
      </c>
      <c r="Y195" s="36">
        <v>4.7670298811445759</v>
      </c>
      <c r="Z195" s="36">
        <v>0.26468452525760494</v>
      </c>
      <c r="AA195" s="36">
        <v>0.86752011941127027</v>
      </c>
      <c r="AB195" s="36">
        <v>14.995962059419613</v>
      </c>
      <c r="AC195" s="36">
        <v>0.99078307586844305</v>
      </c>
      <c r="AD195" s="36">
        <v>0.78157148156424472</v>
      </c>
      <c r="AE195" s="36">
        <v>1.0716135903110717</v>
      </c>
      <c r="AF195" s="36">
        <v>1.1848508105865616</v>
      </c>
      <c r="AG195" s="36">
        <v>0.2211872411918758</v>
      </c>
      <c r="AH195" s="36">
        <v>0.54521020031525347</v>
      </c>
      <c r="AI195" s="36">
        <v>0.63223863245841516</v>
      </c>
      <c r="AJ195" s="36">
        <v>0.53315397746620719</v>
      </c>
      <c r="AK195" s="36">
        <v>0.62140994881614098</v>
      </c>
      <c r="AL195" s="36">
        <v>2.2524026770880465</v>
      </c>
      <c r="AM195" s="36">
        <v>1.2135633318105719</v>
      </c>
      <c r="AN195" s="36">
        <v>0.56514105183654118</v>
      </c>
      <c r="AO195" s="36">
        <v>0.2321438020981918</v>
      </c>
      <c r="AP195" s="36">
        <v>1.0439756602236667</v>
      </c>
      <c r="AQ195" s="36">
        <v>0.24671104196220689</v>
      </c>
      <c r="AR195" s="36">
        <v>0.994221787746285</v>
      </c>
      <c r="AS195" s="36">
        <v>0.31157561980776671</v>
      </c>
      <c r="AT195" s="36">
        <v>5.5428467685222991</v>
      </c>
      <c r="AU195" s="36">
        <v>0.94716186142346925</v>
      </c>
      <c r="AV195" s="36">
        <v>0.39215828077636411</v>
      </c>
      <c r="AW195" s="36">
        <v>0.41533453895293565</v>
      </c>
      <c r="AX195" s="36">
        <v>0.74074892212271903</v>
      </c>
      <c r="AY195" s="36">
        <v>1.923007013641701</v>
      </c>
      <c r="AZ195" s="36">
        <v>0.95277197837765348</v>
      </c>
      <c r="BA195" s="36">
        <v>2.0777675239030313</v>
      </c>
      <c r="BB195" s="36">
        <v>1.3084411716515574</v>
      </c>
      <c r="BC195" s="36">
        <v>0.97353393093589502</v>
      </c>
      <c r="BD195" s="36">
        <v>0.71697832230021563</v>
      </c>
      <c r="BE195" s="36">
        <v>1.0630516056664836</v>
      </c>
      <c r="BF195" s="36">
        <v>2.7111493437337839</v>
      </c>
      <c r="BG195" s="36">
        <v>36.506590222192777</v>
      </c>
      <c r="BH195" s="36">
        <v>1.2132368637654796</v>
      </c>
      <c r="BI195" s="36">
        <v>0.24777056238091039</v>
      </c>
      <c r="BJ195" s="36">
        <v>1.0888555011652088</v>
      </c>
      <c r="BK195" s="36">
        <v>1.0451277885080399</v>
      </c>
      <c r="BL195" s="36">
        <v>0.7253801062549845</v>
      </c>
      <c r="BM195" s="36">
        <v>1.52959092716018</v>
      </c>
      <c r="BN195" s="36">
        <v>1.6556350869826699</v>
      </c>
      <c r="BO195" s="36">
        <v>0.53703598570764999</v>
      </c>
    </row>
    <row r="196" spans="1:67">
      <c r="A196" t="s">
        <v>548</v>
      </c>
      <c r="B196" s="64" t="s">
        <v>631</v>
      </c>
      <c r="C196" s="64" t="s">
        <v>842</v>
      </c>
      <c r="D196" s="64"/>
      <c r="E196" s="128">
        <v>1</v>
      </c>
      <c r="F196" s="64"/>
      <c r="G196" s="38">
        <v>2.4425270784372213</v>
      </c>
      <c r="H196" s="38">
        <v>1.8627952674063442</v>
      </c>
      <c r="I196" s="38">
        <v>0.54588331268735535</v>
      </c>
      <c r="J196" s="38">
        <v>9.214695168376025</v>
      </c>
      <c r="K196" s="38">
        <v>1.4412669263421141</v>
      </c>
      <c r="L196" s="38">
        <v>1.0504976732462215</v>
      </c>
      <c r="M196" s="38">
        <v>1.1711447188087323</v>
      </c>
      <c r="N196" s="38">
        <v>2.8095671856110003</v>
      </c>
      <c r="O196" s="38">
        <v>2.8316922884675559</v>
      </c>
      <c r="P196" s="38">
        <v>4.8068601904899309</v>
      </c>
      <c r="Q196" s="38">
        <v>2.8368877843951315</v>
      </c>
      <c r="R196" s="38">
        <v>2.1249915662525845</v>
      </c>
      <c r="S196" s="38">
        <v>2.0976270806624533</v>
      </c>
      <c r="T196" s="38">
        <v>0.73085913587979612</v>
      </c>
      <c r="U196" s="38">
        <v>1.4479663162345016</v>
      </c>
      <c r="V196" s="38">
        <v>1.0201336789161575</v>
      </c>
      <c r="W196" s="38">
        <v>2.9428582799483229</v>
      </c>
      <c r="X196" s="38">
        <v>0.42958875605335528</v>
      </c>
      <c r="Y196" s="38">
        <v>1.6860089795186597</v>
      </c>
      <c r="Z196" s="38">
        <v>0.58499298143313383</v>
      </c>
      <c r="AA196" s="38">
        <v>0.47596798459990319</v>
      </c>
      <c r="AB196" s="38">
        <v>15.034596761786302</v>
      </c>
      <c r="AC196" s="38">
        <v>0.98053917229647225</v>
      </c>
      <c r="AD196" s="38">
        <v>0.57287831312521542</v>
      </c>
      <c r="AE196" s="38">
        <v>0.89036520675644104</v>
      </c>
      <c r="AF196" s="38">
        <v>1.648192614098839</v>
      </c>
      <c r="AG196" s="38">
        <v>0.40773723996173039</v>
      </c>
      <c r="AH196" s="38">
        <v>0.66494210050997848</v>
      </c>
      <c r="AI196" s="38">
        <v>0.6685734651098737</v>
      </c>
      <c r="AJ196" s="38">
        <v>0.6428995635061322</v>
      </c>
      <c r="AK196" s="38">
        <v>0.63292707295093442</v>
      </c>
      <c r="AL196" s="38">
        <v>2.2364017088077359</v>
      </c>
      <c r="AM196" s="38">
        <v>1.0654069419080976</v>
      </c>
      <c r="AN196" s="38">
        <v>0.63785509844799548</v>
      </c>
      <c r="AO196" s="38">
        <v>0.26467333912778657</v>
      </c>
      <c r="AP196" s="38">
        <v>1.1281937406177371</v>
      </c>
      <c r="AQ196" s="38">
        <v>0.41563082397610124</v>
      </c>
      <c r="AR196" s="38">
        <v>0.5847355481011588</v>
      </c>
      <c r="AS196" s="38">
        <v>0.40752972088044909</v>
      </c>
      <c r="AT196" s="38">
        <v>0.61716968150766616</v>
      </c>
      <c r="AU196" s="38">
        <v>1.7757949066254721</v>
      </c>
      <c r="AV196" s="38">
        <v>0.36929856440027153</v>
      </c>
      <c r="AW196" s="38">
        <v>0.4055969012679137</v>
      </c>
      <c r="AX196" s="38">
        <v>0.75019278952696056</v>
      </c>
      <c r="AY196" s="38">
        <v>1.7361074074817302</v>
      </c>
      <c r="AZ196" s="38">
        <v>0.74501896776225818</v>
      </c>
      <c r="BA196" s="38">
        <v>1.7089598883985666</v>
      </c>
      <c r="BB196" s="38">
        <v>1.1361723910181196</v>
      </c>
      <c r="BC196" s="38">
        <v>0.67192996294477725</v>
      </c>
      <c r="BD196" s="38">
        <v>0.72724889832589479</v>
      </c>
      <c r="BE196" s="38">
        <v>0.75676609621930768</v>
      </c>
      <c r="BF196" s="38">
        <v>1.8704359400500521</v>
      </c>
      <c r="BG196" s="38">
        <v>6.6247468415494035</v>
      </c>
      <c r="BH196" s="38">
        <v>1.1571060627776386</v>
      </c>
      <c r="BI196" s="38">
        <v>0.23242638465052376</v>
      </c>
      <c r="BJ196" s="38">
        <v>0.70703118549213972</v>
      </c>
      <c r="BK196" s="38">
        <v>0.98899013920034529</v>
      </c>
      <c r="BL196" s="38">
        <v>0.81291665557365622</v>
      </c>
      <c r="BM196" s="38">
        <v>0.89979314208050332</v>
      </c>
      <c r="BN196" s="38">
        <v>0.76401056870150463</v>
      </c>
      <c r="BO196" s="38">
        <v>0.73789693110459387</v>
      </c>
    </row>
    <row r="197" spans="1:67">
      <c r="A197" t="s">
        <v>548</v>
      </c>
      <c r="B197" t="s">
        <v>634</v>
      </c>
      <c r="C197" t="s">
        <v>635</v>
      </c>
      <c r="D197" t="s">
        <v>35</v>
      </c>
      <c r="E197" s="126" t="s">
        <v>544</v>
      </c>
      <c r="F197" t="s">
        <v>314</v>
      </c>
      <c r="G197" s="36">
        <v>0.97380707655749232</v>
      </c>
      <c r="H197" s="36">
        <v>0.55125909381453642</v>
      </c>
      <c r="I197" s="36">
        <v>0.64617544514056546</v>
      </c>
      <c r="J197" s="36">
        <v>1.4312441278972154</v>
      </c>
      <c r="K197" s="36">
        <v>0.73747747190847956</v>
      </c>
      <c r="L197" s="36">
        <v>0.57610604456377057</v>
      </c>
      <c r="M197" s="36">
        <v>0.48338770866622377</v>
      </c>
      <c r="N197" s="36">
        <v>0.61714492888520767</v>
      </c>
      <c r="O197" s="36">
        <v>0.77646770919996433</v>
      </c>
      <c r="P197" s="36">
        <v>1.2731727428922424</v>
      </c>
      <c r="Q197" s="36">
        <v>0.91868515275078777</v>
      </c>
      <c r="R197" s="36">
        <v>1.5919449510097541</v>
      </c>
      <c r="S197" s="36">
        <v>0.66071112843903812</v>
      </c>
      <c r="T197" s="36">
        <v>0.51085954904000774</v>
      </c>
      <c r="U197" s="36">
        <v>0.81076818058360445</v>
      </c>
      <c r="V197" s="36">
        <v>0.39559375310524419</v>
      </c>
      <c r="W197" s="36">
        <v>1.1732832948378453</v>
      </c>
      <c r="X197" s="36">
        <v>0.40174764483600445</v>
      </c>
      <c r="Y197" s="36">
        <v>1.1072227975656483</v>
      </c>
      <c r="Z197" s="36">
        <v>0.49648586653026577</v>
      </c>
      <c r="AA197" s="36">
        <v>0.40676565435948242</v>
      </c>
      <c r="AB197" s="36">
        <v>2.3842699728236028</v>
      </c>
      <c r="AC197" s="36">
        <v>0.92336983344387369</v>
      </c>
      <c r="AD197" s="36">
        <v>0.69237904288803742</v>
      </c>
      <c r="AE197" s="36">
        <v>0.99709471227776048</v>
      </c>
      <c r="AF197" s="36">
        <v>0.91017646331937663</v>
      </c>
      <c r="AG197" s="36">
        <v>0.53553210331182211</v>
      </c>
      <c r="AH197" s="36">
        <v>0.89170224999309711</v>
      </c>
      <c r="AI197" s="36">
        <v>0.76976572297054369</v>
      </c>
      <c r="AJ197" s="36">
        <v>0.75575923583028226</v>
      </c>
      <c r="AK197" s="36">
        <v>0.3568635649181196</v>
      </c>
      <c r="AL197" s="36">
        <v>0.75498123177474608</v>
      </c>
      <c r="AM197" s="36">
        <v>1.0827783298274269</v>
      </c>
      <c r="AN197" s="36">
        <v>0.6482552825613237</v>
      </c>
      <c r="AO197" s="36">
        <v>0.71480325848672321</v>
      </c>
      <c r="AP197" s="36">
        <v>0.92488645757989185</v>
      </c>
      <c r="AQ197" s="36">
        <v>0.65825016803876246</v>
      </c>
      <c r="AR197" s="36">
        <v>0.82312847941859923</v>
      </c>
      <c r="AS197" s="36">
        <v>0.66356537649479608</v>
      </c>
      <c r="AT197" s="36">
        <v>0.48534160055308539</v>
      </c>
      <c r="AU197" s="36">
        <v>1.0365561738822979</v>
      </c>
      <c r="AV197" s="36">
        <v>0.65801523527054007</v>
      </c>
      <c r="AW197" s="36">
        <v>0.79083677702396671</v>
      </c>
      <c r="AX197" s="36">
        <v>0.90041789537163341</v>
      </c>
      <c r="AY197" s="36">
        <v>1.5682869335325704</v>
      </c>
      <c r="AZ197" s="36">
        <v>0.95838842871367813</v>
      </c>
      <c r="BA197" s="36">
        <v>1.0185041570699263</v>
      </c>
      <c r="BB197" s="36">
        <v>1.0924104986626142</v>
      </c>
      <c r="BC197" s="36">
        <v>0.94587149775755885</v>
      </c>
      <c r="BD197" s="36">
        <v>1.0452546375559344</v>
      </c>
      <c r="BE197" s="36">
        <v>0.84748086206132056</v>
      </c>
      <c r="BF197" s="36">
        <v>1.6208020339285454</v>
      </c>
      <c r="BG197" s="36">
        <v>1.7066871892295943</v>
      </c>
      <c r="BH197" s="36">
        <v>0.9618304092373493</v>
      </c>
      <c r="BI197" s="36">
        <v>0.57362471453377895</v>
      </c>
      <c r="BJ197" s="36">
        <v>1.1043359252720915</v>
      </c>
      <c r="BK197" s="36">
        <v>1.012106687899891</v>
      </c>
      <c r="BL197" s="36">
        <v>0.89162729424300091</v>
      </c>
      <c r="BM197" s="36">
        <v>1.1336683202582771</v>
      </c>
      <c r="BN197" s="36">
        <v>0.97603029534867924</v>
      </c>
      <c r="BO197" s="36">
        <v>0.90426940290777069</v>
      </c>
    </row>
    <row r="198" spans="1:67">
      <c r="A198" t="s">
        <v>548</v>
      </c>
      <c r="B198" t="s">
        <v>634</v>
      </c>
      <c r="C198" t="s">
        <v>635</v>
      </c>
      <c r="E198" s="127">
        <v>0.01</v>
      </c>
      <c r="G198" s="36">
        <v>0.88784181121459904</v>
      </c>
      <c r="H198" s="36">
        <v>0.54998688513814054</v>
      </c>
      <c r="I198" s="36">
        <v>0.53464919655998799</v>
      </c>
      <c r="J198" s="36">
        <v>1.7825424585928695</v>
      </c>
      <c r="K198" s="36">
        <v>0.82207250722614622</v>
      </c>
      <c r="L198" s="36">
        <v>0.75318332578991987</v>
      </c>
      <c r="M198" s="36">
        <v>0.31380045760218295</v>
      </c>
      <c r="N198" s="36">
        <v>0.50012058752655797</v>
      </c>
      <c r="O198" s="36">
        <v>0.66973603566965911</v>
      </c>
      <c r="P198" s="36">
        <v>1.1447994171863587</v>
      </c>
      <c r="Q198" s="36">
        <v>1.509749384338182</v>
      </c>
      <c r="R198" s="36">
        <v>0.75652366389103021</v>
      </c>
      <c r="S198" s="36">
        <v>1.7885100388901694</v>
      </c>
      <c r="T198" s="36">
        <v>1.1955423835036973</v>
      </c>
      <c r="U198" s="36">
        <v>1.243173832245043</v>
      </c>
      <c r="V198" s="36">
        <v>0.77849421090830195</v>
      </c>
      <c r="W198" s="36">
        <v>1.1307014631251271</v>
      </c>
      <c r="X198" s="36">
        <v>0.67878572878830057</v>
      </c>
      <c r="Y198" s="36">
        <v>0.61711540753728955</v>
      </c>
      <c r="Z198" s="36">
        <v>0.55343708336562158</v>
      </c>
      <c r="AA198" s="36">
        <v>1.1965962449725569</v>
      </c>
      <c r="AB198" s="36">
        <v>1.2572000801682512</v>
      </c>
      <c r="AC198" s="36">
        <v>0.43577253344642369</v>
      </c>
      <c r="AD198" s="36">
        <v>0.71514149907743019</v>
      </c>
      <c r="AE198" s="36">
        <v>0.68894901272220133</v>
      </c>
      <c r="AF198" s="36">
        <v>1.2577845777045664</v>
      </c>
      <c r="AG198" s="36">
        <v>0.57662753463845384</v>
      </c>
      <c r="AH198" s="36">
        <v>0.95349721465295456</v>
      </c>
      <c r="AI198" s="36">
        <v>0.86403281012386202</v>
      </c>
      <c r="AJ198" s="36">
        <v>0.82511394933565907</v>
      </c>
      <c r="AK198" s="36">
        <v>1.1648233525512</v>
      </c>
      <c r="AL198" s="36">
        <v>1.0801108283034995</v>
      </c>
      <c r="AM198" s="36">
        <v>0.59932255982003402</v>
      </c>
      <c r="AN198" s="36">
        <v>0.83006753731741423</v>
      </c>
      <c r="AO198" s="36">
        <v>1.4972185031723588</v>
      </c>
      <c r="AP198" s="36">
        <v>0.73408286785673171</v>
      </c>
      <c r="AQ198" s="36">
        <v>0.84872822219454436</v>
      </c>
      <c r="AR198" s="36">
        <v>0.59289815216738995</v>
      </c>
      <c r="AS198" s="36">
        <v>1.046068395609105</v>
      </c>
      <c r="AT198" s="36">
        <v>0.92257563468200032</v>
      </c>
      <c r="AU198" s="36">
        <v>1.0558939688723044</v>
      </c>
      <c r="AV198" s="36">
        <v>0.94793468296822325</v>
      </c>
      <c r="AW198" s="36">
        <v>0.9318169865566962</v>
      </c>
      <c r="AX198" s="36">
        <v>0.93648857673222508</v>
      </c>
      <c r="AY198" s="36">
        <v>1.9130256340154017</v>
      </c>
      <c r="AZ198" s="36">
        <v>1.1690600694754401</v>
      </c>
      <c r="BA198" s="36">
        <v>1.6393439023068592</v>
      </c>
      <c r="BB198" s="36">
        <v>1.2347181471589783</v>
      </c>
      <c r="BC198" s="36">
        <v>0.79354435523239908</v>
      </c>
      <c r="BD198" s="36">
        <v>1.569735092080089</v>
      </c>
      <c r="BE198" s="36">
        <v>1.055494719610605</v>
      </c>
      <c r="BF198" s="36">
        <v>0.35438134261629067</v>
      </c>
      <c r="BG198" s="36">
        <v>0.42568711411831728</v>
      </c>
      <c r="BH198" s="36">
        <v>3.0536212068767541</v>
      </c>
      <c r="BI198" s="36">
        <v>0.98271552671225326</v>
      </c>
      <c r="BJ198" s="36">
        <v>1.4946894366093875</v>
      </c>
      <c r="BK198" s="36">
        <v>1.3140571682368372</v>
      </c>
      <c r="BL198" s="36">
        <v>0.92094017918795135</v>
      </c>
      <c r="BM198" s="36">
        <v>2.8043477813222317</v>
      </c>
      <c r="BN198" s="36">
        <v>1.9341028303938301</v>
      </c>
      <c r="BO198" s="36">
        <v>0.93399790621607659</v>
      </c>
    </row>
    <row r="199" spans="1:67">
      <c r="A199" t="s">
        <v>548</v>
      </c>
      <c r="B199" t="s">
        <v>634</v>
      </c>
      <c r="C199" t="s">
        <v>635</v>
      </c>
      <c r="E199" s="127">
        <v>0.01</v>
      </c>
      <c r="G199" s="36">
        <v>1.3477814214485546</v>
      </c>
      <c r="H199" s="36">
        <v>1.3378367330588254</v>
      </c>
      <c r="I199" s="36">
        <v>0.99694550004431537</v>
      </c>
      <c r="J199" s="36">
        <v>1.1668138851512901</v>
      </c>
      <c r="K199" s="36">
        <v>0.49098223138581237</v>
      </c>
      <c r="L199" s="36">
        <v>0.91542903305762258</v>
      </c>
      <c r="M199" s="36">
        <v>0.50225780816115595</v>
      </c>
      <c r="N199" s="36">
        <v>1.0437098570294967</v>
      </c>
      <c r="O199" s="36">
        <v>0.66170714670515662</v>
      </c>
      <c r="P199" s="36">
        <v>0.95573534749634315</v>
      </c>
      <c r="Q199" s="36">
        <v>0.32066702540232334</v>
      </c>
      <c r="R199" s="36">
        <v>1.0126770612325691</v>
      </c>
      <c r="S199" s="36">
        <v>1.6439475288083341</v>
      </c>
      <c r="T199" s="36">
        <v>1.1179987332666841</v>
      </c>
      <c r="U199" s="36">
        <v>0.86609770288944332</v>
      </c>
      <c r="V199" s="36">
        <v>0.41833125199750243</v>
      </c>
      <c r="W199" s="36">
        <v>3.2686172427005604</v>
      </c>
      <c r="X199" s="36">
        <v>0.84159579327814815</v>
      </c>
      <c r="Y199" s="36">
        <v>0.73927484118818543</v>
      </c>
      <c r="Z199" s="36">
        <v>0.48428095022480483</v>
      </c>
      <c r="AA199" s="36">
        <v>1.285059919589512</v>
      </c>
      <c r="AB199" s="36">
        <v>1.0119658175768909</v>
      </c>
      <c r="AC199" s="36">
        <v>1.5452746850374601</v>
      </c>
      <c r="AD199" s="36">
        <v>0.82929805084946218</v>
      </c>
      <c r="AE199" s="36">
        <v>0.68601851986398354</v>
      </c>
      <c r="AF199" s="36">
        <v>0.63343650336108803</v>
      </c>
      <c r="AG199" s="36">
        <v>0.65829395621395415</v>
      </c>
      <c r="AH199" s="36">
        <v>0.80313387380020107</v>
      </c>
      <c r="AI199" s="36">
        <v>0.68954574561349391</v>
      </c>
      <c r="AJ199" s="36">
        <v>0.69415778470894673</v>
      </c>
      <c r="AK199" s="36">
        <v>0.76729306972207367</v>
      </c>
      <c r="AL199" s="36">
        <v>0.70272585618266536</v>
      </c>
      <c r="AM199" s="36">
        <v>1.4640643046458366</v>
      </c>
      <c r="AN199" s="36">
        <v>0.61554737687245409</v>
      </c>
      <c r="AO199" s="36">
        <v>0.27222098032848641</v>
      </c>
      <c r="AP199" s="36">
        <v>0.78376900165256802</v>
      </c>
      <c r="AQ199" s="36">
        <v>0.43488553155826126</v>
      </c>
      <c r="AR199" s="36">
        <v>0.81325500415103069</v>
      </c>
      <c r="AS199" s="36">
        <v>0.47300974321110578</v>
      </c>
      <c r="AT199" s="36">
        <v>5.0508185104308714</v>
      </c>
      <c r="AU199" s="36">
        <v>0.85930789298457488</v>
      </c>
      <c r="AV199" s="36">
        <v>0.59786767433528798</v>
      </c>
      <c r="AW199" s="36">
        <v>0.62849750434559504</v>
      </c>
      <c r="AX199" s="36">
        <v>0.93574200499027815</v>
      </c>
      <c r="AY199" s="36">
        <v>2.3711866428978681</v>
      </c>
      <c r="AZ199" s="36">
        <v>1.1023611682935435</v>
      </c>
      <c r="BA199" s="36">
        <v>1.2536623674816778</v>
      </c>
      <c r="BB199" s="36">
        <v>1.1336054139889959</v>
      </c>
      <c r="BC199" s="36">
        <v>1.0369019939338295</v>
      </c>
      <c r="BD199" s="36">
        <v>1.2995942218818872</v>
      </c>
      <c r="BE199" s="36">
        <v>1.1677649701187145</v>
      </c>
      <c r="BF199" s="36">
        <v>1.8789179443185338</v>
      </c>
      <c r="BG199" s="36">
        <v>0.64439629894768058</v>
      </c>
      <c r="BH199" s="36">
        <v>2.7453841616553176</v>
      </c>
      <c r="BI199" s="36">
        <v>0.8055891604273675</v>
      </c>
      <c r="BJ199" s="36">
        <v>2.8793672258823677</v>
      </c>
      <c r="BK199" s="36">
        <v>1.290102161958832</v>
      </c>
      <c r="BL199" s="36">
        <v>0.91399497639122185</v>
      </c>
      <c r="BM199" s="36">
        <v>4.8670083503057189</v>
      </c>
      <c r="BN199" s="36">
        <v>1.9261923759280346</v>
      </c>
      <c r="BO199" s="36">
        <v>0.96130172947201176</v>
      </c>
    </row>
    <row r="200" spans="1:67">
      <c r="A200" t="s">
        <v>548</v>
      </c>
      <c r="B200" t="s">
        <v>634</v>
      </c>
      <c r="C200" t="s">
        <v>635</v>
      </c>
      <c r="E200" s="127">
        <v>0.1</v>
      </c>
      <c r="G200" s="36">
        <v>2.2059865610503322</v>
      </c>
      <c r="H200" s="36">
        <v>0.88804128724323539</v>
      </c>
      <c r="I200" s="36">
        <v>1.0116354784391381</v>
      </c>
      <c r="J200" s="36">
        <v>2.5811169501308115</v>
      </c>
      <c r="K200" s="36">
        <v>2.2034459907241244</v>
      </c>
      <c r="L200" s="36">
        <v>1.5797488445586252</v>
      </c>
      <c r="M200" s="36">
        <v>0.34054597831679412</v>
      </c>
      <c r="N200" s="36">
        <v>2.5397528409327101</v>
      </c>
      <c r="O200" s="36">
        <v>6.6334480410785233</v>
      </c>
      <c r="P200" s="36">
        <v>3.4904628417258889</v>
      </c>
      <c r="Q200" s="36">
        <v>1.9778271132491436</v>
      </c>
      <c r="R200" s="36">
        <v>0.77639237063242772</v>
      </c>
      <c r="S200" s="36">
        <v>3.3278155896583486</v>
      </c>
      <c r="T200" s="36">
        <v>1.242717703099264</v>
      </c>
      <c r="U200" s="36">
        <v>1.3865935621186807</v>
      </c>
      <c r="V200" s="36">
        <v>1.103914935669837</v>
      </c>
      <c r="W200" s="36">
        <v>1.7323441004160722</v>
      </c>
      <c r="X200" s="36">
        <v>0.78892210577479216</v>
      </c>
      <c r="Y200" s="36">
        <v>0.9371968446129646</v>
      </c>
      <c r="Z200" s="36">
        <v>0.36746508654898996</v>
      </c>
      <c r="AA200" s="36">
        <v>1.3363542104061787</v>
      </c>
      <c r="AB200" s="36">
        <v>1.9859585457959081</v>
      </c>
      <c r="AC200" s="36">
        <v>0.55094280595239609</v>
      </c>
      <c r="AD200" s="36">
        <v>0.76725766831586639</v>
      </c>
      <c r="AE200" s="36">
        <v>0.87850238993046481</v>
      </c>
      <c r="AF200" s="36">
        <v>1.2905971531608964</v>
      </c>
      <c r="AG200" s="36">
        <v>0.73035683456575839</v>
      </c>
      <c r="AH200" s="36">
        <v>0.74134541145843169</v>
      </c>
      <c r="AI200" s="36">
        <v>0.78017757236660312</v>
      </c>
      <c r="AJ200" s="36">
        <v>0.77698437351120264</v>
      </c>
      <c r="AK200" s="36">
        <v>2.2609836786267654</v>
      </c>
      <c r="AL200" s="36">
        <v>1.0605393152832021</v>
      </c>
      <c r="AM200" s="36">
        <v>0.79145692181935612</v>
      </c>
      <c r="AN200" s="36">
        <v>0.96594719474223734</v>
      </c>
      <c r="AO200" s="36">
        <v>0.65357468157375898</v>
      </c>
      <c r="AP200" s="36">
        <v>1.575075964209919</v>
      </c>
      <c r="AQ200" s="36">
        <v>0.4877546479110253</v>
      </c>
      <c r="AR200" s="36">
        <v>0.70464716939650951</v>
      </c>
      <c r="AS200" s="36">
        <v>0.78512136405969368</v>
      </c>
      <c r="AT200" s="36">
        <v>2.1946037242191547</v>
      </c>
      <c r="AU200" s="36">
        <v>1.2526785298459151</v>
      </c>
      <c r="AV200" s="36">
        <v>0.83673419654048586</v>
      </c>
      <c r="AW200" s="36">
        <v>0.75559187258877036</v>
      </c>
      <c r="AX200" s="36">
        <v>0.77399162473234251</v>
      </c>
      <c r="AY200" s="36">
        <v>2.9828622561798515</v>
      </c>
      <c r="AZ200" s="36">
        <v>1.2256407941162193</v>
      </c>
      <c r="BA200" s="36">
        <v>1.4224397808293123</v>
      </c>
      <c r="BB200" s="36">
        <v>1.2151904143004342</v>
      </c>
      <c r="BC200" s="36">
        <v>1.2523488592129872</v>
      </c>
      <c r="BD200" s="36">
        <v>1.6509938411298797</v>
      </c>
      <c r="BE200" s="36">
        <v>1.415728840350706</v>
      </c>
      <c r="BF200" s="36">
        <v>1.0440840965732654</v>
      </c>
      <c r="BG200" s="36">
        <v>2.5375185222985914</v>
      </c>
      <c r="BH200" s="36">
        <v>6.1996835278417031</v>
      </c>
      <c r="BI200" s="36">
        <v>1.5696142337284433</v>
      </c>
      <c r="BJ200" s="36">
        <v>3.4014404796865998</v>
      </c>
      <c r="BK200" s="36">
        <v>1.5021331352874285</v>
      </c>
      <c r="BL200" s="36">
        <v>0.77924149996057468</v>
      </c>
      <c r="BM200" s="36">
        <v>8.5690409082428882</v>
      </c>
      <c r="BN200" s="36">
        <v>3.2361944636728852</v>
      </c>
      <c r="BO200" s="36">
        <v>1.511964222952056</v>
      </c>
    </row>
    <row r="201" spans="1:67">
      <c r="A201" t="s">
        <v>548</v>
      </c>
      <c r="B201" t="s">
        <v>634</v>
      </c>
      <c r="C201" t="s">
        <v>635</v>
      </c>
      <c r="E201" s="127">
        <v>0.5</v>
      </c>
      <c r="G201" s="36">
        <v>1.8252456842137195</v>
      </c>
      <c r="H201" s="36">
        <v>0.97627894631703838</v>
      </c>
      <c r="I201" s="36">
        <v>0.8971096312518152</v>
      </c>
      <c r="J201" s="36">
        <v>3.4934734547039419</v>
      </c>
      <c r="K201" s="36">
        <v>2.596248003087962</v>
      </c>
      <c r="L201" s="36">
        <v>1.1618001145986665</v>
      </c>
      <c r="M201" s="36">
        <v>0.44831608471052131</v>
      </c>
      <c r="N201" s="36">
        <v>1.2669457698554323</v>
      </c>
      <c r="O201" s="36">
        <v>2.1088049170649588</v>
      </c>
      <c r="P201" s="36">
        <v>0.9862908260995461</v>
      </c>
      <c r="Q201" s="36">
        <v>1.8539251380223407</v>
      </c>
      <c r="R201" s="36">
        <v>1.0363594787937234</v>
      </c>
      <c r="S201" s="36">
        <v>2.1453933066339244</v>
      </c>
      <c r="T201" s="36">
        <v>1.2059459739456833</v>
      </c>
      <c r="U201" s="36">
        <v>1.3738377516968161</v>
      </c>
      <c r="V201" s="36">
        <v>0.87617786508285889</v>
      </c>
      <c r="W201" s="36">
        <v>1.3281261559445701</v>
      </c>
      <c r="X201" s="36">
        <v>0.76028984919162257</v>
      </c>
      <c r="Y201" s="36">
        <v>0.71851524318998872</v>
      </c>
      <c r="Z201" s="36">
        <v>0.43598359482379168</v>
      </c>
      <c r="AA201" s="36">
        <v>1.2016103311732715</v>
      </c>
      <c r="AB201" s="36">
        <v>1.6093768387937069</v>
      </c>
      <c r="AC201" s="36">
        <v>0.47851668353261678</v>
      </c>
      <c r="AD201" s="36">
        <v>0.65722065711191002</v>
      </c>
      <c r="AE201" s="36">
        <v>0.7218569051463366</v>
      </c>
      <c r="AF201" s="36">
        <v>1.1930920997093459</v>
      </c>
      <c r="AG201" s="36">
        <v>0.87256836432035711</v>
      </c>
      <c r="AH201" s="36">
        <v>0.96921219249514889</v>
      </c>
      <c r="AI201" s="36">
        <v>0.84588948756640647</v>
      </c>
      <c r="AJ201" s="36">
        <v>0.94123322678740495</v>
      </c>
      <c r="AK201" s="36">
        <v>1.5731074805455336</v>
      </c>
      <c r="AL201" s="36">
        <v>1.0507830039744894</v>
      </c>
      <c r="AM201" s="36">
        <v>0.83465355593322155</v>
      </c>
      <c r="AN201" s="36">
        <v>0.88680136467918902</v>
      </c>
      <c r="AO201" s="36">
        <v>0.97474088824865524</v>
      </c>
      <c r="AP201" s="36">
        <v>0.99453088296207437</v>
      </c>
      <c r="AQ201" s="36">
        <v>0.59911057014856817</v>
      </c>
      <c r="AR201" s="36">
        <v>0.73287528841723926</v>
      </c>
      <c r="AS201" s="36">
        <v>0.90604477653507254</v>
      </c>
      <c r="AT201" s="36">
        <v>0.70252775324584449</v>
      </c>
      <c r="AU201" s="36">
        <v>1.0880032721330706</v>
      </c>
      <c r="AV201" s="36">
        <v>1.0349119075190243</v>
      </c>
      <c r="AW201" s="36">
        <v>0.9947085313777243</v>
      </c>
      <c r="AX201" s="36">
        <v>0.9119688971626565</v>
      </c>
      <c r="AY201" s="36">
        <v>3.7668642031254254</v>
      </c>
      <c r="AZ201" s="36">
        <v>1.3757352762552257</v>
      </c>
      <c r="BA201" s="36">
        <v>1.8725889421153736</v>
      </c>
      <c r="BB201" s="36">
        <v>1.1710876524625156</v>
      </c>
      <c r="BC201" s="36">
        <v>1.5276384819504345</v>
      </c>
      <c r="BD201" s="36">
        <v>2.4283921338930381</v>
      </c>
      <c r="BE201" s="36">
        <v>1.5033819982360406</v>
      </c>
      <c r="BF201" s="36">
        <v>0.70168945471579114</v>
      </c>
      <c r="BG201" s="36">
        <v>0.84094597176311292</v>
      </c>
      <c r="BH201" s="36">
        <v>5.3846823456860538</v>
      </c>
      <c r="BI201" s="36">
        <v>1.481518556035845</v>
      </c>
      <c r="BJ201" s="36">
        <v>3.2779924030591645</v>
      </c>
      <c r="BK201" s="36">
        <v>1.5951359117509842</v>
      </c>
      <c r="BL201" s="36">
        <v>0.88075281425673957</v>
      </c>
      <c r="BM201" s="36">
        <v>7.6518065796810211</v>
      </c>
      <c r="BN201" s="36">
        <v>3.1404362186509327</v>
      </c>
      <c r="BO201" s="36">
        <v>1.1672314561991022</v>
      </c>
    </row>
    <row r="202" spans="1:67">
      <c r="A202" t="s">
        <v>548</v>
      </c>
      <c r="B202" t="s">
        <v>634</v>
      </c>
      <c r="C202" t="s">
        <v>635</v>
      </c>
      <c r="E202" s="127">
        <v>1</v>
      </c>
      <c r="G202" s="36" t="s">
        <v>546</v>
      </c>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row>
    <row r="203" spans="1:67">
      <c r="A203" t="s">
        <v>548</v>
      </c>
      <c r="B203" s="62" t="s">
        <v>849</v>
      </c>
      <c r="C203" s="62" t="s">
        <v>638</v>
      </c>
      <c r="D203" s="62" t="s">
        <v>35</v>
      </c>
      <c r="E203" s="129" t="s">
        <v>544</v>
      </c>
      <c r="F203" s="62" t="s">
        <v>313</v>
      </c>
      <c r="G203" s="37">
        <v>1.4266017150562535</v>
      </c>
      <c r="H203" s="37">
        <v>4.2256405429884598</v>
      </c>
      <c r="I203" s="37">
        <v>1.3039683850988155</v>
      </c>
      <c r="J203" s="37">
        <v>14.700715014215042</v>
      </c>
      <c r="K203" s="37">
        <v>1.8689933286417817</v>
      </c>
      <c r="L203" s="37">
        <v>0.90276838389016045</v>
      </c>
      <c r="M203" s="37">
        <v>2.8261590958409943</v>
      </c>
      <c r="N203" s="37">
        <v>1.2524501720911589</v>
      </c>
      <c r="O203" s="37">
        <v>3.5918735472971797</v>
      </c>
      <c r="P203" s="37">
        <v>5.1641435784520953</v>
      </c>
      <c r="Q203" s="37">
        <v>1.1449985709738444</v>
      </c>
      <c r="R203" s="37">
        <v>4.067144144127238</v>
      </c>
      <c r="S203" s="37">
        <v>2.8568050287321065</v>
      </c>
      <c r="T203" s="37">
        <v>0.91828975685740888</v>
      </c>
      <c r="U203" s="37">
        <v>1.3736887251312213</v>
      </c>
      <c r="V203" s="37">
        <v>1.5131748516065053</v>
      </c>
      <c r="W203" s="37">
        <v>1.6828910998373572</v>
      </c>
      <c r="X203" s="37">
        <v>2.0483883925694655</v>
      </c>
      <c r="Y203" s="37">
        <v>3.8630715708040344</v>
      </c>
      <c r="Z203" s="37">
        <v>0.92443858943977908</v>
      </c>
      <c r="AA203" s="37">
        <v>0.55976957774358782</v>
      </c>
      <c r="AB203" s="37">
        <v>2.6565620176411264</v>
      </c>
      <c r="AC203" s="37">
        <v>4.7137493402052915</v>
      </c>
      <c r="AD203" s="37">
        <v>0.49382472691831403</v>
      </c>
      <c r="AE203" s="37">
        <v>1.1842429663749336</v>
      </c>
      <c r="AF203" s="37">
        <v>1.1020253263065778</v>
      </c>
      <c r="AG203" s="37">
        <v>0.60036029229734944</v>
      </c>
      <c r="AH203" s="37">
        <v>0.62776050079348811</v>
      </c>
      <c r="AI203" s="37">
        <v>0.81669044987448203</v>
      </c>
      <c r="AJ203" s="37">
        <v>0.55078117282949246</v>
      </c>
      <c r="AK203" s="37">
        <v>0.33150141417952678</v>
      </c>
      <c r="AL203" s="37">
        <v>0.94741668353666897</v>
      </c>
      <c r="AM203" s="37">
        <v>1.1299742296618895</v>
      </c>
      <c r="AN203" s="37">
        <v>0.73312160269291882</v>
      </c>
      <c r="AO203" s="37">
        <v>0.25005229391216782</v>
      </c>
      <c r="AP203" s="37">
        <v>1.1975662016293394</v>
      </c>
      <c r="AQ203" s="37">
        <v>0.60609011081661002</v>
      </c>
      <c r="AR203" s="37">
        <v>0.59864551944670397</v>
      </c>
      <c r="AS203" s="37">
        <v>0.38881461167072862</v>
      </c>
      <c r="AT203" s="37">
        <v>0.71132272089619575</v>
      </c>
      <c r="AU203" s="37">
        <v>0.85687361945510965</v>
      </c>
      <c r="AV203" s="37">
        <v>0.37288264433136614</v>
      </c>
      <c r="AW203" s="37">
        <v>0.50390541128052091</v>
      </c>
      <c r="AX203" s="37">
        <v>0.81012972819736384</v>
      </c>
      <c r="AY203" s="37">
        <v>2.5103485932627367</v>
      </c>
      <c r="AZ203" s="37">
        <v>1.180694611265287</v>
      </c>
      <c r="BA203" s="37">
        <v>1.9138401543005796</v>
      </c>
      <c r="BB203" s="37">
        <v>1.4840617790827086</v>
      </c>
      <c r="BC203" s="37">
        <v>0.88541925722569181</v>
      </c>
      <c r="BD203" s="37">
        <v>1.0162879780022316</v>
      </c>
      <c r="BE203" s="37">
        <v>0.99008955786985953</v>
      </c>
      <c r="BF203" s="37">
        <v>4.8512047367332221</v>
      </c>
      <c r="BG203" s="37">
        <v>9.1409194358610737</v>
      </c>
      <c r="BH203" s="37">
        <v>1.2805076103391368</v>
      </c>
      <c r="BI203" s="37">
        <v>0.38948396994286866</v>
      </c>
      <c r="BJ203" s="37">
        <v>0.62490776350255128</v>
      </c>
      <c r="BK203" s="37">
        <v>1.9583137645034401</v>
      </c>
      <c r="BL203" s="37">
        <v>0.87610515793191313</v>
      </c>
      <c r="BM203" s="37">
        <v>1.7458200777113799</v>
      </c>
      <c r="BN203" s="37">
        <v>1.6078872434492</v>
      </c>
      <c r="BO203" s="37">
        <v>1.1881120349965357</v>
      </c>
    </row>
    <row r="204" spans="1:67">
      <c r="A204" t="s">
        <v>548</v>
      </c>
      <c r="B204" t="s">
        <v>849</v>
      </c>
      <c r="C204" t="s">
        <v>638</v>
      </c>
      <c r="E204" s="126" t="s">
        <v>544</v>
      </c>
      <c r="G204" s="36">
        <v>0.90020028720231571</v>
      </c>
      <c r="H204" s="36">
        <v>1.0536700082409123</v>
      </c>
      <c r="I204" s="36">
        <v>0.88246058046068887</v>
      </c>
      <c r="J204" s="36">
        <v>0.66911050318815046</v>
      </c>
      <c r="K204" s="36">
        <v>0.36367754228845567</v>
      </c>
      <c r="L204" s="36">
        <v>0.76657196448558462</v>
      </c>
      <c r="M204" s="36">
        <v>0.88365432771092789</v>
      </c>
      <c r="N204" s="36">
        <v>0.72201735005127399</v>
      </c>
      <c r="O204" s="36">
        <v>0.75838926846035215</v>
      </c>
      <c r="P204" s="36">
        <v>0.44133252003526652</v>
      </c>
      <c r="Q204" s="36">
        <v>0.87472385297873945</v>
      </c>
      <c r="R204" s="36">
        <v>1.2228960242652431</v>
      </c>
      <c r="S204" s="36">
        <v>0.91123240430020724</v>
      </c>
      <c r="T204" s="36">
        <v>0.77681278192791825</v>
      </c>
      <c r="U204" s="36">
        <v>1.0991505030661206</v>
      </c>
      <c r="V204" s="36">
        <v>0.69530762847229255</v>
      </c>
      <c r="W204" s="36">
        <v>1.0181082451192465</v>
      </c>
      <c r="X204" s="36">
        <v>0.58315190091603508</v>
      </c>
      <c r="Y204" s="36">
        <v>0.71792854709575216</v>
      </c>
      <c r="Z204" s="36">
        <v>0.96491592343920651</v>
      </c>
      <c r="AA204" s="36">
        <v>0.83757137487794053</v>
      </c>
      <c r="AB204" s="36">
        <v>0.20006940372823351</v>
      </c>
      <c r="AC204" s="36">
        <v>1.0111085968426661</v>
      </c>
      <c r="AD204" s="36">
        <v>0.87556498246667369</v>
      </c>
      <c r="AE204" s="36">
        <v>0.7277390546259509</v>
      </c>
      <c r="AF204" s="36">
        <v>1.1219614553377362</v>
      </c>
      <c r="AG204" s="36">
        <v>0.65352792594809306</v>
      </c>
      <c r="AH204" s="36">
        <v>0.92871591678848131</v>
      </c>
      <c r="AI204" s="36">
        <v>0.96450955426749529</v>
      </c>
      <c r="AJ204" s="36">
        <v>0.97735524345068958</v>
      </c>
      <c r="AK204" s="36">
        <v>0.51504838774019213</v>
      </c>
      <c r="AL204" s="36">
        <v>0.9210622948052174</v>
      </c>
      <c r="AM204" s="36">
        <v>0.60895470820974595</v>
      </c>
      <c r="AN204" s="36">
        <v>0.7235723334069083</v>
      </c>
      <c r="AO204" s="36">
        <v>3.1346104421371423</v>
      </c>
      <c r="AP204" s="36">
        <v>0.97873510468010116</v>
      </c>
      <c r="AQ204" s="36">
        <v>0.93923049136659931</v>
      </c>
      <c r="AR204" s="36">
        <v>0.82542946820042773</v>
      </c>
      <c r="AS204" s="36">
        <v>1.5866931065984791</v>
      </c>
      <c r="AT204" s="36">
        <v>3.1335647076526598</v>
      </c>
      <c r="AU204" s="36">
        <v>1.0773775067442382</v>
      </c>
      <c r="AV204" s="36">
        <v>1.0497135563218061</v>
      </c>
      <c r="AW204" s="36">
        <v>1.6420484170025451</v>
      </c>
      <c r="AX204" s="36">
        <v>1.0949257900185527</v>
      </c>
      <c r="AY204" s="36">
        <v>1.2590481149662218</v>
      </c>
      <c r="AZ204" s="36">
        <v>1.3549286193808252</v>
      </c>
      <c r="BA204" s="36">
        <v>1.0295079317371107</v>
      </c>
      <c r="BB204" s="36">
        <v>0.92665050215775824</v>
      </c>
      <c r="BC204" s="36">
        <v>1.2664268772261531</v>
      </c>
      <c r="BD204" s="36">
        <v>1.2677870702771818</v>
      </c>
      <c r="BE204" s="36">
        <v>1.1070397506621732</v>
      </c>
      <c r="BF204" s="36">
        <v>15.107820335787608</v>
      </c>
      <c r="BG204" s="36">
        <v>2.0077389352300052</v>
      </c>
      <c r="BH204" s="36">
        <v>1.4916670392701799</v>
      </c>
      <c r="BI204" s="36">
        <v>1.1835622039057734</v>
      </c>
      <c r="BJ204" s="36">
        <v>2.4633656401269883</v>
      </c>
      <c r="BK204" s="36">
        <v>1.7740120289963661</v>
      </c>
      <c r="BL204" s="36">
        <v>0.98155747455884901</v>
      </c>
      <c r="BM204" s="36">
        <v>2.0183419836668826</v>
      </c>
      <c r="BN204" s="36">
        <v>1.0677844355973132</v>
      </c>
      <c r="BO204" s="36">
        <v>1.1708950932559448</v>
      </c>
    </row>
    <row r="205" spans="1:67">
      <c r="A205" t="s">
        <v>548</v>
      </c>
      <c r="B205" t="s">
        <v>849</v>
      </c>
      <c r="C205" t="s">
        <v>638</v>
      </c>
      <c r="E205" s="127">
        <v>0.01</v>
      </c>
      <c r="G205" s="36">
        <v>1.5244807467519284</v>
      </c>
      <c r="H205" s="36">
        <v>0.84993422908704463</v>
      </c>
      <c r="I205" s="36">
        <v>1.2566681622117521</v>
      </c>
      <c r="J205" s="36">
        <v>0.9933103133382748</v>
      </c>
      <c r="K205" s="36">
        <v>1.1413424657667834</v>
      </c>
      <c r="L205" s="36">
        <v>0.82159148865996412</v>
      </c>
      <c r="M205" s="36">
        <v>0.99416279892316706</v>
      </c>
      <c r="N205" s="36">
        <v>0.54340713386951889</v>
      </c>
      <c r="O205" s="36">
        <v>0.60332633194841423</v>
      </c>
      <c r="P205" s="36">
        <v>0.66893501195723792</v>
      </c>
      <c r="Q205" s="36">
        <v>0.93750581267011179</v>
      </c>
      <c r="R205" s="36">
        <v>1.3475153853230444</v>
      </c>
      <c r="S205" s="36">
        <v>1.3066664883083665</v>
      </c>
      <c r="T205" s="36">
        <v>1.5428938881843683</v>
      </c>
      <c r="U205" s="36">
        <v>0.95686608959142949</v>
      </c>
      <c r="V205" s="36">
        <v>0.95642471943521046</v>
      </c>
      <c r="W205" s="36">
        <v>0.75570284366565232</v>
      </c>
      <c r="X205" s="36">
        <v>1.4259700041452799</v>
      </c>
      <c r="Y205" s="36">
        <v>0.9605363855269663</v>
      </c>
      <c r="Z205" s="36">
        <v>0.94505824088119372</v>
      </c>
      <c r="AA205" s="36">
        <v>1.5307981283506895</v>
      </c>
      <c r="AB205" s="36">
        <v>0.80584398592273632</v>
      </c>
      <c r="AC205" s="36">
        <v>1.1614587819165327</v>
      </c>
      <c r="AD205" s="36">
        <v>1.0057600550524777</v>
      </c>
      <c r="AE205" s="36">
        <v>0.85945448294891535</v>
      </c>
      <c r="AF205" s="36">
        <v>0.96997745023183168</v>
      </c>
      <c r="AG205" s="36">
        <v>0.78802908872271893</v>
      </c>
      <c r="AH205" s="36">
        <v>1.0594454202217785</v>
      </c>
      <c r="AI205" s="36">
        <v>1.0195039991545622</v>
      </c>
      <c r="AJ205" s="36">
        <v>0.95062941292165437</v>
      </c>
      <c r="AK205" s="36">
        <v>0.8905570142529724</v>
      </c>
      <c r="AL205" s="36">
        <v>1.1418480189935052</v>
      </c>
      <c r="AM205" s="36">
        <v>1.3797499516116558</v>
      </c>
      <c r="AN205" s="36">
        <v>0.82542506375685121</v>
      </c>
      <c r="AO205" s="36">
        <v>1.0854446505608828</v>
      </c>
      <c r="AP205" s="36">
        <v>0.75209684571908642</v>
      </c>
      <c r="AQ205" s="36">
        <v>0.72174001584513725</v>
      </c>
      <c r="AR205" s="36">
        <v>1.1836289177929185</v>
      </c>
      <c r="AS205" s="36">
        <v>0.91765458394321919</v>
      </c>
      <c r="AT205" s="36">
        <v>3.3122344272553215</v>
      </c>
      <c r="AU205" s="36">
        <v>0.96427987938996307</v>
      </c>
      <c r="AV205" s="36">
        <v>0.92018490921469831</v>
      </c>
      <c r="AW205" s="36">
        <v>1.145118314727509</v>
      </c>
      <c r="AX205" s="36">
        <v>1.2404237831067912</v>
      </c>
      <c r="AY205" s="36">
        <v>0.91531067857241633</v>
      </c>
      <c r="AZ205" s="36">
        <v>1.30054401798372</v>
      </c>
      <c r="BA205" s="36">
        <v>1.0732267693502979</v>
      </c>
      <c r="BB205" s="36">
        <v>0.97948629807601495</v>
      </c>
      <c r="BC205" s="36">
        <v>1.1573007098250676</v>
      </c>
      <c r="BD205" s="36">
        <v>0.98781477971153986</v>
      </c>
      <c r="BE205" s="36">
        <v>1.5460813182588</v>
      </c>
      <c r="BF205" s="36">
        <v>7.7126338779224461</v>
      </c>
      <c r="BG205" s="36">
        <v>2.6676542416493487</v>
      </c>
      <c r="BH205" s="36">
        <v>1.8667555135411</v>
      </c>
      <c r="BI205" s="36">
        <v>1.1197180733804575</v>
      </c>
      <c r="BJ205" s="36">
        <v>1.4073959140204899</v>
      </c>
      <c r="BK205" s="36">
        <v>1.80331619774035</v>
      </c>
      <c r="BL205" s="36">
        <v>1.1672751325294861</v>
      </c>
      <c r="BM205" s="36">
        <v>1.9182353548286</v>
      </c>
      <c r="BN205">
        <v>1.1444230217824947</v>
      </c>
      <c r="BO205">
        <v>0.95106234537890155</v>
      </c>
    </row>
    <row r="206" spans="1:67">
      <c r="A206" t="s">
        <v>548</v>
      </c>
      <c r="B206" t="s">
        <v>849</v>
      </c>
      <c r="C206" t="s">
        <v>638</v>
      </c>
      <c r="E206" s="127">
        <v>0.1</v>
      </c>
      <c r="G206" s="36">
        <v>5.8565101230464158</v>
      </c>
      <c r="H206" s="36">
        <v>30.678069362404258</v>
      </c>
      <c r="I206" s="36">
        <v>0.9919444031084369</v>
      </c>
      <c r="J206" s="36">
        <v>0.32210503274646685</v>
      </c>
      <c r="K206" s="36">
        <v>1.163929937177193</v>
      </c>
      <c r="L206" s="36">
        <v>0.86618052054604167</v>
      </c>
      <c r="M206" s="36">
        <v>3.6039675666766722</v>
      </c>
      <c r="N206" s="36">
        <v>0.78025335828569053</v>
      </c>
      <c r="O206" s="36">
        <v>0.34468039973776227</v>
      </c>
      <c r="P206" s="36">
        <v>4.9135356024654246</v>
      </c>
      <c r="Q206" s="36">
        <v>0.6355051630573767</v>
      </c>
      <c r="R206" s="36">
        <v>6.2728618161520462</v>
      </c>
      <c r="S206" s="36">
        <v>1.2927334928086118</v>
      </c>
      <c r="T206" s="36">
        <v>0.5545278958734734</v>
      </c>
      <c r="U206" s="36">
        <v>0.3266221889670704</v>
      </c>
      <c r="V206" s="36">
        <v>2.0005890994503872</v>
      </c>
      <c r="W206" s="36">
        <v>1.4629543317453986</v>
      </c>
      <c r="X206" s="36">
        <v>1.89565287167092</v>
      </c>
      <c r="Y206" s="36">
        <v>5.5223368304405813</v>
      </c>
      <c r="Z206" s="36">
        <v>0.82826130072886384</v>
      </c>
      <c r="AA206" s="36">
        <v>0.62442625644937266</v>
      </c>
      <c r="AB206" s="36">
        <v>0.22717577976298037</v>
      </c>
      <c r="AC206" s="36">
        <v>0.8141202665846079</v>
      </c>
      <c r="AD206" s="36">
        <v>0.60624266662408721</v>
      </c>
      <c r="AE206" s="36">
        <v>0.32853882790592537</v>
      </c>
      <c r="AF206" s="36">
        <v>0.8080696299194936</v>
      </c>
      <c r="AG206" s="36">
        <v>0.35291148847061315</v>
      </c>
      <c r="AH206" s="36">
        <v>0.81392473422167977</v>
      </c>
      <c r="AI206" s="36">
        <v>0.8015279136478205</v>
      </c>
      <c r="AJ206" s="36">
        <v>0.52643668879475269</v>
      </c>
      <c r="AK206" s="36">
        <v>0.49715852499134799</v>
      </c>
      <c r="AL206" s="36">
        <v>0.41547858380619784</v>
      </c>
      <c r="AM206" s="36">
        <v>2.737902844483934</v>
      </c>
      <c r="AN206" s="36">
        <v>0.41551351152667015</v>
      </c>
      <c r="AO206" s="36">
        <v>1.3415970758165734</v>
      </c>
      <c r="AP206" s="36">
        <v>0.77683575226428758</v>
      </c>
      <c r="AQ206" s="36">
        <v>0.60083519255051032</v>
      </c>
      <c r="AR206" s="36">
        <v>1.0334888844931271</v>
      </c>
      <c r="AS206" s="36">
        <v>0.66740937161549874</v>
      </c>
      <c r="AT206" s="36">
        <v>2.0075080361913828</v>
      </c>
      <c r="AU206" s="36">
        <v>1.1020056614092495</v>
      </c>
      <c r="AV206" s="36">
        <v>0.67106584048051998</v>
      </c>
      <c r="AW206" s="36">
        <v>0.70211789415635728</v>
      </c>
      <c r="AX206" s="36">
        <v>0.90563396317596379</v>
      </c>
      <c r="AY206" s="36">
        <v>0.86305408230371206</v>
      </c>
      <c r="AZ206" s="36">
        <v>1.40331614428167</v>
      </c>
      <c r="BA206" s="36">
        <v>0.92966651744260442</v>
      </c>
      <c r="BB206" s="36">
        <v>1.3276066939265601</v>
      </c>
      <c r="BC206" s="36">
        <v>0.77811183956548668</v>
      </c>
      <c r="BD206" s="36">
        <v>1.6650118883341001</v>
      </c>
      <c r="BE206" s="36">
        <v>0.88858767004747219</v>
      </c>
      <c r="BF206" s="36">
        <v>3.3988371122239185</v>
      </c>
      <c r="BG206" s="36">
        <v>35.494706788037398</v>
      </c>
      <c r="BH206" s="36">
        <v>2.1919088077883626</v>
      </c>
      <c r="BI206" s="36">
        <v>0.27102773932011209</v>
      </c>
      <c r="BJ206" s="36">
        <v>4.7949388682614948</v>
      </c>
      <c r="BK206" s="36">
        <v>1.0109381315192487</v>
      </c>
      <c r="BL206" s="36">
        <v>0.7861333825211515</v>
      </c>
      <c r="BM206" s="36">
        <v>6.9611803030795638</v>
      </c>
      <c r="BN206">
        <v>1.0668306411887158</v>
      </c>
      <c r="BO206">
        <v>1.1120008474755874</v>
      </c>
    </row>
    <row r="207" spans="1:67">
      <c r="A207" t="s">
        <v>548</v>
      </c>
      <c r="B207" t="s">
        <v>849</v>
      </c>
      <c r="C207" t="s">
        <v>638</v>
      </c>
      <c r="E207" s="127">
        <v>0.5</v>
      </c>
      <c r="G207" s="36" t="s">
        <v>546</v>
      </c>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row>
    <row r="208" spans="1:67">
      <c r="A208" t="s">
        <v>548</v>
      </c>
      <c r="B208" s="64" t="s">
        <v>849</v>
      </c>
      <c r="C208" s="64" t="s">
        <v>638</v>
      </c>
      <c r="D208" s="64"/>
      <c r="E208" s="128">
        <v>1</v>
      </c>
      <c r="F208" s="64"/>
      <c r="G208" s="38" t="s">
        <v>546</v>
      </c>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row>
    <row r="209" spans="1:67">
      <c r="A209" t="s">
        <v>548</v>
      </c>
      <c r="B209" t="s">
        <v>640</v>
      </c>
      <c r="C209" t="s">
        <v>641</v>
      </c>
      <c r="D209" t="s">
        <v>549</v>
      </c>
      <c r="E209" s="126" t="s">
        <v>544</v>
      </c>
      <c r="F209" t="s">
        <v>314</v>
      </c>
      <c r="G209" s="36">
        <v>1.6968680247701027</v>
      </c>
      <c r="H209" s="36">
        <v>0.77051694129409909</v>
      </c>
      <c r="I209" s="36">
        <v>0.87669406575875763</v>
      </c>
      <c r="J209" s="36">
        <v>1.0776392944502013</v>
      </c>
      <c r="K209" s="36">
        <v>1.1559276690091056</v>
      </c>
      <c r="L209" s="36">
        <v>1.0683681129462557</v>
      </c>
      <c r="M209" s="36">
        <v>0.97319536786291982</v>
      </c>
      <c r="N209" s="36">
        <v>1.3202623795391253</v>
      </c>
      <c r="O209" s="36">
        <v>1.6249832901527397</v>
      </c>
      <c r="P209" s="36">
        <v>1.6126719194918624</v>
      </c>
      <c r="Q209" s="36">
        <v>0.81453642768873291</v>
      </c>
      <c r="R209" s="36">
        <v>1.2157523448094498</v>
      </c>
      <c r="S209" s="36">
        <v>0.76177747593776091</v>
      </c>
      <c r="T209" s="36">
        <v>0.90979688371128387</v>
      </c>
      <c r="U209" s="36">
        <v>0.83771198899616783</v>
      </c>
      <c r="V209" s="36">
        <v>0.94658328935058689</v>
      </c>
      <c r="W209" s="36">
        <v>0.79754152681393375</v>
      </c>
      <c r="X209" s="36">
        <v>0.72506550901360367</v>
      </c>
      <c r="Y209" s="36">
        <v>1.2931598467916157</v>
      </c>
      <c r="Z209" s="36">
        <v>0.82919608045701465</v>
      </c>
      <c r="AA209" s="36">
        <v>0.81295913721522373</v>
      </c>
      <c r="AB209" s="36">
        <v>0.96480025696443494</v>
      </c>
      <c r="AC209" s="36">
        <v>0.88885876513354156</v>
      </c>
      <c r="AD209" s="36">
        <v>1.2838898556386247</v>
      </c>
      <c r="AE209" s="36">
        <v>1.3816057070667749</v>
      </c>
      <c r="AF209" s="36">
        <v>1.0264813569388547</v>
      </c>
      <c r="AG209" s="36">
        <v>1.0014203464173328</v>
      </c>
      <c r="AH209" s="36">
        <v>1.2407863696833663</v>
      </c>
      <c r="AI209" s="36">
        <v>1.1387424875325813</v>
      </c>
      <c r="AJ209" s="36">
        <v>0.99088588337827777</v>
      </c>
      <c r="AK209" s="36">
        <v>0.65969655657294934</v>
      </c>
      <c r="AL209" s="36">
        <v>0.87702793941017287</v>
      </c>
      <c r="AM209" s="36">
        <v>0.86353753097074493</v>
      </c>
      <c r="AN209" s="36">
        <v>0.89728086163368237</v>
      </c>
      <c r="AO209" s="36">
        <v>0.88628927603571972</v>
      </c>
      <c r="AP209" s="36">
        <v>0.9420547012493784</v>
      </c>
      <c r="AQ209" s="36">
        <v>0.7318997319318874</v>
      </c>
      <c r="AR209" s="36">
        <v>1.1140582508913197</v>
      </c>
      <c r="AS209" s="36">
        <v>0.94792578625301682</v>
      </c>
      <c r="AT209" s="36">
        <v>0.84240375692111746</v>
      </c>
      <c r="AU209" s="36">
        <v>0.78227911588259824</v>
      </c>
      <c r="AV209" s="36">
        <v>1.1839095453627171</v>
      </c>
      <c r="AW209" s="36">
        <v>0.82088125240158516</v>
      </c>
      <c r="AX209" s="36">
        <v>0.92520567424171962</v>
      </c>
      <c r="AY209" s="36">
        <v>0.95651101260191518</v>
      </c>
      <c r="AZ209" s="36">
        <v>0.78179204603333408</v>
      </c>
      <c r="BA209" s="36">
        <v>0.87450102483042758</v>
      </c>
      <c r="BB209" s="36">
        <v>0.97981918098031773</v>
      </c>
      <c r="BC209" s="36">
        <v>0.88554244375392499</v>
      </c>
      <c r="BD209" s="36">
        <v>0.79569547320565337</v>
      </c>
      <c r="BE209" s="36">
        <v>0.75698194022007737</v>
      </c>
      <c r="BF209" s="36">
        <v>1.2821444937877629</v>
      </c>
      <c r="BG209" s="36">
        <v>0.51359630739966156</v>
      </c>
      <c r="BH209" s="36">
        <v>0.94632577289247477</v>
      </c>
      <c r="BI209" s="36">
        <v>0.94116715046051258</v>
      </c>
      <c r="BJ209" s="36">
        <v>1.0024698577971289</v>
      </c>
      <c r="BK209" s="36">
        <v>0.82692783247572921</v>
      </c>
      <c r="BL209" s="36">
        <v>0.89073689191511618</v>
      </c>
      <c r="BM209" s="36">
        <v>0.91117892958141222</v>
      </c>
      <c r="BN209" s="36">
        <v>0.80713428788939479</v>
      </c>
      <c r="BO209" s="36">
        <v>0.88156496866264344</v>
      </c>
    </row>
    <row r="210" spans="1:67">
      <c r="A210" t="s">
        <v>548</v>
      </c>
      <c r="B210" t="s">
        <v>640</v>
      </c>
      <c r="C210" t="s">
        <v>641</v>
      </c>
      <c r="E210" s="126" t="s">
        <v>544</v>
      </c>
      <c r="G210" s="36">
        <v>0.61407794637335988</v>
      </c>
      <c r="H210" s="36">
        <v>0.64939835732462137</v>
      </c>
      <c r="I210" s="36">
        <v>0.58653558186950394</v>
      </c>
      <c r="J210" s="36">
        <v>1.3207333378945874</v>
      </c>
      <c r="K210" s="36">
        <v>2.1607961792779777</v>
      </c>
      <c r="L210" s="36">
        <v>0.73730093597829927</v>
      </c>
      <c r="M210" s="36">
        <v>0.77708189483336465</v>
      </c>
      <c r="N210" s="36">
        <v>0.39547870008889918</v>
      </c>
      <c r="O210" s="36">
        <v>0.58516476297134967</v>
      </c>
      <c r="P210" s="36">
        <v>0.53748268839511615</v>
      </c>
      <c r="Q210" s="36">
        <v>0.95433604586780207</v>
      </c>
      <c r="R210" s="36">
        <v>1.1241558942999557</v>
      </c>
      <c r="S210" s="36">
        <v>0.70820842347239488</v>
      </c>
      <c r="T210" s="36">
        <v>0.87214010677127429</v>
      </c>
      <c r="U210" s="36">
        <v>0.87211740374372537</v>
      </c>
      <c r="V210" s="36">
        <v>0.76886081345336632</v>
      </c>
      <c r="W210" s="36">
        <v>0.56730701659625826</v>
      </c>
      <c r="X210" s="36">
        <v>1.0065083319671424</v>
      </c>
      <c r="Y210" s="36">
        <v>0.82112534636820633</v>
      </c>
      <c r="Z210" s="36">
        <v>1.0665322719006518</v>
      </c>
      <c r="AA210" s="36">
        <v>0.81796525794934993</v>
      </c>
      <c r="AB210" s="36">
        <v>1.5739421572473744</v>
      </c>
      <c r="AC210" s="36">
        <v>0.40628629365682334</v>
      </c>
      <c r="AD210" s="36">
        <v>1.1064484376198198</v>
      </c>
      <c r="AE210" s="36">
        <v>0.64583273574566091</v>
      </c>
      <c r="AF210" s="36">
        <v>0.88595061565809152</v>
      </c>
      <c r="AG210" s="36">
        <v>0.44834553345572581</v>
      </c>
      <c r="AH210" s="36">
        <v>0.96820074217580543</v>
      </c>
      <c r="AI210" s="36">
        <v>0.81739658554334149</v>
      </c>
      <c r="AJ210" s="36">
        <v>0.80307720621420497</v>
      </c>
      <c r="AK210" s="36">
        <v>0.98916986457168621</v>
      </c>
      <c r="AL210" s="36">
        <v>0.84500586155762891</v>
      </c>
      <c r="AM210" s="36">
        <v>0.97492017601709913</v>
      </c>
      <c r="AN210" s="36">
        <v>0.96925393427976569</v>
      </c>
      <c r="AO210" s="36">
        <v>1.2771799476771224</v>
      </c>
      <c r="AP210" s="36">
        <v>0.75999561200404708</v>
      </c>
      <c r="AQ210" s="36">
        <v>0.64718054797955404</v>
      </c>
      <c r="AR210" s="36">
        <v>1.4864360067452962</v>
      </c>
      <c r="AS210" s="36">
        <v>0.94698932726247753</v>
      </c>
      <c r="AT210" s="36">
        <v>0.38839373924680098</v>
      </c>
      <c r="AU210" s="36">
        <v>0.98132993367500909</v>
      </c>
      <c r="AV210" s="36">
        <v>0.92782642418451311</v>
      </c>
      <c r="AW210" s="36">
        <v>1.2034313193809862</v>
      </c>
      <c r="AX210" s="36">
        <v>1.0145103132604909</v>
      </c>
      <c r="AY210" s="36">
        <v>0.7643135602494342</v>
      </c>
      <c r="AZ210" s="36">
        <v>0.89186965015012931</v>
      </c>
      <c r="BA210" s="36">
        <v>0.93982353892913661</v>
      </c>
      <c r="BB210" s="36">
        <v>0.81921824148057754</v>
      </c>
      <c r="BC210" s="36">
        <v>1.0638408786041684</v>
      </c>
      <c r="BD210" s="36">
        <v>1.036741916782703</v>
      </c>
      <c r="BE210" s="36">
        <v>0.91156666409952258</v>
      </c>
      <c r="BF210" s="36">
        <v>0.84301405716353206</v>
      </c>
      <c r="BG210" s="36">
        <v>0.58993527945207114</v>
      </c>
      <c r="BH210" s="36">
        <v>0.71563537775806063</v>
      </c>
      <c r="BI210" s="36">
        <v>0.78598259483137822</v>
      </c>
      <c r="BJ210" s="36">
        <v>0.95484411872918251</v>
      </c>
      <c r="BK210" s="36">
        <v>1.0703349953102141</v>
      </c>
      <c r="BL210" s="36">
        <v>1.13844910414169</v>
      </c>
      <c r="BM210" s="36">
        <v>0.94849122721730117</v>
      </c>
      <c r="BN210" s="36">
        <v>1.0013482597930217</v>
      </c>
      <c r="BO210" s="36">
        <v>0.8930401152273546</v>
      </c>
    </row>
    <row r="211" spans="1:67">
      <c r="A211" t="s">
        <v>548</v>
      </c>
      <c r="B211" t="s">
        <v>640</v>
      </c>
      <c r="C211" t="s">
        <v>641</v>
      </c>
      <c r="E211" s="127">
        <v>0.01</v>
      </c>
      <c r="G211" s="36">
        <v>1.4072458196093875</v>
      </c>
      <c r="H211" s="36">
        <v>0.99577975013556974</v>
      </c>
      <c r="I211" s="36">
        <v>1.1408786821894334</v>
      </c>
      <c r="J211" s="36">
        <v>0.67262502597948115</v>
      </c>
      <c r="K211" s="36">
        <v>0.88825827293209747</v>
      </c>
      <c r="L211" s="36">
        <v>0.73479250826230846</v>
      </c>
      <c r="M211" s="36">
        <v>0.79048026966944407</v>
      </c>
      <c r="N211" s="36">
        <v>0.53992265903072167</v>
      </c>
      <c r="O211" s="36">
        <v>0.82383360577537834</v>
      </c>
      <c r="P211" s="36">
        <v>0.78974180564940011</v>
      </c>
      <c r="Q211" s="36">
        <v>0.89754185673807085</v>
      </c>
      <c r="R211" s="36">
        <v>1.2850721613183864</v>
      </c>
      <c r="S211" s="36">
        <v>0.69613621558829319</v>
      </c>
      <c r="T211" s="36">
        <v>0.90351245758567511</v>
      </c>
      <c r="U211" s="36">
        <v>0.88547668516350475</v>
      </c>
      <c r="V211" s="36">
        <v>0.9080233854269012</v>
      </c>
      <c r="W211" s="36">
        <v>0.54473691603059771</v>
      </c>
      <c r="X211" s="36">
        <v>0.58893619721155333</v>
      </c>
      <c r="Y211" s="36">
        <v>0.98003190146404828</v>
      </c>
      <c r="Z211" s="36">
        <v>1.0790675658671076</v>
      </c>
      <c r="AA211" s="36">
        <v>0.79072872685640805</v>
      </c>
      <c r="AB211" s="36">
        <v>0.47906794739355069</v>
      </c>
      <c r="AC211" s="36">
        <v>1.0424846246797059</v>
      </c>
      <c r="AD211" s="36">
        <v>1.050096155888282</v>
      </c>
      <c r="AE211" s="36">
        <v>1.7855220463526575</v>
      </c>
      <c r="AF211" s="36">
        <v>0.91872654930043729</v>
      </c>
      <c r="AG211" s="36">
        <v>0.95399107401147321</v>
      </c>
      <c r="AH211" s="36">
        <v>1.3672288484640667</v>
      </c>
      <c r="AI211" s="36">
        <v>1.2375111606412985</v>
      </c>
      <c r="AJ211" s="36">
        <v>1.0768302342521001</v>
      </c>
      <c r="AK211" s="36">
        <v>0.558594966859845</v>
      </c>
      <c r="AL211" s="36">
        <v>0.81264361860177603</v>
      </c>
      <c r="AM211" s="36">
        <v>1.3179821089271604</v>
      </c>
      <c r="AN211" s="36">
        <v>0.76505297034449105</v>
      </c>
      <c r="AO211" s="36">
        <v>1.1296294156504172</v>
      </c>
      <c r="AP211" s="36">
        <v>0.76518618858846321</v>
      </c>
      <c r="AQ211" s="36">
        <v>0.97922881869223999</v>
      </c>
      <c r="AR211" s="36">
        <v>1.1063628884398788</v>
      </c>
      <c r="AS211" s="36">
        <v>0.83673693178671038</v>
      </c>
      <c r="AT211" s="36">
        <v>1.5829149873014772</v>
      </c>
      <c r="AU211" s="36">
        <v>0.82688313824231185</v>
      </c>
      <c r="AV211" s="36">
        <v>1.0596287248105647</v>
      </c>
      <c r="AW211" s="36">
        <v>1.0247311443935114</v>
      </c>
      <c r="AX211" s="36">
        <v>0.91246809432001086</v>
      </c>
      <c r="AY211" s="36">
        <v>1.5336846626780001</v>
      </c>
      <c r="AZ211" s="36">
        <v>0.98272305795868486</v>
      </c>
      <c r="BA211" s="36">
        <v>1.95035075099799</v>
      </c>
      <c r="BB211" s="36">
        <v>1.5073656475886801</v>
      </c>
      <c r="BC211" s="36">
        <v>1.1604089771317554</v>
      </c>
      <c r="BD211" s="36">
        <v>1.0719876584626904</v>
      </c>
      <c r="BE211" s="36">
        <v>0.91912359939465382</v>
      </c>
      <c r="BF211" s="36">
        <v>1.3008049468851499</v>
      </c>
      <c r="BG211" s="36">
        <v>1.85187091276932</v>
      </c>
      <c r="BH211" s="36">
        <v>1.89527873373843</v>
      </c>
      <c r="BI211" s="36">
        <v>0.68421558548712758</v>
      </c>
      <c r="BJ211" s="36">
        <v>1.7039568274324799</v>
      </c>
      <c r="BK211" s="36">
        <v>0.91753387851830182</v>
      </c>
      <c r="BL211" s="36">
        <v>0.98150753810129665</v>
      </c>
      <c r="BM211" s="36">
        <v>1.96983168352622</v>
      </c>
      <c r="BN211" s="36">
        <v>0.7689067921675713</v>
      </c>
      <c r="BO211" s="36">
        <v>0.95802738502738627</v>
      </c>
    </row>
    <row r="212" spans="1:67">
      <c r="A212" t="s">
        <v>548</v>
      </c>
      <c r="B212" t="s">
        <v>640</v>
      </c>
      <c r="C212" t="s">
        <v>641</v>
      </c>
      <c r="E212" s="127">
        <v>0.01</v>
      </c>
      <c r="G212" s="36">
        <v>0.88428456545070022</v>
      </c>
      <c r="H212" s="36">
        <v>1.1012713959218883</v>
      </c>
      <c r="I212" s="36">
        <v>0.68439868437762585</v>
      </c>
      <c r="J212" s="36">
        <v>3.0059362680994353</v>
      </c>
      <c r="K212" s="36">
        <v>1.4663824447274558</v>
      </c>
      <c r="L212" s="36">
        <v>1.088565183886492</v>
      </c>
      <c r="M212" s="36">
        <v>0.94529903213376709</v>
      </c>
      <c r="N212" s="36">
        <v>0.8378437981186837</v>
      </c>
      <c r="O212" s="36">
        <v>1.4386708514253772</v>
      </c>
      <c r="P212" s="36">
        <v>1.2644667600972896</v>
      </c>
      <c r="Q212" s="36">
        <v>1.0983560458139094</v>
      </c>
      <c r="R212" s="36">
        <v>0.68019302746435018</v>
      </c>
      <c r="S212" s="36">
        <v>1.3893427724942882</v>
      </c>
      <c r="T212" s="36">
        <v>1.4610660084770009</v>
      </c>
      <c r="U212" s="36">
        <v>1.1712549374751171</v>
      </c>
      <c r="V212" s="36">
        <v>0.88122278593275805</v>
      </c>
      <c r="W212" s="36">
        <v>0.74274650812865306</v>
      </c>
      <c r="X212" s="36">
        <v>2.9372972854996893</v>
      </c>
      <c r="Y212" s="36">
        <v>1.4537189792422294</v>
      </c>
      <c r="Z212" s="36">
        <v>1.3723508756224203</v>
      </c>
      <c r="AA212" s="36">
        <v>1.5942799533500907</v>
      </c>
      <c r="AB212" s="36">
        <v>1.1325387341931532</v>
      </c>
      <c r="AC212" s="36">
        <v>0.72541327076275297</v>
      </c>
      <c r="AD212" s="36">
        <v>1.1111633979371651</v>
      </c>
      <c r="AE212" s="36">
        <v>0.72898705604775427</v>
      </c>
      <c r="AF212" s="36">
        <v>1.0140700959431614</v>
      </c>
      <c r="AG212" s="36">
        <v>1.0972562331404645</v>
      </c>
      <c r="AH212" s="36">
        <v>1.2819021667003407</v>
      </c>
      <c r="AI212" s="36">
        <v>1.3830576201649207</v>
      </c>
      <c r="AJ212" s="36">
        <v>1.2138171841386709</v>
      </c>
      <c r="AK212" s="36">
        <v>1.211745672291098</v>
      </c>
      <c r="AL212" s="36">
        <v>1.0439632904559077</v>
      </c>
      <c r="AM212" s="36">
        <v>0.93063662529337765</v>
      </c>
      <c r="AN212" s="36">
        <v>1.2853171826819869</v>
      </c>
      <c r="AO212" s="36">
        <v>0.91402260151577785</v>
      </c>
      <c r="AP212" s="36">
        <v>0.88276749336518068</v>
      </c>
      <c r="AQ212" s="36">
        <v>0.74103018139523635</v>
      </c>
      <c r="AR212" s="36">
        <v>0.71686526115296345</v>
      </c>
      <c r="AS212" s="36">
        <v>0.91203073067890328</v>
      </c>
      <c r="AT212" s="36">
        <v>0.35320462797793312</v>
      </c>
      <c r="AU212" s="36">
        <v>0.93767140454621734</v>
      </c>
      <c r="AV212" s="36">
        <v>1.0620072051896692</v>
      </c>
      <c r="AW212" s="36">
        <v>0.77443972031376151</v>
      </c>
      <c r="AX212" s="36">
        <v>0.72508641744070412</v>
      </c>
      <c r="AY212" s="36">
        <v>1.7834362093405101</v>
      </c>
      <c r="AZ212" s="36">
        <v>0.87033086020494843</v>
      </c>
      <c r="BA212" s="36">
        <v>1.40685814618148</v>
      </c>
      <c r="BB212" s="36">
        <v>1.71675459339241</v>
      </c>
      <c r="BC212" s="36">
        <v>0.71421614729768146</v>
      </c>
      <c r="BD212" s="36">
        <v>1.0817066205713892</v>
      </c>
      <c r="BE212" s="36">
        <v>0.80420261598707843</v>
      </c>
      <c r="BF212" s="36">
        <v>1.60640059209165</v>
      </c>
      <c r="BG212" s="36">
        <v>1.94104739211771</v>
      </c>
      <c r="BH212" s="36">
        <v>1.8448199608236899</v>
      </c>
      <c r="BI212" s="36">
        <v>1.0137035842206856</v>
      </c>
      <c r="BJ212" s="36">
        <v>1.7278510605963</v>
      </c>
      <c r="BK212" s="36">
        <v>1.0200005963720904</v>
      </c>
      <c r="BL212" s="36">
        <v>0.97886102455605473</v>
      </c>
      <c r="BM212" s="36">
        <v>0.85672229639082331</v>
      </c>
      <c r="BN212" s="36">
        <v>1.9966130777292199</v>
      </c>
      <c r="BO212" s="36">
        <v>0.73136874715692024</v>
      </c>
    </row>
    <row r="213" spans="1:67">
      <c r="A213" t="s">
        <v>548</v>
      </c>
      <c r="B213" t="s">
        <v>640</v>
      </c>
      <c r="C213" t="s">
        <v>641</v>
      </c>
      <c r="E213" s="127">
        <v>0.1</v>
      </c>
      <c r="G213" s="36">
        <v>1.0975215592607996</v>
      </c>
      <c r="H213" s="36">
        <v>1.8287231918131837</v>
      </c>
      <c r="I213" s="36">
        <v>1.2180518594170022</v>
      </c>
      <c r="J213" s="36">
        <v>0.81760792660766002</v>
      </c>
      <c r="K213" s="36">
        <v>0.24046987668034345</v>
      </c>
      <c r="L213" s="36">
        <v>0.99591496242661715</v>
      </c>
      <c r="M213" s="36">
        <v>0.87085796919763869</v>
      </c>
      <c r="N213" s="36">
        <v>0.7455721493149231</v>
      </c>
      <c r="O213" s="36">
        <v>0.89900636002495293</v>
      </c>
      <c r="P213" s="36">
        <v>1.526466342036233</v>
      </c>
      <c r="Q213" s="36">
        <v>0.70564401821530098</v>
      </c>
      <c r="R213" s="36">
        <v>1.3064779619781945</v>
      </c>
      <c r="S213" s="36">
        <v>0.89879826531839935</v>
      </c>
      <c r="T213" s="36">
        <v>0.93218488456350235</v>
      </c>
      <c r="U213" s="36">
        <v>1.0865253210113184</v>
      </c>
      <c r="V213" s="36">
        <v>0.7787571295956307</v>
      </c>
      <c r="W213" s="36">
        <v>1.3036968971237854</v>
      </c>
      <c r="X213" s="36">
        <v>0.69551616726089738</v>
      </c>
      <c r="Y213" s="36">
        <v>0.7378579847663046</v>
      </c>
      <c r="Z213" s="36">
        <v>1.6452605308672084</v>
      </c>
      <c r="AA213" s="36">
        <v>0.93599430274965911</v>
      </c>
      <c r="AB213" s="36">
        <v>0.13977972898239724</v>
      </c>
      <c r="AC213" s="36">
        <v>1.7758893688747353</v>
      </c>
      <c r="AD213" s="36">
        <v>0.79760018477262906</v>
      </c>
      <c r="AE213" s="36">
        <v>0.72478839956242513</v>
      </c>
      <c r="AF213" s="36">
        <v>0.90239066361297182</v>
      </c>
      <c r="AG213" s="36">
        <v>1.6650518829869509</v>
      </c>
      <c r="AH213" s="36">
        <v>1.2569722744509571</v>
      </c>
      <c r="AI213" s="36">
        <v>0.99276759425540029</v>
      </c>
      <c r="AJ213" s="36">
        <v>1.0801396261280931</v>
      </c>
      <c r="AK213" s="36">
        <v>0.4596965030617628</v>
      </c>
      <c r="AL213" s="36">
        <v>0.71387216194828629</v>
      </c>
      <c r="AM213" s="36">
        <v>1.4319256023842941</v>
      </c>
      <c r="AN213" s="36">
        <v>1.0096050903762617</v>
      </c>
      <c r="AO213" s="36">
        <v>0.7802283966630309</v>
      </c>
      <c r="AP213" s="36">
        <v>1.1342762732397125</v>
      </c>
      <c r="AQ213" s="36">
        <v>2.3122075037312295</v>
      </c>
      <c r="AR213" s="36">
        <v>1.1498459211052379</v>
      </c>
      <c r="AS213" s="36">
        <v>0.99918311904713442</v>
      </c>
      <c r="AT213" s="36">
        <v>0.99325965570808006</v>
      </c>
      <c r="AU213" s="36">
        <v>1.1557433073594507</v>
      </c>
      <c r="AV213" s="36">
        <v>0.8399994106560178</v>
      </c>
      <c r="AW213" s="36">
        <v>0.95454923693563087</v>
      </c>
      <c r="AX213" s="36">
        <v>1.1390977229189463</v>
      </c>
      <c r="AY213" s="36">
        <v>1.5578478976174548</v>
      </c>
      <c r="AZ213" s="36">
        <v>1.2152916041682762</v>
      </c>
      <c r="BA213" s="36">
        <v>1.4723666796104191</v>
      </c>
      <c r="BB213" s="36">
        <v>1.1738253881092604</v>
      </c>
      <c r="BC213" s="36">
        <v>1.3250982410147814</v>
      </c>
      <c r="BD213" s="36">
        <v>1.2968179205603614</v>
      </c>
      <c r="BE213" s="36">
        <v>0.88105109965942208</v>
      </c>
      <c r="BF213" s="36">
        <v>1.3289152895042999</v>
      </c>
      <c r="BG213" s="36">
        <v>1.9105737552646105</v>
      </c>
      <c r="BH213" s="36">
        <v>1.9515705276050599</v>
      </c>
      <c r="BI213" s="36">
        <v>0.90206451578769975</v>
      </c>
      <c r="BJ213" s="36">
        <v>1.0163390998445956</v>
      </c>
      <c r="BK213" s="36">
        <v>1.0354347645538073</v>
      </c>
      <c r="BL213" s="36">
        <v>1.0358697548593381</v>
      </c>
      <c r="BM213" s="36">
        <v>1.1555392041932111</v>
      </c>
      <c r="BN213" s="36">
        <v>1.4283928986507499</v>
      </c>
      <c r="BO213" s="36">
        <v>1.2926552406586018</v>
      </c>
    </row>
    <row r="214" spans="1:67">
      <c r="A214" t="s">
        <v>548</v>
      </c>
      <c r="B214" t="s">
        <v>640</v>
      </c>
      <c r="C214" t="s">
        <v>641</v>
      </c>
      <c r="E214" s="127">
        <v>0.1</v>
      </c>
      <c r="G214" s="36">
        <v>0.81887087982589513</v>
      </c>
      <c r="H214" s="36">
        <v>1.0873394939385368</v>
      </c>
      <c r="I214" s="36">
        <v>0.96593487865472238</v>
      </c>
      <c r="J214" s="36">
        <v>0.71067890127652655</v>
      </c>
      <c r="K214" s="36">
        <v>1.3572353245284752</v>
      </c>
      <c r="L214" s="36">
        <v>0.98241622990699251</v>
      </c>
      <c r="M214" s="36">
        <v>0.39811377471505743</v>
      </c>
      <c r="N214" s="36">
        <v>0.7441581860694424</v>
      </c>
      <c r="O214" s="36">
        <v>0.80944100123970475</v>
      </c>
      <c r="P214" s="36">
        <v>0.69180060285946487</v>
      </c>
      <c r="Q214" s="36">
        <v>0.91868515275079099</v>
      </c>
      <c r="R214" s="36">
        <v>1.385868573837967</v>
      </c>
      <c r="S214" s="36">
        <v>1.1345274766950906</v>
      </c>
      <c r="T214" s="36">
        <v>1.0577499442610887</v>
      </c>
      <c r="U214" s="36">
        <v>1.0051155563350194</v>
      </c>
      <c r="V214" s="36">
        <v>0.76423675524016366</v>
      </c>
      <c r="W214" s="36">
        <v>1.2488077545960408</v>
      </c>
      <c r="X214" s="36">
        <v>1.0528949276174644</v>
      </c>
      <c r="Y214" s="36">
        <v>0.95723533184835685</v>
      </c>
      <c r="Z214" s="36">
        <v>1.0495890356124817</v>
      </c>
      <c r="AA214" s="36">
        <v>0.9280469987095521</v>
      </c>
      <c r="AB214" s="36">
        <v>0.82561872847263806</v>
      </c>
      <c r="AC214" s="36">
        <v>0.9828073180945841</v>
      </c>
      <c r="AD214" s="36">
        <v>1.0207531096273104</v>
      </c>
      <c r="AE214" s="36">
        <v>0.82691013392017365</v>
      </c>
      <c r="AF214" s="36">
        <v>1.016928455842802</v>
      </c>
      <c r="AG214" s="36">
        <v>0.84033994434331272</v>
      </c>
      <c r="AH214" s="36">
        <v>1.0827003103451722</v>
      </c>
      <c r="AI214" s="36">
        <v>1.0157119609014504</v>
      </c>
      <c r="AJ214" s="36">
        <v>0.84440007367246162</v>
      </c>
      <c r="AK214" s="36">
        <v>0.75966987540571074</v>
      </c>
      <c r="AL214" s="36">
        <v>0.87935199780137285</v>
      </c>
      <c r="AM214" s="36">
        <v>1.3330564916579795</v>
      </c>
      <c r="AN214" s="36">
        <v>0.891702249993098</v>
      </c>
      <c r="AO214" s="36">
        <v>1.0538124404063509</v>
      </c>
      <c r="AP214" s="36">
        <v>1.0262257784596232</v>
      </c>
      <c r="AQ214" s="36">
        <v>1.1070404132879008</v>
      </c>
      <c r="AR214" s="36">
        <v>1.1640794591693291</v>
      </c>
      <c r="AS214" s="36">
        <v>0.88166990247424748</v>
      </c>
      <c r="AT214" s="36">
        <v>0.91197894971912907</v>
      </c>
      <c r="AU214" s="36">
        <v>1.1186806915767711</v>
      </c>
      <c r="AV214" s="36">
        <v>0.91776258175565772</v>
      </c>
      <c r="AW214" s="36">
        <v>1.0149804003777414</v>
      </c>
      <c r="AX214" s="36">
        <v>1.1397098883954888</v>
      </c>
      <c r="AY214" s="36">
        <v>1.97887024428597</v>
      </c>
      <c r="AZ214" s="36">
        <v>0.77307612815573323</v>
      </c>
      <c r="BA214" s="36">
        <v>1.7718818119652899</v>
      </c>
      <c r="BB214" s="36">
        <v>1.99138345300589</v>
      </c>
      <c r="BC214" s="36">
        <v>0.98603865056776618</v>
      </c>
      <c r="BD214" s="36">
        <v>0.85491591977406933</v>
      </c>
      <c r="BE214" s="36">
        <v>0.87736721011893837</v>
      </c>
      <c r="BF214" s="36">
        <v>1.65370330199946</v>
      </c>
      <c r="BG214" s="36">
        <v>1.4935262263511</v>
      </c>
      <c r="BH214" s="36">
        <v>1.8974195040817901</v>
      </c>
      <c r="BI214" s="36">
        <v>0.86344673578657483</v>
      </c>
      <c r="BJ214" s="36">
        <v>1.9547395232685401</v>
      </c>
      <c r="BK214" s="36">
        <v>1.98443057729489</v>
      </c>
      <c r="BL214" s="36">
        <v>0.93595604634057095</v>
      </c>
      <c r="BM214" s="36">
        <v>1.2405661021774765</v>
      </c>
      <c r="BN214" s="36">
        <v>0.89192718026631435</v>
      </c>
      <c r="BO214" s="36">
        <v>1.0033497239914837</v>
      </c>
    </row>
    <row r="215" spans="1:67">
      <c r="A215" t="s">
        <v>548</v>
      </c>
      <c r="B215" t="s">
        <v>640</v>
      </c>
      <c r="C215" t="s">
        <v>641</v>
      </c>
      <c r="E215" s="127">
        <v>0.5</v>
      </c>
      <c r="G215" s="36" t="s">
        <v>546</v>
      </c>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row>
    <row r="216" spans="1:67">
      <c r="A216" t="s">
        <v>548</v>
      </c>
      <c r="B216" t="s">
        <v>640</v>
      </c>
      <c r="C216" t="s">
        <v>641</v>
      </c>
      <c r="E216" s="127">
        <v>1</v>
      </c>
      <c r="G216" s="36" t="s">
        <v>546</v>
      </c>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row>
    <row r="217" spans="1:67">
      <c r="A217" t="s">
        <v>548</v>
      </c>
      <c r="B217" s="62" t="s">
        <v>937</v>
      </c>
      <c r="C217" s="62" t="s">
        <v>862</v>
      </c>
      <c r="D217" s="62" t="s">
        <v>35</v>
      </c>
      <c r="E217" s="129" t="s">
        <v>544</v>
      </c>
      <c r="F217" s="62" t="s">
        <v>48</v>
      </c>
      <c r="G217" s="37" t="s">
        <v>546</v>
      </c>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row>
    <row r="218" spans="1:67">
      <c r="A218" t="s">
        <v>548</v>
      </c>
      <c r="B218" t="s">
        <v>937</v>
      </c>
      <c r="C218" t="s">
        <v>862</v>
      </c>
      <c r="E218" s="127">
        <v>0.01</v>
      </c>
      <c r="G218" s="36">
        <v>1.285042324819343</v>
      </c>
      <c r="H218" s="36">
        <v>1.874316289021172</v>
      </c>
      <c r="I218" s="36">
        <v>1.0061815979911204</v>
      </c>
      <c r="J218" s="36">
        <v>14.840480751483611</v>
      </c>
      <c r="K218" s="36">
        <v>0.75898105284927309</v>
      </c>
      <c r="L218" s="36">
        <v>1.1503246611065796</v>
      </c>
      <c r="M218" s="36">
        <v>0.99136121524778476</v>
      </c>
      <c r="N218" s="36">
        <v>1.159940001046476</v>
      </c>
      <c r="O218" s="36">
        <v>1.7116206884373324</v>
      </c>
      <c r="P218" s="36">
        <v>4.3214681833953428</v>
      </c>
      <c r="Q218" s="36">
        <v>3.6654846799201448</v>
      </c>
      <c r="R218" s="36">
        <v>1.524327205579157</v>
      </c>
      <c r="S218" s="36">
        <v>1.4736238553931915</v>
      </c>
      <c r="T218" s="36">
        <v>0.54752483431338683</v>
      </c>
      <c r="U218" s="36">
        <v>1.2106168655739913</v>
      </c>
      <c r="V218" s="36">
        <v>1.3103964757012909</v>
      </c>
      <c r="W218" s="36">
        <v>2.4602570900354159</v>
      </c>
      <c r="X218" s="36">
        <v>1.1599672557069411</v>
      </c>
      <c r="Y218" s="36">
        <v>2.358995422058594</v>
      </c>
      <c r="Z218" s="36">
        <v>0.96341289305189326</v>
      </c>
      <c r="AA218" s="36">
        <v>0.49766044849026225</v>
      </c>
      <c r="AB218" s="36">
        <v>6.8331459498258571</v>
      </c>
      <c r="AC218" s="36">
        <v>1.5066552576311776</v>
      </c>
      <c r="AD218" s="36">
        <v>0.9549296139524448</v>
      </c>
      <c r="AE218" s="36">
        <v>1.2480822132083753</v>
      </c>
      <c r="AF218" s="36">
        <v>1.071896142685737</v>
      </c>
      <c r="AG218" s="36">
        <v>0.74585900617787371</v>
      </c>
      <c r="AH218" s="36">
        <v>0.93880062640294193</v>
      </c>
      <c r="AI218" s="36">
        <v>1.0370727572874698</v>
      </c>
      <c r="AJ218" s="36">
        <v>1.0051026208460596</v>
      </c>
      <c r="AK218" s="36">
        <v>0.68933543782582762</v>
      </c>
      <c r="AL218" s="36">
        <v>1.088258698096408</v>
      </c>
      <c r="AM218" s="36">
        <v>1.0298352288780777</v>
      </c>
      <c r="AN218" s="36">
        <v>0.85503944983415914</v>
      </c>
      <c r="AO218" s="36">
        <v>0.54347042077921148</v>
      </c>
      <c r="AP218" s="36">
        <v>0.92708334827964156</v>
      </c>
      <c r="AQ218" s="36">
        <v>0.82260435488892514</v>
      </c>
      <c r="AR218" s="36">
        <v>0.5739165640956635</v>
      </c>
      <c r="AS218" s="36">
        <v>0.72906507346446914</v>
      </c>
      <c r="AT218" s="36">
        <v>5.446785385060041</v>
      </c>
      <c r="AU218" s="36">
        <v>1.0007550393313294</v>
      </c>
      <c r="AV218" s="36">
        <v>0.84889466652957779</v>
      </c>
      <c r="AW218" s="36">
        <v>0.75150214412959371</v>
      </c>
      <c r="AX218" s="36">
        <v>0.77467679267061873</v>
      </c>
      <c r="AY218" s="36">
        <v>1.5575823910458761</v>
      </c>
      <c r="AZ218" s="36">
        <v>1.01265713724277</v>
      </c>
      <c r="BA218" s="36">
        <v>1.6178760477271297</v>
      </c>
      <c r="BB218" s="36">
        <v>1.3288379016224072</v>
      </c>
      <c r="BC218" s="36">
        <v>0.67887680650013094</v>
      </c>
      <c r="BD218" s="36">
        <v>1.0062021855374479</v>
      </c>
      <c r="BE218" s="36">
        <v>0.93159639880252088</v>
      </c>
      <c r="BF218" s="36">
        <v>0.41801940853403752</v>
      </c>
      <c r="BG218" s="36">
        <v>1.5344552771651931</v>
      </c>
      <c r="BH218" s="36">
        <v>1.202305297979922</v>
      </c>
      <c r="BI218" s="36">
        <v>0.91710900773028359</v>
      </c>
      <c r="BJ218" s="36">
        <v>0.53216943908603431</v>
      </c>
      <c r="BK218" s="36">
        <v>0.73452450021906446</v>
      </c>
      <c r="BL218" s="36">
        <v>0.91747601942369739</v>
      </c>
      <c r="BM218" s="36">
        <v>0.77268847868143531</v>
      </c>
      <c r="BN218">
        <v>0.96838823417117148</v>
      </c>
      <c r="BO218">
        <v>0.88493282955522157</v>
      </c>
    </row>
    <row r="219" spans="1:67">
      <c r="A219" t="s">
        <v>548</v>
      </c>
      <c r="B219" t="s">
        <v>937</v>
      </c>
      <c r="C219" t="s">
        <v>862</v>
      </c>
      <c r="E219" s="127">
        <v>0.01</v>
      </c>
      <c r="G219" s="36">
        <v>0.96047227686015002</v>
      </c>
      <c r="H219" s="36">
        <v>1.0044212294862012</v>
      </c>
      <c r="I219" s="36">
        <v>0.81727341413784038</v>
      </c>
      <c r="J219" s="36">
        <v>9.1353874842709626</v>
      </c>
      <c r="K219" s="36">
        <v>0.78031891460432001</v>
      </c>
      <c r="L219" s="36">
        <v>0.98080694292062542</v>
      </c>
      <c r="M219" s="36">
        <v>0.91223834757948452</v>
      </c>
      <c r="N219" s="36">
        <v>0.73410085246723855</v>
      </c>
      <c r="O219" s="36">
        <v>1.3711277753663638</v>
      </c>
      <c r="P219" s="36">
        <v>1.7550614438700565</v>
      </c>
      <c r="Q219" s="36">
        <v>1.541146463756137</v>
      </c>
      <c r="R219" s="36">
        <v>1.1472442840941184</v>
      </c>
      <c r="S219" s="36">
        <v>0.78424064591624132</v>
      </c>
      <c r="T219" s="36">
        <v>0.79058709353872159</v>
      </c>
      <c r="U219" s="36">
        <v>1.0322141801511486</v>
      </c>
      <c r="V219" s="36">
        <v>1.0497191443839105</v>
      </c>
      <c r="W219" s="36">
        <v>1.4130466360967446</v>
      </c>
      <c r="X219" s="36">
        <v>0.66622623924049895</v>
      </c>
      <c r="Y219" s="36">
        <v>2.3427006504167309</v>
      </c>
      <c r="Z219" s="36">
        <v>0.50216247727974728</v>
      </c>
      <c r="AA219" s="36">
        <v>0.69410875852489828</v>
      </c>
      <c r="AB219" s="36">
        <v>4.446129414425986</v>
      </c>
      <c r="AC219" s="36">
        <v>1.0953176688359481</v>
      </c>
      <c r="AD219" s="36">
        <v>0.81420630803836536</v>
      </c>
      <c r="AE219" s="36">
        <v>1.0568077634772464</v>
      </c>
      <c r="AF219" s="36">
        <v>1.0425850862954298</v>
      </c>
      <c r="AG219" s="36">
        <v>0.39693504324501461</v>
      </c>
      <c r="AH219" s="36">
        <v>0.80602176953568083</v>
      </c>
      <c r="AI219" s="36">
        <v>0.90282427303567625</v>
      </c>
      <c r="AJ219" s="36">
        <v>0.71071487898862196</v>
      </c>
      <c r="AK219" s="36">
        <v>0.78093700907620778</v>
      </c>
      <c r="AL219" s="36">
        <v>0.95397380102325691</v>
      </c>
      <c r="AM219" s="36">
        <v>0.81927149682861089</v>
      </c>
      <c r="AN219" s="36">
        <v>0.76528174423403639</v>
      </c>
      <c r="AO219" s="36">
        <v>0.74240247313965646</v>
      </c>
      <c r="AP219" s="36">
        <v>0.97994382423563597</v>
      </c>
      <c r="AQ219" s="36">
        <v>0.49595138510878922</v>
      </c>
      <c r="AR219" s="36">
        <v>0.63680029903461888</v>
      </c>
      <c r="AS219" s="36">
        <v>0.73924244262311556</v>
      </c>
      <c r="AT219" s="36">
        <v>0.72467449426008634</v>
      </c>
      <c r="AU219" s="36">
        <v>1.0725826936547898</v>
      </c>
      <c r="AV219" s="36">
        <v>0.77038817072217081</v>
      </c>
      <c r="AW219" s="36">
        <v>0.83384383731973244</v>
      </c>
      <c r="AX219" s="36">
        <v>0.82454287915721425</v>
      </c>
      <c r="AY219" s="36">
        <v>1.4135358558588444</v>
      </c>
      <c r="AZ219" s="36">
        <v>1.1158520801567775</v>
      </c>
      <c r="BA219" s="36">
        <v>1.4480396243696487</v>
      </c>
      <c r="BB219" s="36">
        <v>1.2659014783264844</v>
      </c>
      <c r="BC219" s="36">
        <v>0.77443802839998144</v>
      </c>
      <c r="BD219" s="36">
        <v>0.95192527177971586</v>
      </c>
      <c r="BE219" s="36">
        <v>1.0926088150941613</v>
      </c>
      <c r="BF219" s="36">
        <v>0.5402285658803766</v>
      </c>
      <c r="BG219" s="36">
        <v>0.99842543873941325</v>
      </c>
      <c r="BH219" s="36">
        <v>1.1295931789526763</v>
      </c>
      <c r="BI219" s="36">
        <v>0.86164477627169511</v>
      </c>
      <c r="BJ219" s="36">
        <v>0.75783599382125333</v>
      </c>
      <c r="BK219" s="36">
        <v>0.91692937254015139</v>
      </c>
      <c r="BL219" s="36">
        <v>0.96308988441314081</v>
      </c>
      <c r="BM219" s="36">
        <v>0.75155927159797487</v>
      </c>
      <c r="BN219">
        <v>0.98190643015499002</v>
      </c>
      <c r="BO219">
        <v>1.0596882184105554</v>
      </c>
    </row>
    <row r="220" spans="1:67">
      <c r="A220" t="s">
        <v>548</v>
      </c>
      <c r="B220" t="s">
        <v>937</v>
      </c>
      <c r="C220" t="s">
        <v>862</v>
      </c>
      <c r="E220" s="127">
        <v>0.1</v>
      </c>
      <c r="G220" s="36">
        <v>1.4473105917425078</v>
      </c>
      <c r="H220" s="36">
        <v>0.75391256511170701</v>
      </c>
      <c r="I220" s="36">
        <v>0.4868888948613686</v>
      </c>
      <c r="J220" s="36">
        <v>6.959272218075113</v>
      </c>
      <c r="K220" s="36">
        <v>0.86593914784172243</v>
      </c>
      <c r="L220" s="36">
        <v>0.75057750944025259</v>
      </c>
      <c r="M220" s="36">
        <v>0.49755204969611599</v>
      </c>
      <c r="N220" s="36">
        <v>0.6808212157519119</v>
      </c>
      <c r="O220" s="36">
        <v>0.93087831846223468</v>
      </c>
      <c r="P220" s="36">
        <v>1.0425342947452918</v>
      </c>
      <c r="Q220" s="36">
        <v>2.3445468119811577</v>
      </c>
      <c r="R220" s="36">
        <v>1.321757135789589</v>
      </c>
      <c r="S220" s="36">
        <v>1.6063187651551591</v>
      </c>
      <c r="T220" s="36">
        <v>0.91552124916018029</v>
      </c>
      <c r="U220" s="36">
        <v>1.0563061565803213</v>
      </c>
      <c r="V220" s="36">
        <v>0.33535434888304144</v>
      </c>
      <c r="W220" s="36">
        <v>1.486807702889666</v>
      </c>
      <c r="X220" s="36">
        <v>0.55710769108331593</v>
      </c>
      <c r="Y220" s="36">
        <v>1.7883290564121812</v>
      </c>
      <c r="Z220" s="36">
        <v>0.60772528412705318</v>
      </c>
      <c r="AA220" s="36">
        <v>0.78672778460761938</v>
      </c>
      <c r="AB220" s="36">
        <v>2.9184741084296268</v>
      </c>
      <c r="AC220" s="36">
        <v>0.49539361249195135</v>
      </c>
      <c r="AD220" s="36">
        <v>0.45416883885372988</v>
      </c>
      <c r="AE220" s="36">
        <v>0.61024865778696291</v>
      </c>
      <c r="AF220" s="36">
        <v>1.4004445398909009</v>
      </c>
      <c r="AG220" s="36">
        <v>0.30369848862342169</v>
      </c>
      <c r="AH220" s="36">
        <v>0.74551052694481201</v>
      </c>
      <c r="AI220" s="36">
        <v>0.7495818897511668</v>
      </c>
      <c r="AJ220" s="36">
        <v>0.61457682741674746</v>
      </c>
      <c r="AK220" s="36">
        <v>0.79284523652809413</v>
      </c>
      <c r="AL220" s="36">
        <v>1.1697330734550255</v>
      </c>
      <c r="AM220" s="36">
        <v>0.60140325702379882</v>
      </c>
      <c r="AN220" s="36">
        <v>0.68127096599926107</v>
      </c>
      <c r="AO220" s="36">
        <v>0.98437831559578071</v>
      </c>
      <c r="AP220" s="36">
        <v>0.6778391347884094</v>
      </c>
      <c r="AQ220" s="36">
        <v>0.29085551327131809</v>
      </c>
      <c r="AR220" s="36">
        <v>0.64209390333571525</v>
      </c>
      <c r="AS220" s="36">
        <v>0.65518633977405971</v>
      </c>
      <c r="AT220" s="36">
        <v>0.58185803176301221</v>
      </c>
      <c r="AU220" s="36">
        <v>1.5299292822393384</v>
      </c>
      <c r="AV220" s="36">
        <v>0.70118136478347148</v>
      </c>
      <c r="AW220" s="36">
        <v>0.62986673926280978</v>
      </c>
      <c r="AX220" s="36">
        <v>0.68317794280042077</v>
      </c>
      <c r="AY220" s="36">
        <v>2.0011873051805638</v>
      </c>
      <c r="AZ220" s="36">
        <v>0.92681227782464637</v>
      </c>
      <c r="BA220" s="36">
        <v>1.3086855918951767</v>
      </c>
      <c r="BB220" s="36">
        <v>1.0711657603891334</v>
      </c>
      <c r="BC220" s="36">
        <v>0.59931349700333325</v>
      </c>
      <c r="BD220" s="36">
        <v>0.95629067372074827</v>
      </c>
      <c r="BE220" s="36">
        <v>1.0591591318301981</v>
      </c>
      <c r="BF220" s="36">
        <v>0.58983140986129501</v>
      </c>
      <c r="BG220" s="36">
        <v>0.50798764862541124</v>
      </c>
      <c r="BH220" s="36">
        <v>2.4889221593631459</v>
      </c>
      <c r="BI220" s="36">
        <v>0.73705580272246318</v>
      </c>
      <c r="BJ220" s="36">
        <v>1.0459731044664697</v>
      </c>
      <c r="BK220" s="36">
        <v>1.0785013943276665</v>
      </c>
      <c r="BL220" s="36">
        <v>0.94355554419206511</v>
      </c>
      <c r="BM220" s="36">
        <v>2.1179452220355808</v>
      </c>
      <c r="BN220" s="36">
        <v>1.6207532889948935</v>
      </c>
      <c r="BO220" s="36">
        <v>0.95032390204128347</v>
      </c>
    </row>
    <row r="221" spans="1:67">
      <c r="A221" t="s">
        <v>548</v>
      </c>
      <c r="B221" t="s">
        <v>937</v>
      </c>
      <c r="C221" t="s">
        <v>862</v>
      </c>
      <c r="E221" s="127">
        <v>0.1</v>
      </c>
      <c r="G221" s="36">
        <v>1.6619469857860734</v>
      </c>
      <c r="H221" s="36">
        <v>3.7163814367230716</v>
      </c>
      <c r="I221" s="36">
        <v>0.77386047867549212</v>
      </c>
      <c r="J221" s="36">
        <v>10.836856048273331</v>
      </c>
      <c r="K221" s="36">
        <v>0.71155694596568475</v>
      </c>
      <c r="L221" s="36">
        <v>0.91726393516787941</v>
      </c>
      <c r="M221" s="36">
        <v>1.3294240501876495</v>
      </c>
      <c r="N221" s="36">
        <v>1.0215959204328631</v>
      </c>
      <c r="O221" s="36">
        <v>1.5056901174268622</v>
      </c>
      <c r="P221" s="36">
        <v>1.375020347533167</v>
      </c>
      <c r="Q221" s="36">
        <v>1.4682026645356829</v>
      </c>
      <c r="R221" s="36">
        <v>3.6600145253636076</v>
      </c>
      <c r="S221" s="36">
        <v>1.8118223888679932</v>
      </c>
      <c r="T221" s="36">
        <v>1.0744634430544795</v>
      </c>
      <c r="U221" s="36">
        <v>1.5632258462786859</v>
      </c>
      <c r="V221" s="36">
        <v>0.88319343820152862</v>
      </c>
      <c r="W221" s="36">
        <v>2.2247319863503257</v>
      </c>
      <c r="X221" s="36">
        <v>0.47177904740835663</v>
      </c>
      <c r="Y221" s="36">
        <v>2.3148209671917419</v>
      </c>
      <c r="Z221" s="36">
        <v>1.2140141205312907</v>
      </c>
      <c r="AA221" s="36">
        <v>0.51808285395697962</v>
      </c>
      <c r="AB221" s="36">
        <v>3.1564484650731459</v>
      </c>
      <c r="AC221" s="36">
        <v>0.95265523641290883</v>
      </c>
      <c r="AD221" s="36">
        <v>0.64194492781931056</v>
      </c>
      <c r="AE221" s="36">
        <v>1.5543872232299543</v>
      </c>
      <c r="AF221" s="36">
        <v>1.1791174461507865</v>
      </c>
      <c r="AG221" s="36">
        <v>0.33728677881247482</v>
      </c>
      <c r="AH221" s="36">
        <v>0.95346688842340788</v>
      </c>
      <c r="AI221" s="36">
        <v>0.95756447566324332</v>
      </c>
      <c r="AJ221" s="36">
        <v>0.75095107447887033</v>
      </c>
      <c r="AK221" s="36">
        <v>0.37109860414619361</v>
      </c>
      <c r="AL221" s="36">
        <v>1.4749793006547294</v>
      </c>
      <c r="AM221" s="36">
        <v>1.0127869962958937</v>
      </c>
      <c r="AN221" s="36">
        <v>0.67531454924414813</v>
      </c>
      <c r="AO221" s="36">
        <v>0.68579512887245153</v>
      </c>
      <c r="AP221" s="36">
        <v>0.61723113329547252</v>
      </c>
      <c r="AQ221" s="36">
        <v>0.24995112443167727</v>
      </c>
      <c r="AR221" s="36">
        <v>0.78231670086897331</v>
      </c>
      <c r="AS221" s="36">
        <v>0.63412801466010005</v>
      </c>
      <c r="AT221" s="36">
        <v>1.8436742502343184</v>
      </c>
      <c r="AU221" s="36">
        <v>0.88623140418683977</v>
      </c>
      <c r="AV221" s="36">
        <v>0.77033552221886525</v>
      </c>
      <c r="AW221" s="36">
        <v>0.57245946380644885</v>
      </c>
      <c r="AX221" s="36">
        <v>0.82808227421115554</v>
      </c>
      <c r="AY221" s="36">
        <v>2.0789477275692017</v>
      </c>
      <c r="AZ221" s="36">
        <v>0.92971266359537286</v>
      </c>
      <c r="BA221" s="36">
        <v>1.4305123768393899</v>
      </c>
      <c r="BB221" s="36">
        <v>1.1177421697742616</v>
      </c>
      <c r="BC221" s="36">
        <v>0.80364673055305624</v>
      </c>
      <c r="BD221" s="36">
        <v>0.86471001068675379</v>
      </c>
      <c r="BE221" s="36">
        <v>1.07053412633073</v>
      </c>
      <c r="BF221" s="36">
        <v>1.3741684435787511</v>
      </c>
      <c r="BG221" s="36">
        <v>1.3460264269250586</v>
      </c>
      <c r="BH221" s="36">
        <v>2.5854382035506731</v>
      </c>
      <c r="BI221" s="36">
        <v>0.86006814201360349</v>
      </c>
      <c r="BJ221" s="36">
        <v>0.88488314716859051</v>
      </c>
      <c r="BK221" s="36">
        <v>0.86803994190203149</v>
      </c>
      <c r="BL221" s="36">
        <v>0.94807378816562893</v>
      </c>
      <c r="BM221" s="36">
        <v>1.31909139722748</v>
      </c>
      <c r="BN221" s="36">
        <v>1.4150770692683738</v>
      </c>
      <c r="BO221" s="36">
        <v>0.82252919994535734</v>
      </c>
    </row>
    <row r="222" spans="1:67">
      <c r="A222" t="s">
        <v>548</v>
      </c>
      <c r="B222" t="s">
        <v>937</v>
      </c>
      <c r="C222" t="s">
        <v>862</v>
      </c>
      <c r="E222" s="127">
        <v>0.1</v>
      </c>
      <c r="G222" s="36">
        <v>1.3660256720361941</v>
      </c>
      <c r="H222" s="36">
        <v>0.86279503317067019</v>
      </c>
      <c r="I222" s="36">
        <v>0.80735238352443528</v>
      </c>
      <c r="J222" s="36">
        <v>1.0511605682161318</v>
      </c>
      <c r="K222" s="36">
        <v>0.74866821538902995</v>
      </c>
      <c r="L222" s="36">
        <v>0.79452240472925195</v>
      </c>
      <c r="M222" s="36">
        <v>0.65666100540994887</v>
      </c>
      <c r="N222" s="36">
        <v>0.68385960451817285</v>
      </c>
      <c r="O222" s="36">
        <v>0.59570795150082612</v>
      </c>
      <c r="P222" s="36">
        <v>0.58301488778370969</v>
      </c>
      <c r="Q222" s="36">
        <v>0.79474624893383805</v>
      </c>
      <c r="R222" s="36">
        <v>1.8816110161657824</v>
      </c>
      <c r="S222" s="36">
        <v>0.92502074347434193</v>
      </c>
      <c r="T222" s="36">
        <v>0.77233866953089969</v>
      </c>
      <c r="U222" s="36">
        <v>0.98490440618476871</v>
      </c>
      <c r="V222" s="36">
        <v>0.43448852776237579</v>
      </c>
      <c r="W222" s="36">
        <v>1.4020692652498241</v>
      </c>
      <c r="X222" s="36">
        <v>0.61285186491910892</v>
      </c>
      <c r="Y222" s="36">
        <v>0.78109982180631854</v>
      </c>
      <c r="Z222" s="36">
        <v>0.86462221683207485</v>
      </c>
      <c r="AA222" s="36">
        <v>0.75051390624882908</v>
      </c>
      <c r="AB222" s="36">
        <v>0.73725679898801333</v>
      </c>
      <c r="AC222" s="36">
        <v>0.81654518263957299</v>
      </c>
      <c r="AD222" s="36">
        <v>0.73201891265633512</v>
      </c>
      <c r="AE222" s="36">
        <v>0.72858025755342182</v>
      </c>
      <c r="AF222" s="36">
        <v>0.74622871428713711</v>
      </c>
      <c r="AG222" s="36">
        <v>0.55401135726453343</v>
      </c>
      <c r="AH222" s="36">
        <v>0.8496708245538066</v>
      </c>
      <c r="AI222" s="36">
        <v>0.89473608139323957</v>
      </c>
      <c r="AJ222" s="36">
        <v>0.85774553251324404</v>
      </c>
      <c r="AK222" s="36">
        <v>0.44271389164228175</v>
      </c>
      <c r="AL222" s="36">
        <v>0.7542095409220595</v>
      </c>
      <c r="AM222" s="36">
        <v>1.2108947743522935</v>
      </c>
      <c r="AN222" s="36">
        <v>0.68533240888020353</v>
      </c>
      <c r="AO222" s="36">
        <v>1.6701212297756098</v>
      </c>
      <c r="AP222" s="36">
        <v>0.79040118667998216</v>
      </c>
      <c r="AQ222" s="36">
        <v>0.69796075165517868</v>
      </c>
      <c r="AR222" s="36">
        <v>1.1133317235003204</v>
      </c>
      <c r="AS222" s="36">
        <v>0.9445439157189055</v>
      </c>
      <c r="AT222" s="36">
        <v>3.7049946301130063</v>
      </c>
      <c r="AU222" s="36">
        <v>0.90701009743810068</v>
      </c>
      <c r="AV222" s="36">
        <v>0.79645368181143672</v>
      </c>
      <c r="AW222" s="36">
        <v>1.1786728425704451</v>
      </c>
      <c r="AX222" s="36">
        <v>1.1506904312698407</v>
      </c>
      <c r="AY222" s="36">
        <v>1.6403459177595656</v>
      </c>
      <c r="AZ222" s="36">
        <v>1.3140968534986399</v>
      </c>
      <c r="BA222" s="36">
        <v>0.98871156435573637</v>
      </c>
      <c r="BB222" s="36">
        <v>0.94721503288210829</v>
      </c>
      <c r="BC222" s="36">
        <v>1.9121220909204</v>
      </c>
      <c r="BD222" s="36">
        <v>1.016759962146581</v>
      </c>
      <c r="BE222" s="36">
        <v>0.92554413524401902</v>
      </c>
      <c r="BF222" s="36">
        <v>1.493699868082822</v>
      </c>
      <c r="BG222" s="36">
        <v>2.1282684583564802</v>
      </c>
      <c r="BH222" s="36">
        <v>1.4325566675394161</v>
      </c>
      <c r="BI222" s="36">
        <v>0.94265528329904746</v>
      </c>
      <c r="BJ222" s="36">
        <v>1.4868895159778854</v>
      </c>
      <c r="BK222" s="36">
        <v>1.1556323206514723</v>
      </c>
      <c r="BL222" s="36">
        <v>1.0605490291506956</v>
      </c>
      <c r="BM222" s="36">
        <v>1.4895094835138316</v>
      </c>
      <c r="BN222" s="36">
        <v>1.3779571759870199</v>
      </c>
      <c r="BO222" s="36">
        <v>0.98573960007129158</v>
      </c>
    </row>
    <row r="223" spans="1:67">
      <c r="A223" t="s">
        <v>548</v>
      </c>
      <c r="B223" t="s">
        <v>937</v>
      </c>
      <c r="C223" t="s">
        <v>862</v>
      </c>
      <c r="E223" s="127">
        <v>0.5</v>
      </c>
      <c r="G223" s="36">
        <v>1.0521336148303639</v>
      </c>
      <c r="H223" s="36">
        <v>0.92045756043958138</v>
      </c>
      <c r="I223" s="36">
        <v>1.0457976545448746</v>
      </c>
      <c r="J223" s="36">
        <v>0.60933875059299714</v>
      </c>
      <c r="K223" s="36">
        <v>0.69531168732929782</v>
      </c>
      <c r="L223" s="36">
        <v>0.7639198269649391</v>
      </c>
      <c r="M223" s="36">
        <v>0.67200972882889387</v>
      </c>
      <c r="N223" s="36">
        <v>0.54908652444968087</v>
      </c>
      <c r="O223" s="36">
        <v>0.62244162830076466</v>
      </c>
      <c r="P223" s="36">
        <v>0.44286471555389384</v>
      </c>
      <c r="Q223" s="36">
        <v>0.81897966771296093</v>
      </c>
      <c r="R223" s="36">
        <v>1.1853406634906742</v>
      </c>
      <c r="S223" s="36">
        <v>0.98684195453171408</v>
      </c>
      <c r="T223" s="36">
        <v>1.4148399337008388</v>
      </c>
      <c r="U223" s="36">
        <v>0.93393169425098166</v>
      </c>
      <c r="V223" s="36">
        <v>0.51431471032366927</v>
      </c>
      <c r="W223" s="36">
        <v>1.0145858581783509</v>
      </c>
      <c r="X223" s="36">
        <v>1.0844350395319771</v>
      </c>
      <c r="Y223" s="36">
        <v>0.68155980959080498</v>
      </c>
      <c r="Z223" s="36">
        <v>1.0305933194999641</v>
      </c>
      <c r="AA223" s="36">
        <v>1.3940516768080278</v>
      </c>
      <c r="AB223" s="36">
        <v>0.28988899289849701</v>
      </c>
      <c r="AC223" s="36">
        <v>0.78509435469430366</v>
      </c>
      <c r="AD223" s="36">
        <v>0.74912904366035993</v>
      </c>
      <c r="AE223" s="36">
        <v>0.85056484993627957</v>
      </c>
      <c r="AF223" s="36">
        <v>0.68825882730584054</v>
      </c>
      <c r="AG223" s="36">
        <v>0.83585279424975278</v>
      </c>
      <c r="AH223" s="36">
        <v>0.97151573389804258</v>
      </c>
      <c r="AI223" s="36">
        <v>0.95453330055689101</v>
      </c>
      <c r="AJ223" s="36">
        <v>0.93429816860237813</v>
      </c>
      <c r="AK223" s="36">
        <v>0.56166424952745342</v>
      </c>
      <c r="AL223" s="36">
        <v>0.56501874630571691</v>
      </c>
      <c r="AM223" s="36">
        <v>0.89465715638890164</v>
      </c>
      <c r="AN223" s="36">
        <v>0.81688740871891286</v>
      </c>
      <c r="AO223" s="36">
        <v>1.0594284535120699</v>
      </c>
      <c r="AP223" s="36">
        <v>0.62589404338794985</v>
      </c>
      <c r="AQ223" s="36">
        <v>0.65272678629095471</v>
      </c>
      <c r="AR223" s="36">
        <v>0.91905101421736279</v>
      </c>
      <c r="AS223" s="36">
        <v>0.90816296728933266</v>
      </c>
      <c r="AT223" s="36">
        <v>10.287387757882563</v>
      </c>
      <c r="AU223" s="36">
        <v>0.92179883555269326</v>
      </c>
      <c r="AV223" s="36">
        <v>0.78730563103229045</v>
      </c>
      <c r="AW223" s="36">
        <v>0.83537545887472597</v>
      </c>
      <c r="AX223" s="36">
        <v>0.97659553876612004</v>
      </c>
      <c r="AY223" s="36">
        <v>1.6075205108719199</v>
      </c>
      <c r="AZ223" s="36">
        <v>0.99530931396269651</v>
      </c>
      <c r="BA223" s="36">
        <v>0.94406293591420898</v>
      </c>
      <c r="BB223" s="36">
        <v>0.92986759965745502</v>
      </c>
      <c r="BC223" s="36">
        <v>1.80987085785722</v>
      </c>
      <c r="BD223" s="36">
        <v>1.0120723724460987</v>
      </c>
      <c r="BE223" s="36">
        <v>1.0436999575710795</v>
      </c>
      <c r="BF223" s="36">
        <v>3.7331720162404198</v>
      </c>
      <c r="BG223" s="36">
        <v>3.3254644083273899</v>
      </c>
      <c r="BH223" s="36">
        <v>1.294869498972</v>
      </c>
      <c r="BI223" s="36">
        <v>3.7263831098218632E-5</v>
      </c>
      <c r="BJ223" s="36">
        <v>1.8441848154659699</v>
      </c>
      <c r="BK223" s="36">
        <v>0.94083640609809926</v>
      </c>
      <c r="BL223" s="36">
        <v>1.1392976029130528</v>
      </c>
      <c r="BM223" s="36">
        <v>1.4158713001118499</v>
      </c>
      <c r="BN223" s="36">
        <v>1.2480021546939493</v>
      </c>
      <c r="BO223" s="36">
        <v>0.9412251807700851</v>
      </c>
    </row>
    <row r="224" spans="1:67">
      <c r="A224" t="s">
        <v>548</v>
      </c>
      <c r="B224" t="s">
        <v>937</v>
      </c>
      <c r="C224" t="s">
        <v>862</v>
      </c>
      <c r="E224" s="127">
        <v>0.5</v>
      </c>
      <c r="G224" s="36">
        <v>1.097743528329971</v>
      </c>
      <c r="H224" s="36">
        <v>1.39046289781747</v>
      </c>
      <c r="I224" s="36">
        <v>1.1032900006741024</v>
      </c>
      <c r="J224" s="36">
        <v>1.473800276240808</v>
      </c>
      <c r="K224" s="36">
        <v>0.61162436806319964</v>
      </c>
      <c r="L224" s="36">
        <v>0.94414182006070768</v>
      </c>
      <c r="M224" s="36">
        <v>0.68894848898420458</v>
      </c>
      <c r="N224" s="36">
        <v>0.92818953424591666</v>
      </c>
      <c r="O224" s="36">
        <v>1.0883115007822257</v>
      </c>
      <c r="P224" s="36">
        <v>0.85329685420369372</v>
      </c>
      <c r="Q224" s="36">
        <v>0.85602082059484796</v>
      </c>
      <c r="R224" s="36">
        <v>2.3513935815686371</v>
      </c>
      <c r="S224" s="36">
        <v>1.1243632485661015</v>
      </c>
      <c r="T224" s="36">
        <v>0.70479864943246817</v>
      </c>
      <c r="U224" s="36">
        <v>1.0689489033748161</v>
      </c>
      <c r="V224" s="36">
        <v>0.45769804197826891</v>
      </c>
      <c r="W224" s="36">
        <v>1.52129317895636</v>
      </c>
      <c r="X224" s="36">
        <v>1.0265827465793036</v>
      </c>
      <c r="Y224" s="36">
        <v>1.0662659211627361</v>
      </c>
      <c r="Z224" s="36">
        <v>0.96690889666968283</v>
      </c>
      <c r="AA224" s="36">
        <v>0.8484616809227149</v>
      </c>
      <c r="AB224" s="36">
        <v>0.76842100614105857</v>
      </c>
      <c r="AC224" s="36">
        <v>0.77469093999676508</v>
      </c>
      <c r="AD224" s="36">
        <v>0.65619117941118932</v>
      </c>
      <c r="AE224" s="36">
        <v>0.78350403741409125</v>
      </c>
      <c r="AF224" s="36">
        <v>0.92618615220040135</v>
      </c>
      <c r="AG224" s="36">
        <v>0.68954391443078955</v>
      </c>
      <c r="AH224" s="36">
        <v>0.96120856560833157</v>
      </c>
      <c r="AI224" s="36">
        <v>0.77868309059243157</v>
      </c>
      <c r="AJ224" s="36">
        <v>0.96490411410390264</v>
      </c>
      <c r="AK224" s="36">
        <v>0.4479908422125749</v>
      </c>
      <c r="AL224" s="36">
        <v>0.72314726290085507</v>
      </c>
      <c r="AM224" s="36">
        <v>0.99309074228750349</v>
      </c>
      <c r="AN224" s="36">
        <v>0.67609515401199272</v>
      </c>
      <c r="AO224" s="36">
        <v>0.957614052777505</v>
      </c>
      <c r="AP224" s="36">
        <v>0.7503051705765108</v>
      </c>
      <c r="AQ224" s="36">
        <v>0.43872371231361712</v>
      </c>
      <c r="AR224" s="36">
        <v>0.86903810127359782</v>
      </c>
      <c r="AS224" s="36">
        <v>0.80916884892913088</v>
      </c>
      <c r="AT224" s="36">
        <v>1.3142597540743719</v>
      </c>
      <c r="AU224" s="36">
        <v>1.162654161559695</v>
      </c>
      <c r="AV224" s="36">
        <v>0.7984231877987058</v>
      </c>
      <c r="AW224" s="36">
        <v>0.83330244053799007</v>
      </c>
      <c r="AX224" s="36">
        <v>1.0349152905992116</v>
      </c>
      <c r="AY224" s="36">
        <v>1.3081429026020162</v>
      </c>
      <c r="AZ224" s="36">
        <v>1.0471901835226514</v>
      </c>
      <c r="BA224" s="36">
        <v>1.0268309217211553</v>
      </c>
      <c r="BB224" s="36">
        <v>0.90265970145271757</v>
      </c>
      <c r="BC224" s="36">
        <v>1.9905488487915299</v>
      </c>
      <c r="BD224" s="36">
        <v>1.0438793399626873</v>
      </c>
      <c r="BE224" s="36">
        <v>0.9138298370028497</v>
      </c>
      <c r="BF224" s="36">
        <v>7.8910950921665028</v>
      </c>
      <c r="BG224" s="36">
        <v>3.811538375893488</v>
      </c>
      <c r="BH224" s="36">
        <v>1.908018935537976</v>
      </c>
      <c r="BI224" s="36">
        <v>1.0098839657484451</v>
      </c>
      <c r="BJ224" s="36">
        <v>1.8858638510108849</v>
      </c>
      <c r="BK224" s="36">
        <v>1.0478992383750672</v>
      </c>
      <c r="BL224" s="36">
        <v>0.98947689142316397</v>
      </c>
      <c r="BM224" s="36">
        <v>1.4922331443885233</v>
      </c>
      <c r="BN224" s="36">
        <v>1.4277968517224999</v>
      </c>
      <c r="BO224" s="36">
        <v>1.0642266728136145</v>
      </c>
    </row>
    <row r="225" spans="1:67">
      <c r="A225" t="s">
        <v>548</v>
      </c>
      <c r="B225" t="s">
        <v>937</v>
      </c>
      <c r="C225" t="s">
        <v>862</v>
      </c>
      <c r="E225" s="127">
        <v>1</v>
      </c>
      <c r="G225" s="36">
        <v>0.83446293656782256</v>
      </c>
      <c r="H225" s="36">
        <v>0.91271439885606009</v>
      </c>
      <c r="I225" s="36">
        <v>0.92910907318520541</v>
      </c>
      <c r="J225" s="36">
        <v>0.84727828106301117</v>
      </c>
      <c r="K225" s="36">
        <v>0.66070403148483847</v>
      </c>
      <c r="L225" s="36">
        <v>1.0503377255120414</v>
      </c>
      <c r="M225" s="36">
        <v>1.0459640929065981</v>
      </c>
      <c r="N225" s="36">
        <v>1.3566551467674444</v>
      </c>
      <c r="O225" s="36">
        <v>1.2079812819105233</v>
      </c>
      <c r="P225" s="36">
        <v>0.7085867607760018</v>
      </c>
      <c r="Q225" s="36">
        <v>0.57733526072692543</v>
      </c>
      <c r="R225" s="36">
        <v>2.0090417024948111</v>
      </c>
      <c r="S225" s="36">
        <v>0.77137141278368415</v>
      </c>
      <c r="T225" s="36">
        <v>0.67326757331859832</v>
      </c>
      <c r="U225" s="36">
        <v>1.0431416088949956</v>
      </c>
      <c r="V225" s="36">
        <v>0.53627727278068638</v>
      </c>
      <c r="W225" s="36">
        <v>2.1992533044807114</v>
      </c>
      <c r="X225" s="36">
        <v>1.116925323393904</v>
      </c>
      <c r="Y225" s="36">
        <v>0.95430084501546353</v>
      </c>
      <c r="Z225" s="36">
        <v>0.67000765891703162</v>
      </c>
      <c r="AA225" s="36">
        <v>0.64178810867051206</v>
      </c>
      <c r="AB225" s="36">
        <v>0.55690142622323202</v>
      </c>
      <c r="AC225" s="36">
        <v>0.95673855638579042</v>
      </c>
      <c r="AD225" s="36">
        <v>0.93841367348718252</v>
      </c>
      <c r="AE225" s="36">
        <v>1.2610738486862665</v>
      </c>
      <c r="AF225" s="36">
        <v>0.8406663590965171</v>
      </c>
      <c r="AG225" s="36">
        <v>0.60505457862437473</v>
      </c>
      <c r="AH225" s="36">
        <v>0.87784962170724057</v>
      </c>
      <c r="AI225" s="36">
        <v>0.93436070292577655</v>
      </c>
      <c r="AJ225" s="36">
        <v>0.98055391868378028</v>
      </c>
      <c r="AK225" s="36">
        <v>0.6054933258686277</v>
      </c>
      <c r="AL225" s="36">
        <v>0.72666746571823448</v>
      </c>
      <c r="AM225" s="36">
        <v>1.005778245740669</v>
      </c>
      <c r="AN225" s="36">
        <v>0.58979076565144695</v>
      </c>
      <c r="AO225" s="36">
        <v>0.78522798713659869</v>
      </c>
      <c r="AP225" s="36">
        <v>0.70068297783470024</v>
      </c>
      <c r="AQ225" s="36">
        <v>0.51300363383777403</v>
      </c>
      <c r="AR225" s="36">
        <v>1.4743847285899352</v>
      </c>
      <c r="AS225" s="36">
        <v>0.76751940929537166</v>
      </c>
      <c r="AT225" s="36">
        <v>4.5467968182032719</v>
      </c>
      <c r="AU225" s="36">
        <v>0.80640717761614356</v>
      </c>
      <c r="AV225" s="36">
        <v>0.93707176656003843</v>
      </c>
      <c r="AW225" s="36">
        <v>0.86953273988232038</v>
      </c>
      <c r="AX225" s="36">
        <v>1.0442854038082245</v>
      </c>
      <c r="AY225" s="36">
        <v>1.3231187590584859</v>
      </c>
      <c r="AZ225" s="36">
        <v>1.1883256986987436</v>
      </c>
      <c r="BA225" s="36">
        <v>1.0751084460104952</v>
      </c>
      <c r="BB225" s="36">
        <v>1.0204828145732527</v>
      </c>
      <c r="BC225" s="36">
        <v>1.2751021900064692</v>
      </c>
      <c r="BD225" s="36">
        <v>1.0840223994271447</v>
      </c>
      <c r="BE225" s="36">
        <v>1.1345209682306152</v>
      </c>
      <c r="BF225" s="36">
        <v>4.6532393470772346</v>
      </c>
      <c r="BG225" s="36">
        <v>0.19268997850831435</v>
      </c>
      <c r="BH225" s="36">
        <v>1.4392741032858916</v>
      </c>
      <c r="BI225" s="36">
        <v>1.0327202566693505</v>
      </c>
      <c r="BJ225" s="36">
        <v>1.3463545848088001</v>
      </c>
      <c r="BK225" s="36">
        <v>1.4275813637631301</v>
      </c>
      <c r="BL225" s="36">
        <v>0.88797531361800641</v>
      </c>
      <c r="BM225" s="36">
        <v>1.2757702868890302</v>
      </c>
      <c r="BN225" s="36">
        <v>1.0028356097774762</v>
      </c>
      <c r="BO225" s="36">
        <v>0.933935335268262</v>
      </c>
    </row>
    <row r="226" spans="1:67">
      <c r="A226" t="s">
        <v>548</v>
      </c>
      <c r="B226" s="64" t="s">
        <v>937</v>
      </c>
      <c r="C226" s="64" t="s">
        <v>862</v>
      </c>
      <c r="D226" s="64"/>
      <c r="E226" s="128">
        <v>1</v>
      </c>
      <c r="F226" s="64"/>
      <c r="G226" s="38">
        <v>0.31510834733848653</v>
      </c>
      <c r="H226" s="38">
        <v>1.1512773234320264</v>
      </c>
      <c r="I226" s="38">
        <v>1.1399099641211319</v>
      </c>
      <c r="J226" s="38">
        <v>1.0041033658635825</v>
      </c>
      <c r="K226" s="38">
        <v>0.50595327156655112</v>
      </c>
      <c r="L226" s="38">
        <v>1.1140803497471965</v>
      </c>
      <c r="M226" s="38">
        <v>0.84079927236472995</v>
      </c>
      <c r="N226" s="38">
        <v>1.7839238633367975</v>
      </c>
      <c r="O226" s="38">
        <v>1.5343186121071164</v>
      </c>
      <c r="P226" s="38">
        <v>0.96460916020900489</v>
      </c>
      <c r="Q226" s="38">
        <v>0.54808868091801866</v>
      </c>
      <c r="R226" s="38">
        <v>1.9745275685483181</v>
      </c>
      <c r="S226" s="38">
        <v>1.3108454364133653</v>
      </c>
      <c r="T226" s="38">
        <v>0.83176730785101738</v>
      </c>
      <c r="U226" s="38">
        <v>1.3067063979119173</v>
      </c>
      <c r="V226" s="38">
        <v>0.64889233024727144</v>
      </c>
      <c r="W226" s="38">
        <v>2.4486961731696955</v>
      </c>
      <c r="X226" s="38">
        <v>1.360873277781864</v>
      </c>
      <c r="Y226" s="38">
        <v>0.70589037509074337</v>
      </c>
      <c r="Z226" s="38">
        <v>0.73573059543907549</v>
      </c>
      <c r="AA226" s="38">
        <v>0.90448530195269317</v>
      </c>
      <c r="AB226" s="38">
        <v>0.77943136467183927</v>
      </c>
      <c r="AC226" s="38">
        <v>1.0578951490091515</v>
      </c>
      <c r="AD226" s="38">
        <v>0.90959481778375162</v>
      </c>
      <c r="AE226" s="38">
        <v>0.97242087054140725</v>
      </c>
      <c r="AF226" s="38">
        <v>0.99626762493906063</v>
      </c>
      <c r="AG226" s="38">
        <v>0.68783631471435236</v>
      </c>
      <c r="AH226" s="38">
        <v>0.90566268867141952</v>
      </c>
      <c r="AI226" s="38">
        <v>0.98421915798938442</v>
      </c>
      <c r="AJ226" s="38">
        <v>1.0046332077390183</v>
      </c>
      <c r="AK226" s="38">
        <v>0.74803773943407215</v>
      </c>
      <c r="AL226" s="38">
        <v>0.9102704930103469</v>
      </c>
      <c r="AM226" s="38">
        <v>1.6169916786130911</v>
      </c>
      <c r="AN226" s="38">
        <v>0.65214972862603537</v>
      </c>
      <c r="AO226" s="38">
        <v>0.99735809937850584</v>
      </c>
      <c r="AP226" s="38">
        <v>0.80766770198442916</v>
      </c>
      <c r="AQ226" s="38">
        <v>0.4870159578028761</v>
      </c>
      <c r="AR226" s="38">
        <v>1.4795034215738494</v>
      </c>
      <c r="AS226" s="38">
        <v>1.1044094513451772</v>
      </c>
      <c r="AT226" s="38">
        <v>0.66427408436832958</v>
      </c>
      <c r="AU226" s="38">
        <v>0.86728639595072876</v>
      </c>
      <c r="AV226" s="38">
        <v>1.0579206691950807</v>
      </c>
      <c r="AW226" s="38">
        <v>1.1837071935602652</v>
      </c>
      <c r="AX226" s="38">
        <v>1.1076607263091391</v>
      </c>
      <c r="AY226" s="38">
        <v>1.2736267650333823</v>
      </c>
      <c r="AZ226" s="38">
        <v>1.1125963726048373</v>
      </c>
      <c r="BA226" s="38">
        <v>1.1091712996738508</v>
      </c>
      <c r="BB226" s="38">
        <v>1.0099276101997448</v>
      </c>
      <c r="BC226" s="38">
        <v>1.2706906715614361</v>
      </c>
      <c r="BD226" s="38">
        <v>1.0580402912337414</v>
      </c>
      <c r="BE226" s="38">
        <v>1.1704661994882168</v>
      </c>
      <c r="BF226" s="38">
        <v>2.7764384168744258</v>
      </c>
      <c r="BG226" s="38">
        <v>0.13484308518103935</v>
      </c>
      <c r="BH226" s="38">
        <v>2.0004732995043022</v>
      </c>
      <c r="BI226" s="38">
        <v>1.3961457024788799</v>
      </c>
      <c r="BJ226" s="38">
        <v>1.1559549154742101</v>
      </c>
      <c r="BK226" s="38">
        <v>1.2841543770025798</v>
      </c>
      <c r="BL226" s="38">
        <v>0.89105814058953536</v>
      </c>
      <c r="BM226" s="38">
        <v>1.7367241009526166</v>
      </c>
      <c r="BN226" s="38">
        <v>1.2389218022936423</v>
      </c>
      <c r="BO226" s="38">
        <v>0.96352537595143928</v>
      </c>
    </row>
    <row r="227" spans="1:67">
      <c r="A227" t="s">
        <v>548</v>
      </c>
      <c r="B227" t="s">
        <v>655</v>
      </c>
      <c r="C227" t="s">
        <v>656</v>
      </c>
      <c r="D227" t="s">
        <v>35</v>
      </c>
      <c r="E227" s="126" t="s">
        <v>544</v>
      </c>
      <c r="F227" t="s">
        <v>315</v>
      </c>
      <c r="G227" s="36" t="s">
        <v>546</v>
      </c>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row>
    <row r="228" spans="1:67">
      <c r="A228" t="s">
        <v>548</v>
      </c>
      <c r="B228" t="s">
        <v>655</v>
      </c>
      <c r="C228" t="s">
        <v>656</v>
      </c>
      <c r="E228" s="127">
        <v>0.01</v>
      </c>
      <c r="G228" s="36">
        <v>1.6165009580617609</v>
      </c>
      <c r="H228" s="36">
        <v>1.4680474328266984</v>
      </c>
      <c r="I228" s="36">
        <v>0.95273400502975392</v>
      </c>
      <c r="J228" s="36">
        <v>4.3405394740233447</v>
      </c>
      <c r="K228" s="36">
        <v>0.53183518301888832</v>
      </c>
      <c r="L228" s="36">
        <v>0.51957676535735187</v>
      </c>
      <c r="M228" s="36">
        <v>1.1101859641092424</v>
      </c>
      <c r="N228" s="36">
        <v>1.2064972849775593</v>
      </c>
      <c r="O228" s="36">
        <v>1.8282012380638744</v>
      </c>
      <c r="P228" s="36">
        <v>2.6934456759380239</v>
      </c>
      <c r="Q228" s="36">
        <v>0.96196154356742003</v>
      </c>
      <c r="R228" s="36">
        <v>3.3913257655472697</v>
      </c>
      <c r="S228" s="36">
        <v>0.68180993943252577</v>
      </c>
      <c r="T228" s="36">
        <v>0.89107353458816452</v>
      </c>
      <c r="U228" s="36">
        <v>0.88547668516350797</v>
      </c>
      <c r="V228" s="36">
        <v>0.58674329622074828</v>
      </c>
      <c r="W228" s="36">
        <v>1.530105940688985</v>
      </c>
      <c r="X228" s="36">
        <v>0.22009270797390251</v>
      </c>
      <c r="Y228" s="36">
        <v>5.5056031282838029</v>
      </c>
      <c r="Z228" s="36">
        <v>0.98608587861185093</v>
      </c>
      <c r="AA228" s="36">
        <v>0.23672020288524689</v>
      </c>
      <c r="AB228" s="36">
        <v>3.2005108436296101</v>
      </c>
      <c r="AC228" s="36">
        <v>1.6935212691212456</v>
      </c>
      <c r="AD228" s="36">
        <v>1.1332934224793909</v>
      </c>
      <c r="AE228" s="36">
        <v>1.6430153369721729</v>
      </c>
      <c r="AF228" s="36">
        <v>0.99841217025305373</v>
      </c>
      <c r="AG228" s="36">
        <v>0.5041928878823273</v>
      </c>
      <c r="AH228" s="36">
        <v>0.98027249124684368</v>
      </c>
      <c r="AI228" s="36">
        <v>0.81645288306797115</v>
      </c>
      <c r="AJ228" s="36">
        <v>0.77206318281395969</v>
      </c>
      <c r="AK228" s="36">
        <v>0.13489179291112352</v>
      </c>
      <c r="AL228" s="36">
        <v>1.1733998464541535</v>
      </c>
      <c r="AM228" s="36">
        <v>0.97153022606586126</v>
      </c>
      <c r="AN228" s="36">
        <v>0.59198459755538024</v>
      </c>
      <c r="AO228" s="36">
        <v>0.5766826654673054</v>
      </c>
      <c r="AP228" s="36">
        <v>0.73912113794913681</v>
      </c>
      <c r="AQ228" s="36">
        <v>0.64158749244116564</v>
      </c>
      <c r="AR228" s="36">
        <v>0.77154631566833076</v>
      </c>
      <c r="AS228" s="36">
        <v>0.61678775075187697</v>
      </c>
      <c r="AT228" s="36">
        <v>2.3336428393673061</v>
      </c>
      <c r="AU228" s="36">
        <v>0.69532306678170397</v>
      </c>
      <c r="AV228" s="36">
        <v>0.63885430541128063</v>
      </c>
      <c r="AW228" s="36">
        <v>0.67140046617074622</v>
      </c>
      <c r="AX228" s="36">
        <v>0.8752979029102893</v>
      </c>
      <c r="AY228" s="36">
        <v>1.6311093274093857</v>
      </c>
      <c r="AZ228" s="36">
        <v>0.84960067167000219</v>
      </c>
      <c r="BA228" s="36">
        <v>1.2627175612669965</v>
      </c>
      <c r="BB228" s="36">
        <v>1.2488389499697168</v>
      </c>
      <c r="BC228" s="36">
        <v>0.77090947323260561</v>
      </c>
      <c r="BD228" s="36">
        <v>0.77393713864703906</v>
      </c>
      <c r="BE228" s="36">
        <v>0.88168229012437982</v>
      </c>
      <c r="BF228" s="36">
        <v>1.3837265409744282</v>
      </c>
      <c r="BG228" s="36">
        <v>2.1866263816573985</v>
      </c>
      <c r="BH228" s="36">
        <v>0.73225031930766993</v>
      </c>
      <c r="BI228" s="36">
        <v>0.50087512582738214</v>
      </c>
      <c r="BJ228" s="36">
        <v>1.1123099508798866</v>
      </c>
      <c r="BK228" s="36">
        <v>0.92391583133907229</v>
      </c>
      <c r="BL228" s="36">
        <v>0.78625612340009865</v>
      </c>
      <c r="BM228" s="36">
        <v>0.61805463947464023</v>
      </c>
      <c r="BN228" s="36">
        <v>0.70265120897772859</v>
      </c>
      <c r="BO228" s="36">
        <v>0.87547555461905902</v>
      </c>
    </row>
    <row r="229" spans="1:67">
      <c r="A229" t="s">
        <v>548</v>
      </c>
      <c r="B229" t="s">
        <v>655</v>
      </c>
      <c r="C229" t="s">
        <v>656</v>
      </c>
      <c r="E229" s="127">
        <v>0.1</v>
      </c>
      <c r="G229" s="36">
        <v>1.2953792650291474</v>
      </c>
      <c r="H229" s="36">
        <v>0.42409786404621669</v>
      </c>
      <c r="I229" s="36">
        <v>0.89605829655565106</v>
      </c>
      <c r="J229" s="36">
        <v>0.73150338261926828</v>
      </c>
      <c r="K229" s="36">
        <v>1.2503548171145376</v>
      </c>
      <c r="L229" s="36">
        <v>0.72501008404227463</v>
      </c>
      <c r="M229" s="36">
        <v>0.40977939875279196</v>
      </c>
      <c r="N229" s="36">
        <v>1.5749957112245425</v>
      </c>
      <c r="O229" s="36">
        <v>1.6095579282557271</v>
      </c>
      <c r="P229" s="36">
        <v>0.73209097401807899</v>
      </c>
      <c r="Q229" s="36">
        <v>0.82319668900370113</v>
      </c>
      <c r="R229" s="36">
        <v>1.368368800520009</v>
      </c>
      <c r="S229" s="36">
        <v>0.94197339369048594</v>
      </c>
      <c r="T229" s="36">
        <v>0.79150220595246379</v>
      </c>
      <c r="U229" s="36">
        <v>0.89442228650406708</v>
      </c>
      <c r="V229" s="36">
        <v>0.37468710070360745</v>
      </c>
      <c r="W229" s="36">
        <v>0.73316919094121913</v>
      </c>
      <c r="X229" s="36">
        <v>0.52705599119901281</v>
      </c>
      <c r="Y229" s="36">
        <v>0.85773994868150905</v>
      </c>
      <c r="Z229" s="36">
        <v>0.75340171417991908</v>
      </c>
      <c r="AA229" s="36">
        <v>0.64794193643765441</v>
      </c>
      <c r="AB229" s="36">
        <v>0.99668828010256783</v>
      </c>
      <c r="AC229" s="36">
        <v>0.91171016882708056</v>
      </c>
      <c r="AD229" s="36">
        <v>0.84165484832895765</v>
      </c>
      <c r="AE229" s="36">
        <v>0.85706060035489418</v>
      </c>
      <c r="AF229" s="36">
        <v>0.82124515042250612</v>
      </c>
      <c r="AG229" s="36">
        <v>0.66929383659628749</v>
      </c>
      <c r="AH229" s="36">
        <v>1.2027198459467572</v>
      </c>
      <c r="AI229" s="36">
        <v>1.0310812354729486</v>
      </c>
      <c r="AJ229" s="36">
        <v>0.83373758362262462</v>
      </c>
      <c r="AK229" s="36">
        <v>0.77652871750072683</v>
      </c>
      <c r="AL229" s="36">
        <v>0.7402986754554115</v>
      </c>
      <c r="AM229" s="36">
        <v>1.1780531139279955</v>
      </c>
      <c r="AN229" s="36">
        <v>0.91149119768616749</v>
      </c>
      <c r="AO229" s="36">
        <v>1.1545132917967438</v>
      </c>
      <c r="AP229" s="36">
        <v>1.1399849971245095</v>
      </c>
      <c r="AQ229" s="36">
        <v>0.80016784308239652</v>
      </c>
      <c r="AR229" s="36">
        <v>1.6030908695949091</v>
      </c>
      <c r="AS229" s="36">
        <v>0.82357799189999825</v>
      </c>
      <c r="AT229" s="36">
        <v>0.86979004159314632</v>
      </c>
      <c r="AU229" s="36">
        <v>1.0595597671849304</v>
      </c>
      <c r="AV229" s="36">
        <v>0.82809004614042625</v>
      </c>
      <c r="AW229" s="36">
        <v>1.0740927181191673</v>
      </c>
      <c r="AX229" s="36">
        <v>1.4145403218467762</v>
      </c>
      <c r="AY229" s="36">
        <v>0.81838760823344392</v>
      </c>
      <c r="AZ229" s="36">
        <v>0.80126372061265616</v>
      </c>
      <c r="BA229" s="36">
        <v>0.83399956448479917</v>
      </c>
      <c r="BB229" s="36">
        <v>1.0491214878052555</v>
      </c>
      <c r="BC229" s="36">
        <v>1.1497998678052941</v>
      </c>
      <c r="BD229" s="36">
        <v>1.0684512700066127</v>
      </c>
      <c r="BE229" s="36">
        <v>0.85436198539569375</v>
      </c>
      <c r="BF229" s="36">
        <v>15.653078941864399</v>
      </c>
      <c r="BG229" s="36">
        <v>15.485706771761873</v>
      </c>
      <c r="BH229" s="36">
        <v>0.96963999405394707</v>
      </c>
      <c r="BI229" s="36">
        <v>0.82350296842330561</v>
      </c>
      <c r="BJ229" s="36">
        <v>1.8594110772042027</v>
      </c>
      <c r="BK229" s="36">
        <v>1.2474898191441923</v>
      </c>
      <c r="BL229" s="36">
        <v>1.1066349187699605</v>
      </c>
      <c r="BM229" s="36">
        <v>1.2947425672030881</v>
      </c>
      <c r="BN229" s="36">
        <v>0.67206119075325543</v>
      </c>
      <c r="BO229" s="36">
        <v>0.50926596951089509</v>
      </c>
    </row>
    <row r="230" spans="1:67">
      <c r="A230" t="s">
        <v>548</v>
      </c>
      <c r="B230" t="s">
        <v>655</v>
      </c>
      <c r="C230" t="s">
        <v>656</v>
      </c>
      <c r="E230" s="127">
        <v>0.1</v>
      </c>
      <c r="G230" s="36">
        <v>2.2184330721450061</v>
      </c>
      <c r="H230" s="36">
        <v>0.7958482367738613</v>
      </c>
      <c r="I230" s="36">
        <v>0.6768049636906992</v>
      </c>
      <c r="J230" s="36">
        <v>1.7956933831791311</v>
      </c>
      <c r="K230" s="36">
        <v>0.78225874791075156</v>
      </c>
      <c r="L230" s="36">
        <v>0.51479697775442801</v>
      </c>
      <c r="M230" s="36">
        <v>0.57334206081407313</v>
      </c>
      <c r="N230" s="36">
        <v>0.667801544720527</v>
      </c>
      <c r="O230" s="36">
        <v>0.96399097805843981</v>
      </c>
      <c r="P230" s="36">
        <v>0.9566874874216208</v>
      </c>
      <c r="Q230" s="36">
        <v>1.0286254771723267</v>
      </c>
      <c r="R230" s="36">
        <v>2.582048394305517</v>
      </c>
      <c r="S230" s="36">
        <v>0.73413037619156918</v>
      </c>
      <c r="T230" s="36">
        <v>0.77931747109620664</v>
      </c>
      <c r="U230" s="36">
        <v>0.94029991506195787</v>
      </c>
      <c r="V230" s="36">
        <v>0.53866790921606322</v>
      </c>
      <c r="W230" s="36">
        <v>1.3475120849515223</v>
      </c>
      <c r="X230" s="36">
        <v>0.30204803769043287</v>
      </c>
      <c r="Y230" s="36">
        <v>2.2154001174719626</v>
      </c>
      <c r="Z230" s="36">
        <v>0.39679118171292999</v>
      </c>
      <c r="AA230" s="36">
        <v>0.36046258131199843</v>
      </c>
      <c r="AB230" s="36">
        <v>2.1213296989819996</v>
      </c>
      <c r="AC230" s="36">
        <v>0.99081854220212218</v>
      </c>
      <c r="AD230" s="36">
        <v>0.74081648430298919</v>
      </c>
      <c r="AE230" s="36">
        <v>0.97468815294952971</v>
      </c>
      <c r="AF230" s="36">
        <v>0.92298179154132232</v>
      </c>
      <c r="AG230" s="36">
        <v>0.35569542895393053</v>
      </c>
      <c r="AH230" s="36">
        <v>1.0554962184450682</v>
      </c>
      <c r="AI230" s="36">
        <v>0.79229423126155629</v>
      </c>
      <c r="AJ230" s="36">
        <v>0.69904512301428734</v>
      </c>
      <c r="AK230" s="36">
        <v>0.37802174918056147</v>
      </c>
      <c r="AL230" s="36">
        <v>1.1308137847474216</v>
      </c>
      <c r="AM230" s="36">
        <v>1.0606858688898475</v>
      </c>
      <c r="AN230" s="36">
        <v>0.55875905513573443</v>
      </c>
      <c r="AO230" s="36">
        <v>1.2592076657704183</v>
      </c>
      <c r="AP230" s="36">
        <v>0.65091876264535531</v>
      </c>
      <c r="AQ230" s="36">
        <v>0.60557795345307641</v>
      </c>
      <c r="AR230" s="36">
        <v>0.82501447424989249</v>
      </c>
      <c r="AS230" s="36">
        <v>0.65953114100421528</v>
      </c>
      <c r="AT230" s="36">
        <v>6.8649558505403609</v>
      </c>
      <c r="AU230" s="36">
        <v>0.73327284683751959</v>
      </c>
      <c r="AV230" s="36">
        <v>0.9462055480123811</v>
      </c>
      <c r="AW230" s="36">
        <v>1.0082910275829808</v>
      </c>
      <c r="AX230" s="36">
        <v>0.94902150585381762</v>
      </c>
      <c r="AY230" s="36">
        <v>1.0962069226876816</v>
      </c>
      <c r="AZ230" s="36">
        <v>0.50400972576480407</v>
      </c>
      <c r="BA230" s="36">
        <v>0.59180699196943587</v>
      </c>
      <c r="BB230" s="36">
        <v>0.83929745190845961</v>
      </c>
      <c r="BC230" s="36">
        <v>0.91465528488746994</v>
      </c>
      <c r="BD230" s="36">
        <v>0.93106575414614379</v>
      </c>
      <c r="BE230" s="36">
        <v>0.60920405638118258</v>
      </c>
      <c r="BF230" s="36">
        <v>4.3627128658368282</v>
      </c>
      <c r="BG230" s="36">
        <v>5.0119547926249464</v>
      </c>
      <c r="BH230" s="36">
        <v>1.3632739386994039</v>
      </c>
      <c r="BI230" s="36">
        <v>0.95872538595755041</v>
      </c>
      <c r="BJ230" s="36">
        <v>1.9727737730416315</v>
      </c>
      <c r="BK230" s="36">
        <v>0.72321675167010824</v>
      </c>
      <c r="BL230" s="36">
        <v>0.79539197948796625</v>
      </c>
      <c r="BM230" s="36">
        <v>1.1506690546542591</v>
      </c>
      <c r="BN230" s="36">
        <v>0.93144810341568562</v>
      </c>
      <c r="BO230" s="36">
        <v>0.84957043562481471</v>
      </c>
    </row>
    <row r="231" spans="1:67">
      <c r="A231" t="s">
        <v>548</v>
      </c>
      <c r="B231" t="s">
        <v>655</v>
      </c>
      <c r="C231" t="s">
        <v>656</v>
      </c>
      <c r="E231" s="127">
        <v>0.1</v>
      </c>
      <c r="G231" s="36">
        <v>2.0208813165235915</v>
      </c>
      <c r="H231" s="36">
        <v>1.0224921566148655</v>
      </c>
      <c r="I231" s="36">
        <v>0.97014372871438981</v>
      </c>
      <c r="J231" s="36">
        <v>0.51655112941067272</v>
      </c>
      <c r="K231" s="36">
        <v>1.0262615162901216</v>
      </c>
      <c r="L231" s="36">
        <v>0.80282631312481467</v>
      </c>
      <c r="M231" s="36">
        <v>0.90013961491664041</v>
      </c>
      <c r="N231" s="36">
        <v>0.88685618496716356</v>
      </c>
      <c r="O231" s="36">
        <v>0.88741270995377308</v>
      </c>
      <c r="P231" s="36">
        <v>0.48518425193158582</v>
      </c>
      <c r="Q231" s="36">
        <v>0.9160931503156472</v>
      </c>
      <c r="R231" s="36">
        <v>1.391815917290337</v>
      </c>
      <c r="S231" s="36">
        <v>0.7539588149044435</v>
      </c>
      <c r="T231" s="36">
        <v>1.0587085678138619</v>
      </c>
      <c r="U231" s="36">
        <v>0.75946511860506583</v>
      </c>
      <c r="V231" s="36">
        <v>0.44515818564841991</v>
      </c>
      <c r="W231" s="36">
        <v>1.2163493296710963</v>
      </c>
      <c r="X231" s="36">
        <v>0.58180608927078914</v>
      </c>
      <c r="Y231" s="36">
        <v>0.95170003984368234</v>
      </c>
      <c r="Z231" s="36">
        <v>0.73465652756422029</v>
      </c>
      <c r="AA231" s="36">
        <v>1.0359473687607481</v>
      </c>
      <c r="AB231" s="36">
        <v>0.43084448650214036</v>
      </c>
      <c r="AC231" s="36">
        <v>0.93471899878798437</v>
      </c>
      <c r="AD231" s="36">
        <v>0.82071477334559639</v>
      </c>
      <c r="AE231" s="36">
        <v>0.4377441512248747</v>
      </c>
      <c r="AF231" s="36">
        <v>0.5558200490042885</v>
      </c>
      <c r="AG231" s="36">
        <v>0.50452143052815979</v>
      </c>
      <c r="AH231" s="36">
        <v>0.83507398835440672</v>
      </c>
      <c r="AI231" s="36">
        <v>0.74977732513074968</v>
      </c>
      <c r="AJ231" s="36">
        <v>0.71381474686198287</v>
      </c>
      <c r="AK231" s="36">
        <v>0.58214342665723029</v>
      </c>
      <c r="AL231" s="36">
        <v>0.48231156405059145</v>
      </c>
      <c r="AM231" s="36">
        <v>0.81851088155200658</v>
      </c>
      <c r="AN231" s="36">
        <v>0.65969716846562065</v>
      </c>
      <c r="AO231" s="36">
        <v>1.735020643163081</v>
      </c>
      <c r="AP231" s="36">
        <v>0.80421715606074695</v>
      </c>
      <c r="AQ231" s="36">
        <v>0.46529507342171506</v>
      </c>
      <c r="AR231" s="36">
        <v>0.89495280896151219</v>
      </c>
      <c r="AS231" s="36">
        <v>0.74881943271370877</v>
      </c>
      <c r="AT231" s="36">
        <v>5.1140683821863062</v>
      </c>
      <c r="AU231" s="36">
        <v>1.0239821148073553</v>
      </c>
      <c r="AV231" s="36">
        <v>0.83895327536293807</v>
      </c>
      <c r="AW231" s="36">
        <v>0.98089004822595982</v>
      </c>
      <c r="AX231" s="36">
        <v>0.81648583338566072</v>
      </c>
      <c r="AY231" s="36">
        <v>1.3094854992141789</v>
      </c>
      <c r="AZ231" s="36">
        <v>1.1686828845651092</v>
      </c>
      <c r="BA231" s="36">
        <v>0.84593669629763113</v>
      </c>
      <c r="BB231" s="36">
        <v>0.89923112831251661</v>
      </c>
      <c r="BC231" s="36">
        <v>1.0334226759952236</v>
      </c>
      <c r="BD231" s="36">
        <v>1.2217754242308883</v>
      </c>
      <c r="BE231" s="36">
        <v>0.91597091425029986</v>
      </c>
      <c r="BF231" s="36">
        <v>8.7173539828868218</v>
      </c>
      <c r="BG231" s="36">
        <v>0.84220208696913501</v>
      </c>
      <c r="BH231" s="36">
        <v>0.9683444388866026</v>
      </c>
      <c r="BI231" s="36">
        <v>0.76302498195370638</v>
      </c>
      <c r="BJ231" s="36">
        <v>1.786700044062558</v>
      </c>
      <c r="BK231" s="36">
        <v>1.3046677550590184</v>
      </c>
      <c r="BL231" s="36">
        <v>0.96581000789279703</v>
      </c>
      <c r="BM231" s="36">
        <v>1.5799044498148267</v>
      </c>
      <c r="BN231" s="36">
        <v>1.1497236165976035</v>
      </c>
      <c r="BO231" s="36">
        <v>0.96211315752443527</v>
      </c>
    </row>
    <row r="232" spans="1:67">
      <c r="A232" t="s">
        <v>548</v>
      </c>
      <c r="B232" t="s">
        <v>655</v>
      </c>
      <c r="C232" t="s">
        <v>656</v>
      </c>
      <c r="E232" s="127">
        <v>0.5</v>
      </c>
      <c r="G232" s="36">
        <v>1.32004448087727</v>
      </c>
      <c r="H232" s="36">
        <v>1.2833387755386585</v>
      </c>
      <c r="I232" s="36">
        <v>2.1819023623974596</v>
      </c>
      <c r="J232" s="36">
        <v>1.0589059514648296</v>
      </c>
      <c r="K232" s="36">
        <v>0.79760298802291296</v>
      </c>
      <c r="L232" s="36">
        <v>0.72322675419466431</v>
      </c>
      <c r="M232" s="36">
        <v>0.90532016391028491</v>
      </c>
      <c r="N232" s="36">
        <v>1.5494118836581603</v>
      </c>
      <c r="O232" s="36">
        <v>0.96879596839601123</v>
      </c>
      <c r="P232" s="36">
        <v>0.63493599912449405</v>
      </c>
      <c r="Q232" s="36">
        <v>0.45664594024570904</v>
      </c>
      <c r="R232" s="36">
        <v>2.691059291041312</v>
      </c>
      <c r="S232" s="36">
        <v>1.4919138727298702</v>
      </c>
      <c r="T232" s="36">
        <v>1.050385243496496</v>
      </c>
      <c r="U232" s="36">
        <v>1.0371335553294763</v>
      </c>
      <c r="V232" s="36">
        <v>0.85424256170344148</v>
      </c>
      <c r="W232" s="36">
        <v>2.112103372937288</v>
      </c>
      <c r="X232" s="36">
        <v>1.0148027952864036</v>
      </c>
      <c r="Y232" s="36">
        <v>0.70426130471376081</v>
      </c>
      <c r="Z232" s="36">
        <v>0.68487668780684829</v>
      </c>
      <c r="AA232" s="36">
        <v>1.1907211803054394</v>
      </c>
      <c r="AB232" s="36">
        <v>0.90573477765343813</v>
      </c>
      <c r="AC232" s="36">
        <v>2.9852739128911612</v>
      </c>
      <c r="AD232" s="36">
        <v>0.85261279249725497</v>
      </c>
      <c r="AE232" s="36">
        <v>1.6091729918336033</v>
      </c>
      <c r="AF232" s="36">
        <v>0.93385593801376077</v>
      </c>
      <c r="AG232" s="36">
        <v>1.0401588415180059</v>
      </c>
      <c r="AH232" s="36">
        <v>1.0095500208983745</v>
      </c>
      <c r="AI232" s="36">
        <v>0.98194775391402345</v>
      </c>
      <c r="AJ232" s="36">
        <v>1.0304935931360746</v>
      </c>
      <c r="AK232" s="36">
        <v>0.64521399177830874</v>
      </c>
      <c r="AL232" s="36">
        <v>1.1103649145977337</v>
      </c>
      <c r="AM232" s="36">
        <v>1.741075687906338</v>
      </c>
      <c r="AN232" s="36">
        <v>0.64168706456509705</v>
      </c>
      <c r="AO232" s="36">
        <v>0.82521969927117333</v>
      </c>
      <c r="AP232" s="36">
        <v>0.69183524615845604</v>
      </c>
      <c r="AQ232" s="36">
        <v>0.71138754299698992</v>
      </c>
      <c r="AR232" s="36">
        <v>1.0365428082612662</v>
      </c>
      <c r="AS232" s="36">
        <v>0.96589736679236604</v>
      </c>
      <c r="AT232" s="36">
        <v>9.4907177854020421</v>
      </c>
      <c r="AU232" s="36">
        <v>0.80733931403816483</v>
      </c>
      <c r="AV232" s="36">
        <v>1.0702131152549657</v>
      </c>
      <c r="AW232" s="36">
        <v>1.09427771287653</v>
      </c>
      <c r="AX232" s="36">
        <v>1.0527644821940252</v>
      </c>
      <c r="AY232" s="36">
        <v>1.7594864963100001</v>
      </c>
      <c r="AZ232" s="36">
        <v>1.189699299648397</v>
      </c>
      <c r="BA232" s="36">
        <v>0.99733415164223993</v>
      </c>
      <c r="BB232" s="36">
        <v>0.95324472893554757</v>
      </c>
      <c r="BC232" s="36">
        <v>1.0155628594671493</v>
      </c>
      <c r="BD232" s="36">
        <v>0.93826101965379627</v>
      </c>
      <c r="BE232" s="36">
        <v>1.3321439065736018</v>
      </c>
      <c r="BF232" s="36">
        <v>128.88156102424617</v>
      </c>
      <c r="BG232" s="36">
        <v>48.369312035936844</v>
      </c>
      <c r="BH232" s="36">
        <v>1.5336912064423309</v>
      </c>
      <c r="BI232" s="36">
        <v>1.2042343511733007</v>
      </c>
      <c r="BJ232" s="36">
        <v>1.7359817698825899</v>
      </c>
      <c r="BK232" s="36">
        <v>1.431457974758241</v>
      </c>
      <c r="BL232" s="36">
        <v>0.87676258609563984</v>
      </c>
      <c r="BM232" s="36">
        <v>1.857079078685506</v>
      </c>
      <c r="BN232" s="36">
        <v>1.12955286871619</v>
      </c>
      <c r="BO232" s="36">
        <v>0.88457797998447696</v>
      </c>
    </row>
    <row r="233" spans="1:67">
      <c r="A233" t="s">
        <v>548</v>
      </c>
      <c r="B233" t="s">
        <v>655</v>
      </c>
      <c r="C233" t="s">
        <v>656</v>
      </c>
      <c r="E233" s="127">
        <v>0.5</v>
      </c>
      <c r="G233" s="36">
        <v>0.97718788982407112</v>
      </c>
      <c r="H233" s="36">
        <v>0.91751424074135568</v>
      </c>
      <c r="I233" s="36">
        <v>1.885566240817071</v>
      </c>
      <c r="J233" s="36">
        <v>1.3872903587188763</v>
      </c>
      <c r="K233" s="36">
        <v>2.1972071389255294</v>
      </c>
      <c r="L233" s="36">
        <v>0.85821219095540979</v>
      </c>
      <c r="M233" s="36">
        <v>0.64450019248682178</v>
      </c>
      <c r="N233" s="36">
        <v>0.93218049640022527</v>
      </c>
      <c r="O233" s="36">
        <v>0.96593487865471972</v>
      </c>
      <c r="P233" s="36">
        <v>1.0377278771006266</v>
      </c>
      <c r="Q233" s="36">
        <v>1.5184952735488759</v>
      </c>
      <c r="R233" s="36">
        <v>2.0220104436727024</v>
      </c>
      <c r="S233" s="36">
        <v>1.6325096836615036</v>
      </c>
      <c r="T233" s="36">
        <v>1.5115184716605599</v>
      </c>
      <c r="U233" s="36">
        <v>1.2246431100181843</v>
      </c>
      <c r="V233" s="36">
        <v>0.99798604648344358</v>
      </c>
      <c r="W233" s="36">
        <v>0.88610612597569494</v>
      </c>
      <c r="X233" s="36">
        <v>1.423420058686415</v>
      </c>
      <c r="Y233" s="36">
        <v>1.2328057990052397</v>
      </c>
      <c r="Z233" s="36">
        <v>1.2352684073232769</v>
      </c>
      <c r="AA233" s="36">
        <v>1.3921066819540062</v>
      </c>
      <c r="AB233" s="36">
        <v>1.2644829661431647</v>
      </c>
      <c r="AC233" s="36">
        <v>1.9724387558726091</v>
      </c>
      <c r="AD233" s="36">
        <v>0.72428728939314069</v>
      </c>
      <c r="AE233" s="36">
        <v>1.0873394939385344</v>
      </c>
      <c r="AF233" s="36">
        <v>1.1560615291687859</v>
      </c>
      <c r="AG233" s="36">
        <v>1.0238788131641288</v>
      </c>
      <c r="AH233" s="36">
        <v>1.1016255784094882</v>
      </c>
      <c r="AI233" s="36">
        <v>1.0263276201067759</v>
      </c>
      <c r="AJ233" s="36">
        <v>0.92082480980293269</v>
      </c>
      <c r="AK233" s="36">
        <v>0.85171609480502397</v>
      </c>
      <c r="AL233" s="36">
        <v>1.1015329766788584</v>
      </c>
      <c r="AM233" s="36">
        <v>1.4436669147419261</v>
      </c>
      <c r="AN233" s="36">
        <v>0.95239632749606418</v>
      </c>
      <c r="AO233" s="36">
        <v>0.80698743527094718</v>
      </c>
      <c r="AP233" s="36">
        <v>0.83067046879444439</v>
      </c>
      <c r="AQ233" s="36">
        <v>1.3582112522757661</v>
      </c>
      <c r="AR233" s="36">
        <v>0.79785005312969104</v>
      </c>
      <c r="AS233" s="36">
        <v>0.89708122090570219</v>
      </c>
      <c r="AT233" s="36">
        <v>1.8050920762001661</v>
      </c>
      <c r="AU233" s="36">
        <v>1.3442470469082699</v>
      </c>
      <c r="AV233" s="36">
        <v>0.87127067589293905</v>
      </c>
      <c r="AW233" s="36">
        <v>1.0044821093648</v>
      </c>
      <c r="AX233" s="36">
        <v>1.0523879503077644</v>
      </c>
      <c r="AY233" s="36">
        <v>1.50988396574844</v>
      </c>
      <c r="AZ233" s="36">
        <v>0.98875322114096109</v>
      </c>
      <c r="BA233" s="36">
        <v>0.92111415561428156</v>
      </c>
      <c r="BB233" s="36">
        <v>1.1270215363624305</v>
      </c>
      <c r="BC233" s="36">
        <v>0.79262814616993826</v>
      </c>
      <c r="BD233" s="36">
        <v>0.92585260713815642</v>
      </c>
      <c r="BE233" s="36">
        <v>1.7771433770488101</v>
      </c>
      <c r="BF233" s="36">
        <v>44.376005051056211</v>
      </c>
      <c r="BG233" s="36">
        <v>179.2958962463442</v>
      </c>
      <c r="BH233" s="36">
        <v>1.9652823758810001</v>
      </c>
      <c r="BI233" s="36">
        <v>1.0022060060893214</v>
      </c>
      <c r="BJ233" s="36">
        <v>1.7510000060891067</v>
      </c>
      <c r="BK233" s="36">
        <v>1.3246431100181799</v>
      </c>
      <c r="BL233" s="36">
        <v>0.94573814087286068</v>
      </c>
      <c r="BM233" s="36">
        <v>1.9132144724122335</v>
      </c>
      <c r="BN233" s="36">
        <v>1.1647318377213862</v>
      </c>
      <c r="BO233" s="36">
        <v>0.91372032618187737</v>
      </c>
    </row>
    <row r="234" spans="1:67">
      <c r="A234" t="s">
        <v>548</v>
      </c>
      <c r="B234" t="s">
        <v>655</v>
      </c>
      <c r="C234" t="s">
        <v>656</v>
      </c>
      <c r="E234" s="127">
        <v>1</v>
      </c>
      <c r="G234" s="36">
        <v>1.4115235615298967</v>
      </c>
      <c r="H234" s="36">
        <v>1.9952489015844157</v>
      </c>
      <c r="I234" s="36">
        <v>2.0737661417330049</v>
      </c>
      <c r="J234" s="36">
        <v>1.0786606996580055</v>
      </c>
      <c r="K234" s="36">
        <v>1.9058167232732806</v>
      </c>
      <c r="L234" s="36">
        <v>0.93899320296178224</v>
      </c>
      <c r="M234" s="36">
        <v>0.98157244793721521</v>
      </c>
      <c r="N234" s="36">
        <v>1.5783174173052574</v>
      </c>
      <c r="O234" s="36">
        <v>1.1494402173518492</v>
      </c>
      <c r="P234" s="36">
        <v>0.8073967859150265</v>
      </c>
      <c r="Q234" s="36">
        <v>0.57666868198502008</v>
      </c>
      <c r="R234" s="36">
        <v>1.8594047475234727</v>
      </c>
      <c r="S234" s="36">
        <v>1.7098039581285163</v>
      </c>
      <c r="T234" s="36">
        <v>1.8889509240423825</v>
      </c>
      <c r="U234" s="36">
        <v>1.0491844667607486</v>
      </c>
      <c r="V234" s="36">
        <v>1.1402770164900593</v>
      </c>
      <c r="W234" s="36">
        <v>1.6647979724017525</v>
      </c>
      <c r="X234" s="36">
        <v>1.3175576284945711</v>
      </c>
      <c r="Y234" s="36">
        <v>0.87712197599768515</v>
      </c>
      <c r="Z234" s="36">
        <v>0.97981604763060137</v>
      </c>
      <c r="AA234" s="36">
        <v>2.2791601425014347</v>
      </c>
      <c r="AB234" s="36">
        <v>0.89120376078579078</v>
      </c>
      <c r="AC234" s="36">
        <v>2.9578112236572456</v>
      </c>
      <c r="AD234" s="36">
        <v>1.0841987684452317</v>
      </c>
      <c r="AE234" s="36">
        <v>1.8699323738119806</v>
      </c>
      <c r="AF234" s="36">
        <v>0.93818125465706625</v>
      </c>
      <c r="AG234" s="36">
        <v>0.8666194517907263</v>
      </c>
      <c r="AH234" s="36">
        <v>0.8952602654621975</v>
      </c>
      <c r="AI234" s="36">
        <v>0.939773399413944</v>
      </c>
      <c r="AJ234" s="36">
        <v>0.91383284498090733</v>
      </c>
      <c r="AK234" s="36">
        <v>0.7445890454123848</v>
      </c>
      <c r="AL234" s="36">
        <v>1.1873132016045658</v>
      </c>
      <c r="AM234" s="36">
        <v>1.9407921062641917</v>
      </c>
      <c r="AN234" s="36">
        <v>0.70057357287766331</v>
      </c>
      <c r="AO234" s="36">
        <v>0.6504530506109012</v>
      </c>
      <c r="AP234" s="36">
        <v>0.74492500057658162</v>
      </c>
      <c r="AQ234" s="36">
        <v>0.86176970273619713</v>
      </c>
      <c r="AR234" s="36">
        <v>0.93202875211618952</v>
      </c>
      <c r="AS234" s="36">
        <v>0.83892193453979802</v>
      </c>
      <c r="AT234" s="36">
        <v>8.1861430036850926</v>
      </c>
      <c r="AU234" s="36">
        <v>0.83388117135538564</v>
      </c>
      <c r="AV234" s="36">
        <v>0.92310379509670959</v>
      </c>
      <c r="AW234" s="36">
        <v>0.99078613698627449</v>
      </c>
      <c r="AX234" s="36">
        <v>1.0798638205716038</v>
      </c>
      <c r="AY234" s="36">
        <v>1.7346555008166999</v>
      </c>
      <c r="AZ234" s="36">
        <v>1.0261656513784134</v>
      </c>
      <c r="BA234" s="36">
        <v>0.95449895608449487</v>
      </c>
      <c r="BB234" s="36">
        <v>0.91864873084441401</v>
      </c>
      <c r="BC234" s="36">
        <v>0.93883674035768017</v>
      </c>
      <c r="BD234" s="36">
        <v>0.8149186205209431</v>
      </c>
      <c r="BE234" s="36">
        <v>1.1895505714760304</v>
      </c>
      <c r="BF234" s="36">
        <v>64.739249225669312</v>
      </c>
      <c r="BG234" s="36">
        <v>18.670475685205883</v>
      </c>
      <c r="BH234" s="36">
        <v>1.3413397503714926</v>
      </c>
      <c r="BI234" s="36">
        <v>1.1287944839842821</v>
      </c>
      <c r="BJ234" s="36">
        <v>1.5827336193290531</v>
      </c>
      <c r="BK234" s="36">
        <v>1.4888020865911931</v>
      </c>
      <c r="BL234" s="36">
        <v>0.90558678312975893</v>
      </c>
      <c r="BM234" s="36">
        <v>2.1135993331357366</v>
      </c>
      <c r="BN234" s="36">
        <v>1.0661559375971288</v>
      </c>
      <c r="BO234" s="36">
        <v>0.90734800918511505</v>
      </c>
    </row>
    <row r="235" spans="1:67">
      <c r="A235" t="s">
        <v>548</v>
      </c>
      <c r="B235" s="62" t="s">
        <v>658</v>
      </c>
      <c r="C235" s="62" t="s">
        <v>659</v>
      </c>
      <c r="D235" s="62" t="s">
        <v>35</v>
      </c>
      <c r="E235" s="129" t="s">
        <v>544</v>
      </c>
      <c r="F235" s="62" t="s">
        <v>48</v>
      </c>
      <c r="G235" s="37">
        <v>1.2556919175571439</v>
      </c>
      <c r="H235" s="37">
        <v>1.2684187365246695</v>
      </c>
      <c r="I235" s="37">
        <v>1.1372562602593173</v>
      </c>
      <c r="J235" s="37">
        <v>7.6112456843234124</v>
      </c>
      <c r="K235" s="37">
        <v>0.64564025744278553</v>
      </c>
      <c r="L235" s="37">
        <v>1.0271933469424364</v>
      </c>
      <c r="M235" s="37">
        <v>0.9164635385825407</v>
      </c>
      <c r="N235" s="37">
        <v>1.7061173119830835</v>
      </c>
      <c r="O235" s="37">
        <v>2.6982605947630187</v>
      </c>
      <c r="P235" s="37">
        <v>3.7017005843857609</v>
      </c>
      <c r="Q235" s="37">
        <v>1.4148711178711399</v>
      </c>
      <c r="R235" s="37">
        <v>1.3611624761900094</v>
      </c>
      <c r="S235" s="37">
        <v>1.0182098929978163</v>
      </c>
      <c r="T235" s="37">
        <v>0.72079603234312917</v>
      </c>
      <c r="U235" s="37">
        <v>1.1747949927716486</v>
      </c>
      <c r="V235" s="37">
        <v>1.4406002388994892</v>
      </c>
      <c r="W235" s="37">
        <v>1.2883063955109402</v>
      </c>
      <c r="X235" s="37">
        <v>1.0723313353945907</v>
      </c>
      <c r="Y235" s="37">
        <v>1.6187041013598795</v>
      </c>
      <c r="Z235" s="37">
        <v>0.84258422037154679</v>
      </c>
      <c r="AA235" s="37">
        <v>0.60286225276344485</v>
      </c>
      <c r="AB235" s="37">
        <v>5.6537833796157582</v>
      </c>
      <c r="AC235" s="37">
        <v>1.5779111964339367</v>
      </c>
      <c r="AD235" s="37">
        <v>0.97951057310613732</v>
      </c>
      <c r="AE235" s="37">
        <v>1.4808029112656327</v>
      </c>
      <c r="AF235" s="37">
        <v>1.1303987651370278</v>
      </c>
      <c r="AG235" s="37">
        <v>0.89728705781931262</v>
      </c>
      <c r="AH235" s="37">
        <v>1.0759099813048822</v>
      </c>
      <c r="AI235" s="37">
        <v>1.1560339593194346</v>
      </c>
      <c r="AJ235" s="37">
        <v>1.1842793893089687</v>
      </c>
      <c r="AK235" s="37">
        <v>0.69252821512763618</v>
      </c>
      <c r="AL235" s="37">
        <v>1.0782473854651475</v>
      </c>
      <c r="AM235" s="37">
        <v>0.80055930998012237</v>
      </c>
      <c r="AN235" s="37">
        <v>0.8589997141667064</v>
      </c>
      <c r="AO235" s="37">
        <v>0.59747079035017991</v>
      </c>
      <c r="AP235" s="37">
        <v>0.83940421932903919</v>
      </c>
      <c r="AQ235" s="37">
        <v>1.1133732151821629</v>
      </c>
      <c r="AR235" s="37">
        <v>0.56080829165561163</v>
      </c>
      <c r="AS235" s="37">
        <v>0.90801382042133216</v>
      </c>
      <c r="AT235" s="37">
        <v>0.70812290593628846</v>
      </c>
      <c r="AU235" s="37">
        <v>1.1389903682831499</v>
      </c>
      <c r="AV235" s="37">
        <v>0.90145296449778578</v>
      </c>
      <c r="AW235" s="37">
        <v>0.92949292702675124</v>
      </c>
      <c r="AX235" s="37">
        <v>0.85757401238446584</v>
      </c>
      <c r="AY235" s="37">
        <v>1.3528249249096751</v>
      </c>
      <c r="AZ235" s="37">
        <v>1.1525365152928611</v>
      </c>
      <c r="BA235" s="37">
        <v>1.5809237077275708</v>
      </c>
      <c r="BB235" s="37">
        <v>1.298487202003586</v>
      </c>
      <c r="BC235" s="37">
        <v>0.73605647523186102</v>
      </c>
      <c r="BD235" s="37">
        <v>0.93018326852402666</v>
      </c>
      <c r="BE235" s="37">
        <v>1.0602787731874055</v>
      </c>
      <c r="BF235" s="37">
        <v>0.37069601199107671</v>
      </c>
      <c r="BG235" s="37">
        <v>0.91661847192464296</v>
      </c>
      <c r="BH235" s="37">
        <v>1.1667293625386117</v>
      </c>
      <c r="BI235" s="37">
        <v>1.0805994065464926</v>
      </c>
      <c r="BJ235" s="37">
        <v>0.44338265383339137</v>
      </c>
      <c r="BK235" s="37">
        <v>0.73282934733598648</v>
      </c>
      <c r="BL235" s="37">
        <v>0.98788089807969326</v>
      </c>
      <c r="BM235" s="37">
        <v>0.61328325195131084</v>
      </c>
      <c r="BN235" s="37">
        <v>0.97287349316663518</v>
      </c>
      <c r="BO235" s="37">
        <v>0.84107509633160937</v>
      </c>
    </row>
    <row r="236" spans="1:67">
      <c r="A236" t="s">
        <v>548</v>
      </c>
      <c r="B236" t="s">
        <v>658</v>
      </c>
      <c r="C236" t="s">
        <v>659</v>
      </c>
      <c r="E236" s="127">
        <v>0.01</v>
      </c>
      <c r="G236" s="36">
        <v>1.6165009580617609</v>
      </c>
      <c r="H236" s="36">
        <v>1.4680474328266984</v>
      </c>
      <c r="I236" s="36">
        <v>0.95273400502975392</v>
      </c>
      <c r="J236" s="36">
        <v>4.3405394740233447</v>
      </c>
      <c r="K236" s="36">
        <v>0.53183518301888832</v>
      </c>
      <c r="L236" s="36">
        <v>0.51957676535735187</v>
      </c>
      <c r="M236" s="36">
        <v>1.1101859641092424</v>
      </c>
      <c r="N236" s="36">
        <v>1.2064972849775593</v>
      </c>
      <c r="O236" s="36">
        <v>1.8282012380638744</v>
      </c>
      <c r="P236" s="36">
        <v>2.6934456759380239</v>
      </c>
      <c r="Q236" s="36">
        <v>0.96196154356742003</v>
      </c>
      <c r="R236" s="36">
        <v>3.3913257655472697</v>
      </c>
      <c r="S236" s="36">
        <v>0.68180993943252577</v>
      </c>
      <c r="T236" s="36">
        <v>0.89107353458816452</v>
      </c>
      <c r="U236" s="36">
        <v>0.88547668516350797</v>
      </c>
      <c r="V236" s="36">
        <v>0.58674329622074828</v>
      </c>
      <c r="W236" s="36">
        <v>1.530105940688985</v>
      </c>
      <c r="X236" s="36">
        <v>0.22009270797390251</v>
      </c>
      <c r="Y236" s="36">
        <v>5.5056031282838029</v>
      </c>
      <c r="Z236" s="36">
        <v>0.98608587861185093</v>
      </c>
      <c r="AA236" s="36">
        <v>0.23672020288524689</v>
      </c>
      <c r="AB236" s="36">
        <v>3.2005108436296101</v>
      </c>
      <c r="AC236" s="36">
        <v>1.6935212691212456</v>
      </c>
      <c r="AD236" s="36">
        <v>1.1332934224793909</v>
      </c>
      <c r="AE236" s="36">
        <v>1.6430153369721729</v>
      </c>
      <c r="AF236" s="36">
        <v>0.99841217025305373</v>
      </c>
      <c r="AG236" s="36">
        <v>0.5041928878823273</v>
      </c>
      <c r="AH236" s="36">
        <v>0.98027249124684368</v>
      </c>
      <c r="AI236" s="36">
        <v>0.81645288306797115</v>
      </c>
      <c r="AJ236" s="36">
        <v>0.77206318281395969</v>
      </c>
      <c r="AK236" s="36">
        <v>0.13489179291112352</v>
      </c>
      <c r="AL236" s="36">
        <v>1.1733998464541535</v>
      </c>
      <c r="AM236" s="36">
        <v>0.97153022606586126</v>
      </c>
      <c r="AN236" s="36">
        <v>0.59198459755538024</v>
      </c>
      <c r="AO236" s="36">
        <v>0.5766826654673054</v>
      </c>
      <c r="AP236" s="36">
        <v>0.73912113794913681</v>
      </c>
      <c r="AQ236" s="36">
        <v>0.64158749244116564</v>
      </c>
      <c r="AR236" s="36">
        <v>0.77154631566833076</v>
      </c>
      <c r="AS236" s="36">
        <v>0.61678775075187697</v>
      </c>
      <c r="AT236" s="36">
        <v>2.3336428393673061</v>
      </c>
      <c r="AU236" s="36">
        <v>0.69532306678170397</v>
      </c>
      <c r="AV236" s="36">
        <v>0.63885430541128063</v>
      </c>
      <c r="AW236" s="36">
        <v>0.67140046617074622</v>
      </c>
      <c r="AX236" s="36">
        <v>0.8752979029102893</v>
      </c>
      <c r="AY236" s="36">
        <v>1.6311093274093857</v>
      </c>
      <c r="AZ236" s="36">
        <v>0.84960067167000219</v>
      </c>
      <c r="BA236" s="36">
        <v>1.2627175612669965</v>
      </c>
      <c r="BB236" s="36">
        <v>1.2488389499697168</v>
      </c>
      <c r="BC236" s="36">
        <v>0.77090947323260561</v>
      </c>
      <c r="BD236" s="36">
        <v>0.77393713864703906</v>
      </c>
      <c r="BE236" s="36">
        <v>0.88168229012437982</v>
      </c>
      <c r="BF236" s="36">
        <v>1.3837265409744282</v>
      </c>
      <c r="BG236" s="36">
        <v>2.1866263816573985</v>
      </c>
      <c r="BH236" s="36">
        <v>0.73225031930766993</v>
      </c>
      <c r="BI236" s="36">
        <v>0.50087512582738214</v>
      </c>
      <c r="BJ236" s="36">
        <v>1.1123099508798866</v>
      </c>
      <c r="BK236" s="36">
        <v>0.92391583133907229</v>
      </c>
      <c r="BL236" s="36">
        <v>0.78625612340009865</v>
      </c>
      <c r="BM236" s="36">
        <v>0.61805463947464023</v>
      </c>
      <c r="BN236" s="36">
        <v>0.70265120897772859</v>
      </c>
      <c r="BO236" s="36">
        <v>0.87547555461905902</v>
      </c>
    </row>
    <row r="237" spans="1:67">
      <c r="A237" t="s">
        <v>548</v>
      </c>
      <c r="B237" t="s">
        <v>658</v>
      </c>
      <c r="C237" t="s">
        <v>659</v>
      </c>
      <c r="E237" s="127">
        <v>0.01</v>
      </c>
      <c r="G237" s="36">
        <v>1.4950038615704899</v>
      </c>
      <c r="H237" s="36">
        <v>1.3055862425053524</v>
      </c>
      <c r="I237" s="36">
        <v>1.3169714248930813</v>
      </c>
      <c r="J237" s="36">
        <v>5.0623219310385599</v>
      </c>
      <c r="K237" s="36">
        <v>0.36614045949293789</v>
      </c>
      <c r="L237" s="36">
        <v>1.1331779466143905</v>
      </c>
      <c r="M237" s="36">
        <v>0.63543482146632024</v>
      </c>
      <c r="N237" s="36">
        <v>0.90274067379826384</v>
      </c>
      <c r="O237" s="36">
        <v>1.8708531950487697</v>
      </c>
      <c r="P237" s="36">
        <v>2.3781749866549542</v>
      </c>
      <c r="Q237" s="36">
        <v>1.1747365981986815</v>
      </c>
      <c r="R237" s="36">
        <v>1.316316075247586</v>
      </c>
      <c r="S237" s="36">
        <v>1.0775102959415046</v>
      </c>
      <c r="T237" s="36">
        <v>0.73679217341097691</v>
      </c>
      <c r="U237" s="36">
        <v>1.1360888660655561</v>
      </c>
      <c r="V237" s="36">
        <v>0.89399379014525648</v>
      </c>
      <c r="W237" s="36">
        <v>1.2034218148870184</v>
      </c>
      <c r="X237" s="36">
        <v>1.0156599185370168</v>
      </c>
      <c r="Y237" s="36">
        <v>1.4707030205118339</v>
      </c>
      <c r="Z237" s="36">
        <v>0.68994796727509444</v>
      </c>
      <c r="AA237" s="36">
        <v>0.67903929658097595</v>
      </c>
      <c r="AB237" s="36">
        <v>2.2204980050270828</v>
      </c>
      <c r="AC237" s="36">
        <v>1.5259235466091459</v>
      </c>
      <c r="AD237" s="36">
        <v>0.92133622130194881</v>
      </c>
      <c r="AE237" s="36">
        <v>0.94477736316536431</v>
      </c>
      <c r="AF237" s="36">
        <v>1.2384180992189513</v>
      </c>
      <c r="AG237" s="36">
        <v>0.84399606290396578</v>
      </c>
      <c r="AH237" s="36">
        <v>1.1074365501841692</v>
      </c>
      <c r="AI237" s="36">
        <v>1.0949389598097925</v>
      </c>
      <c r="AJ237" s="36">
        <v>1.1373498848738541</v>
      </c>
      <c r="AK237" s="36">
        <v>0.8418361818629243</v>
      </c>
      <c r="AL237" s="36">
        <v>0.95950011503285615</v>
      </c>
      <c r="AM237" s="36">
        <v>0.95313129208066594</v>
      </c>
      <c r="AN237" s="36">
        <v>0.75911808274437098</v>
      </c>
      <c r="AO237" s="36">
        <v>0.81711257226672962</v>
      </c>
      <c r="AP237" s="36">
        <v>1.0785583936860701</v>
      </c>
      <c r="AQ237" s="36">
        <v>0.79366602196256997</v>
      </c>
      <c r="AR237" s="36">
        <v>0.47212678942572567</v>
      </c>
      <c r="AS237" s="36">
        <v>0.94766747442532351</v>
      </c>
      <c r="AT237" s="36">
        <v>1.9368850778846038</v>
      </c>
      <c r="AU237" s="36">
        <v>1.2053250093553454</v>
      </c>
      <c r="AV237" s="36">
        <v>0.97399805014252483</v>
      </c>
      <c r="AW237" s="36">
        <v>0.94355757582251409</v>
      </c>
      <c r="AX237" s="36">
        <v>0.90751900392123896</v>
      </c>
      <c r="AY237" s="36">
        <v>1.2462917306997428</v>
      </c>
      <c r="AZ237" s="36">
        <v>1.2196600820880699</v>
      </c>
      <c r="BA237" s="36">
        <v>1.5182763570912763</v>
      </c>
      <c r="BB237" s="36">
        <v>1.2910084660417014</v>
      </c>
      <c r="BC237" s="36">
        <v>0.6780929900967898</v>
      </c>
      <c r="BD237" s="36">
        <v>0.99120375754562295</v>
      </c>
      <c r="BE237" s="36">
        <v>1.1778128357070665</v>
      </c>
      <c r="BF237" s="36">
        <v>0.65974259885493713</v>
      </c>
      <c r="BG237" s="36">
        <v>1.1297941466409875</v>
      </c>
      <c r="BH237" s="36">
        <v>1.3417692771147745</v>
      </c>
      <c r="BI237" s="36">
        <v>1.2171428175236438</v>
      </c>
      <c r="BJ237" s="36">
        <v>0.65897283613555879</v>
      </c>
      <c r="BK237" s="36">
        <v>0.89702235924424789</v>
      </c>
      <c r="BL237" s="36">
        <v>0.92279090393538632</v>
      </c>
      <c r="BM237" s="36">
        <v>0.91782570999284208</v>
      </c>
      <c r="BN237" s="36">
        <v>1.0511661980140696</v>
      </c>
      <c r="BO237" s="36">
        <v>1.1344344037456835</v>
      </c>
    </row>
    <row r="238" spans="1:67">
      <c r="A238" t="s">
        <v>548</v>
      </c>
      <c r="B238" t="s">
        <v>658</v>
      </c>
      <c r="C238" t="s">
        <v>659</v>
      </c>
      <c r="E238" s="127">
        <v>0.1</v>
      </c>
      <c r="G238" s="36">
        <v>2.1643290860627773</v>
      </c>
      <c r="H238" s="36">
        <v>0.49422345882665564</v>
      </c>
      <c r="I238" s="36">
        <v>0.35574610780243848</v>
      </c>
      <c r="J238" s="36">
        <v>0.35011670247483967</v>
      </c>
      <c r="K238" s="36">
        <v>0.24099515586447057</v>
      </c>
      <c r="L238" s="36">
        <v>0.3700656891181961</v>
      </c>
      <c r="M238" s="36">
        <v>0.19612336509410902</v>
      </c>
      <c r="N238" s="36">
        <v>2.0491904072549385</v>
      </c>
      <c r="O238" s="36">
        <v>1.4021086024158087</v>
      </c>
      <c r="P238" s="36">
        <v>4.3409668804067687</v>
      </c>
      <c r="Q238" s="36">
        <v>0.26840458948437645</v>
      </c>
      <c r="R238" s="36">
        <v>0.66966316103934742</v>
      </c>
      <c r="S238" s="36">
        <v>0.46025253901382385</v>
      </c>
      <c r="T238" s="36">
        <v>0.43354446971084171</v>
      </c>
      <c r="U238" s="36">
        <v>0.63109759049082481</v>
      </c>
      <c r="V238" s="36">
        <v>0.16678379418457445</v>
      </c>
      <c r="W238" s="36">
        <v>3.7633403750594403</v>
      </c>
      <c r="X238" s="36">
        <v>0.4217712702768468</v>
      </c>
      <c r="Y238" s="36">
        <v>0.55383036315457101</v>
      </c>
      <c r="Z238" s="36">
        <v>0.15574410821243212</v>
      </c>
      <c r="AA238" s="36">
        <v>0.53781017824876476</v>
      </c>
      <c r="AB238" s="36">
        <v>0.16729820744568841</v>
      </c>
      <c r="AC238" s="36">
        <v>0.23183923504347567</v>
      </c>
      <c r="AD238" s="36">
        <v>0.65215913126450686</v>
      </c>
      <c r="AE238" s="36">
        <v>0.77359628008040937</v>
      </c>
      <c r="AF238" s="36">
        <v>0.46477528123408213</v>
      </c>
      <c r="AG238" s="36">
        <v>0.81232963994238394</v>
      </c>
      <c r="AH238" s="36">
        <v>0.78842516377918792</v>
      </c>
      <c r="AI238" s="36">
        <v>0.63597920739761504</v>
      </c>
      <c r="AJ238" s="36">
        <v>0.64023296574080479</v>
      </c>
      <c r="AK238" s="36">
        <v>0.20322967248204746</v>
      </c>
      <c r="AL238" s="36">
        <v>0.42172288595722623</v>
      </c>
      <c r="AM238" s="36">
        <v>1.8574356812667554</v>
      </c>
      <c r="AN238" s="36">
        <v>0.45795417229138108</v>
      </c>
      <c r="AO238" s="36">
        <v>0.6907250732731457</v>
      </c>
      <c r="AP238" s="36">
        <v>0.62495913100296607</v>
      </c>
      <c r="AQ238" s="36">
        <v>0.36149333431542596</v>
      </c>
      <c r="AR238" s="36">
        <v>0.86760666016498122</v>
      </c>
      <c r="AS238" s="36">
        <v>0.7087138456848211</v>
      </c>
      <c r="AT238" s="36">
        <v>3.971958463622653</v>
      </c>
      <c r="AU238" s="36">
        <v>0.90411637262193201</v>
      </c>
      <c r="AV238" s="36">
        <v>0.64672821038042827</v>
      </c>
      <c r="AW238" s="36">
        <v>0.76488367112178668</v>
      </c>
      <c r="AX238" s="36">
        <v>1.1076607263091431</v>
      </c>
      <c r="AY238" s="36">
        <v>1.8820562455436101</v>
      </c>
      <c r="AZ238" s="36">
        <v>1.78129013713477</v>
      </c>
      <c r="BA238" s="36">
        <v>1.92625555293429</v>
      </c>
      <c r="BB238" s="36">
        <v>1.9101977258959699</v>
      </c>
      <c r="BC238" s="36">
        <v>0.57260527779000758</v>
      </c>
      <c r="BD238" s="36">
        <v>0.64233355454992858</v>
      </c>
      <c r="BE238" s="36">
        <v>0.89321740787297998</v>
      </c>
      <c r="BF238" s="36">
        <v>2.4392869042388998</v>
      </c>
      <c r="BG238" s="36">
        <v>3.4261264316485298</v>
      </c>
      <c r="BH238" s="36">
        <v>0.75803763023009818</v>
      </c>
      <c r="BI238" s="36">
        <v>1.072850839800858</v>
      </c>
      <c r="BJ238" s="36">
        <v>1.9787994059802101</v>
      </c>
      <c r="BK238" s="36">
        <v>0.85905276279547427</v>
      </c>
      <c r="BL238" s="36">
        <v>0.62139884896861308</v>
      </c>
      <c r="BM238" s="36">
        <v>1.4106583128083954</v>
      </c>
      <c r="BN238" s="36">
        <v>0.86398916842624518</v>
      </c>
      <c r="BO238" s="36">
        <v>0.85642247853270626</v>
      </c>
    </row>
    <row r="239" spans="1:67">
      <c r="A239" t="s">
        <v>548</v>
      </c>
      <c r="B239" t="s">
        <v>658</v>
      </c>
      <c r="C239" t="s">
        <v>659</v>
      </c>
      <c r="E239" s="127">
        <v>0.1</v>
      </c>
      <c r="G239" s="36">
        <v>2.3336409589731302</v>
      </c>
      <c r="H239" s="36">
        <v>5.2023737473040068</v>
      </c>
      <c r="I239" s="36">
        <v>0.57951137778383477</v>
      </c>
      <c r="J239" s="36">
        <v>3.2893771245724226</v>
      </c>
      <c r="K239" s="36">
        <v>7.5481213084774734E-2</v>
      </c>
      <c r="L239" s="36">
        <v>0.46086873332846917</v>
      </c>
      <c r="M239" s="36">
        <v>2.6552407634407125</v>
      </c>
      <c r="N239" s="36">
        <v>0.98265248843076913</v>
      </c>
      <c r="O239" s="36">
        <v>1.5207010443864226</v>
      </c>
      <c r="P239" s="36">
        <v>10.328287156904155</v>
      </c>
      <c r="Q239" s="36">
        <v>0.49494694720059329</v>
      </c>
      <c r="R239" s="36">
        <v>12.852847580654894</v>
      </c>
      <c r="S239" s="36">
        <v>0.59642084191409728</v>
      </c>
      <c r="T239" s="36">
        <v>0.43739885779844673</v>
      </c>
      <c r="U239" s="36">
        <v>1.6564046175737639</v>
      </c>
      <c r="V239" s="36">
        <v>0.32932380485789242</v>
      </c>
      <c r="W239" s="36">
        <v>4.503172748353391</v>
      </c>
      <c r="X239" s="36">
        <v>0.91034751546096127</v>
      </c>
      <c r="Y239" s="36">
        <v>1.6018603802739373</v>
      </c>
      <c r="Z239" s="36">
        <v>1.3256035667955173</v>
      </c>
      <c r="AA239" s="36">
        <v>0.3170769670522714</v>
      </c>
      <c r="AB239" s="36">
        <v>0.12409874175071718</v>
      </c>
      <c r="AC239" s="36">
        <v>0.89308849566582416</v>
      </c>
      <c r="AD239" s="36">
        <v>0.36654722343484436</v>
      </c>
      <c r="AE239" s="36">
        <v>0.39065449060222052</v>
      </c>
      <c r="AF239" s="36">
        <v>0.44756135606888964</v>
      </c>
      <c r="AG239" s="36">
        <v>0.67544044071938547</v>
      </c>
      <c r="AH239" s="36">
        <v>0.85162261197716138</v>
      </c>
      <c r="AI239" s="36">
        <v>0.65877662122666059</v>
      </c>
      <c r="AJ239" s="36">
        <v>0.64597540887334892</v>
      </c>
      <c r="AK239" s="36">
        <v>0.13094990607147877</v>
      </c>
      <c r="AL239" s="36">
        <v>0.40390026071322144</v>
      </c>
      <c r="AM239" s="36">
        <v>1.900382558103517</v>
      </c>
      <c r="AN239" s="36">
        <v>0.40112517604251857</v>
      </c>
      <c r="AO239" s="36">
        <v>0.53229641138834949</v>
      </c>
      <c r="AP239" s="36">
        <v>0.65524457564286565</v>
      </c>
      <c r="AQ239" s="36">
        <v>0.36795575601797686</v>
      </c>
      <c r="AR239" s="36">
        <v>1.0423023883380562</v>
      </c>
      <c r="AS239" s="36">
        <v>0.58121923011427368</v>
      </c>
      <c r="AT239" s="36">
        <v>1.7393836180104039</v>
      </c>
      <c r="AU239" s="36">
        <v>0.98428931710843626</v>
      </c>
      <c r="AV239" s="36">
        <v>0.60996296479818568</v>
      </c>
      <c r="AW239" s="36">
        <v>0.56692305844175317</v>
      </c>
      <c r="AX239" s="36">
        <v>0.79345749947507549</v>
      </c>
      <c r="AY239" s="36">
        <v>1.9269269096724999</v>
      </c>
      <c r="AZ239" s="36">
        <v>1.5055035148589999</v>
      </c>
      <c r="BA239" s="36">
        <v>1.7011028140727633</v>
      </c>
      <c r="BB239" s="36">
        <v>1.4738106155719726</v>
      </c>
      <c r="BC239" s="36">
        <v>1.0030772082415595</v>
      </c>
      <c r="BD239" s="36">
        <v>0.98849752979949579</v>
      </c>
      <c r="BE239" s="36">
        <v>0.85005667336499824</v>
      </c>
      <c r="BF239" s="36">
        <v>3.3597248062968639</v>
      </c>
      <c r="BG239" s="36">
        <v>12.061515507356379</v>
      </c>
      <c r="BH239" s="36">
        <v>0.83898436308941893</v>
      </c>
      <c r="BI239" s="36">
        <v>0.6781309788571489</v>
      </c>
      <c r="BJ239" s="36">
        <v>1.9149185178294501</v>
      </c>
      <c r="BK239" s="36">
        <v>1.0270952615780389</v>
      </c>
      <c r="BL239" s="36">
        <v>0.84041624275987403</v>
      </c>
      <c r="BM239" s="36">
        <v>1.91186966692136</v>
      </c>
      <c r="BN239" s="36">
        <v>0.86160911090522874</v>
      </c>
      <c r="BO239" s="36">
        <v>1.0343116013251368</v>
      </c>
    </row>
    <row r="240" spans="1:67">
      <c r="A240" t="s">
        <v>548</v>
      </c>
      <c r="B240" t="s">
        <v>658</v>
      </c>
      <c r="C240" t="s">
        <v>659</v>
      </c>
      <c r="E240" s="127">
        <v>0.5</v>
      </c>
      <c r="G240" s="36">
        <v>2.1593341965947137</v>
      </c>
      <c r="H240" s="36">
        <v>0.49308287832747894</v>
      </c>
      <c r="I240" s="36">
        <v>0.96298587645095002</v>
      </c>
      <c r="J240" s="36">
        <v>0.42707887977018694</v>
      </c>
      <c r="K240" s="36">
        <v>0.41001333008427565</v>
      </c>
      <c r="L240" s="36">
        <v>0.58338490132009435</v>
      </c>
      <c r="M240" s="36">
        <v>0.43422057487040217</v>
      </c>
      <c r="N240" s="36">
        <v>1.4966332268932965</v>
      </c>
      <c r="O240" s="36">
        <v>1.1520990586024862</v>
      </c>
      <c r="P240" s="36">
        <v>1.5962460857297391</v>
      </c>
      <c r="Q240" s="36">
        <v>0.44415893299572412</v>
      </c>
      <c r="R240" s="36">
        <v>0.60632960774104117</v>
      </c>
      <c r="S240" s="36">
        <v>1.0049782315667053</v>
      </c>
      <c r="T240" s="36">
        <v>0.63328137434947063</v>
      </c>
      <c r="U240" s="36">
        <v>0.62529187968851718</v>
      </c>
      <c r="V240" s="36">
        <v>0.32821604797047832</v>
      </c>
      <c r="W240" s="36">
        <v>0.97176572031002084</v>
      </c>
      <c r="X240" s="36">
        <v>0.27570539405665767</v>
      </c>
      <c r="Y240" s="36">
        <v>0.4646391814105244</v>
      </c>
      <c r="Z240" s="36">
        <v>0.39884944043895387</v>
      </c>
      <c r="AA240" s="36">
        <v>0.74320681229973318</v>
      </c>
      <c r="AB240" s="36">
        <v>0.25124391476860336</v>
      </c>
      <c r="AC240" s="36">
        <v>1.0481631624085794</v>
      </c>
      <c r="AD240" s="36">
        <v>0.93300880844407752</v>
      </c>
      <c r="AE240" s="36">
        <v>1.0113759863270739</v>
      </c>
      <c r="AF240" s="36">
        <v>0.62471579583462122</v>
      </c>
      <c r="AG240" s="36">
        <v>0.73042287746176859</v>
      </c>
      <c r="AH240" s="36">
        <v>0.88497732427424036</v>
      </c>
      <c r="AI240" s="36">
        <v>0.78117526337980314</v>
      </c>
      <c r="AJ240" s="36">
        <v>0.79737790540355169</v>
      </c>
      <c r="AK240" s="36">
        <v>0.21137103972585511</v>
      </c>
      <c r="AL240" s="36">
        <v>0.66481916979340172</v>
      </c>
      <c r="AM240" s="36">
        <v>1.2396895869561635</v>
      </c>
      <c r="AN240" s="36">
        <v>0.44749448454057811</v>
      </c>
      <c r="AO240" s="36">
        <v>0.71839547404358051</v>
      </c>
      <c r="AP240" s="36">
        <v>0.66365272812436904</v>
      </c>
      <c r="AQ240" s="36">
        <v>0.62360639026411913</v>
      </c>
      <c r="AR240" s="36">
        <v>0.98062924991399558</v>
      </c>
      <c r="AS240" s="36">
        <v>0.71694870390590104</v>
      </c>
      <c r="AT240" s="36">
        <v>2.7444502797885773</v>
      </c>
      <c r="AU240" s="36">
        <v>0.80733931403816628</v>
      </c>
      <c r="AV240" s="36">
        <v>0.77803022862823712</v>
      </c>
      <c r="AW240" s="36">
        <v>0.97940598758221675</v>
      </c>
      <c r="AX240" s="36">
        <v>1.0674605267068755</v>
      </c>
      <c r="AY240" s="36">
        <v>1.4001770120710546</v>
      </c>
      <c r="AZ240" s="36">
        <v>1.8014014214299601</v>
      </c>
      <c r="BA240" s="36">
        <v>1.4143086199900401</v>
      </c>
      <c r="BB240" s="36">
        <v>1.0724560702738239</v>
      </c>
      <c r="BC240" s="36">
        <v>0.6653934361246443</v>
      </c>
      <c r="BD240" s="36">
        <v>0.75684051950308551</v>
      </c>
      <c r="BE240" s="36">
        <v>1.0451789252077033</v>
      </c>
      <c r="BF240" s="36">
        <v>3.2263480097891395</v>
      </c>
      <c r="BG240" s="36">
        <v>3.6961418187120199</v>
      </c>
      <c r="BH240" s="36">
        <v>1.0403060638140564</v>
      </c>
      <c r="BI240" s="36">
        <v>1.1713044995125332</v>
      </c>
      <c r="BJ240" s="36">
        <v>1.5008208729352241</v>
      </c>
      <c r="BK240" s="36">
        <v>0.84527068166713115</v>
      </c>
      <c r="BL240" s="36">
        <v>0.67373732922614304</v>
      </c>
      <c r="BM240" s="36">
        <v>1.8188609438886174</v>
      </c>
      <c r="BN240" s="36">
        <v>0.94327595502055106</v>
      </c>
      <c r="BO240" s="36">
        <v>1.0446801028238266</v>
      </c>
    </row>
    <row r="241" spans="1:67">
      <c r="A241" t="s">
        <v>548</v>
      </c>
      <c r="B241" t="s">
        <v>658</v>
      </c>
      <c r="C241" t="s">
        <v>659</v>
      </c>
      <c r="E241" s="127">
        <v>0.5</v>
      </c>
      <c r="G241" s="36">
        <v>1.0767260723095897</v>
      </c>
      <c r="H241" s="36">
        <v>0.58794635923601191</v>
      </c>
      <c r="I241" s="36">
        <v>0.97126513032046791</v>
      </c>
      <c r="J241" s="36">
        <v>0.64111262724548479</v>
      </c>
      <c r="K241" s="36">
        <v>0.84619676657598364</v>
      </c>
      <c r="L241" s="36">
        <v>0.90427060649770885</v>
      </c>
      <c r="M241" s="36">
        <v>0.73707705717734429</v>
      </c>
      <c r="N241" s="36">
        <v>0.8002034444730759</v>
      </c>
      <c r="O241" s="36">
        <v>0.74708473444495471</v>
      </c>
      <c r="P241" s="36">
        <v>0.57366137792906791</v>
      </c>
      <c r="Q241" s="36">
        <v>1.0906837721346161</v>
      </c>
      <c r="R241" s="36">
        <v>0.97173516197760079</v>
      </c>
      <c r="S241" s="36">
        <v>0.88529138659184925</v>
      </c>
      <c r="T241" s="36">
        <v>0.99583054855287423</v>
      </c>
      <c r="U241" s="36">
        <v>0.86138032531083419</v>
      </c>
      <c r="V241" s="36">
        <v>0.42751787776473443</v>
      </c>
      <c r="W241" s="36">
        <v>0.96876878812784695</v>
      </c>
      <c r="X241" s="36">
        <v>0.96612178662550952</v>
      </c>
      <c r="Y241" s="36">
        <v>0.54723996647890427</v>
      </c>
      <c r="Z241" s="36">
        <v>0.82748695812205764</v>
      </c>
      <c r="AA241" s="36">
        <v>1.0228661542322754</v>
      </c>
      <c r="AB241" s="36">
        <v>0.5094123331826752</v>
      </c>
      <c r="AC241" s="36">
        <v>0.8731317626384234</v>
      </c>
      <c r="AD241" s="36">
        <v>1.0841914197627724</v>
      </c>
      <c r="AE241" s="36">
        <v>0.46003848913839945</v>
      </c>
      <c r="AF241" s="36">
        <v>0.7445065501440975</v>
      </c>
      <c r="AG241" s="36">
        <v>0.65731377470930707</v>
      </c>
      <c r="AH241" s="36">
        <v>1.080457705621449</v>
      </c>
      <c r="AI241" s="36">
        <v>1.1456773212810072</v>
      </c>
      <c r="AJ241" s="36">
        <v>0.98301700477835907</v>
      </c>
      <c r="AK241" s="36">
        <v>0.97340575908168814</v>
      </c>
      <c r="AL241" s="36">
        <v>0.76827993078548085</v>
      </c>
      <c r="AM241" s="36">
        <v>1.3220164863722634</v>
      </c>
      <c r="AN241" s="36">
        <v>0.87754346194500388</v>
      </c>
      <c r="AO241" s="36">
        <v>1.7250276595906606</v>
      </c>
      <c r="AP241" s="36">
        <v>0.75122849105012113</v>
      </c>
      <c r="AQ241" s="36">
        <v>0.80545979540506529</v>
      </c>
      <c r="AR241" s="36">
        <v>1.2583647671791394</v>
      </c>
      <c r="AS241" s="36">
        <v>1.0976030889490325</v>
      </c>
      <c r="AT241" s="36">
        <v>2.650267748632821</v>
      </c>
      <c r="AU241" s="36">
        <v>0.88629395818216028</v>
      </c>
      <c r="AV241" s="36">
        <v>0.95815371929893955</v>
      </c>
      <c r="AW241" s="36">
        <v>1.1759526737174033</v>
      </c>
      <c r="AX241" s="36">
        <v>1.3464553843227716</v>
      </c>
      <c r="AY241" s="36">
        <v>1.8070146399172</v>
      </c>
      <c r="AZ241" s="36">
        <v>1.95036274173111</v>
      </c>
      <c r="BA241" s="36">
        <v>1.9077005133585201</v>
      </c>
      <c r="BB241" s="36">
        <v>0.90653243808483752</v>
      </c>
      <c r="BC241" s="36">
        <v>1.0785530300847486</v>
      </c>
      <c r="BD241" s="36">
        <v>1.0074063940383682</v>
      </c>
      <c r="BE241" s="36">
        <v>0.98284809339203039</v>
      </c>
      <c r="BF241" s="36">
        <v>4.6769141946588446</v>
      </c>
      <c r="BG241" s="36">
        <v>14.660933101884652</v>
      </c>
      <c r="BH241" s="36">
        <v>0.9045416728048673</v>
      </c>
      <c r="BI241" s="36">
        <v>0.83593858817878619</v>
      </c>
      <c r="BJ241" s="36">
        <v>1.8014499091189999</v>
      </c>
      <c r="BK241" s="36">
        <v>1.6098483328922</v>
      </c>
      <c r="BL241" s="36">
        <v>1.080334430288922</v>
      </c>
      <c r="BM241" s="36">
        <v>1.93400616370875</v>
      </c>
      <c r="BN241" s="36">
        <v>0.94144828851636919</v>
      </c>
      <c r="BO241" s="36">
        <v>0.91126663834279087</v>
      </c>
    </row>
    <row r="242" spans="1:67">
      <c r="A242" t="s">
        <v>548</v>
      </c>
      <c r="B242" t="s">
        <v>658</v>
      </c>
      <c r="C242" t="s">
        <v>659</v>
      </c>
      <c r="E242" s="127">
        <v>1</v>
      </c>
      <c r="G242" s="36">
        <v>2.3160257016563381</v>
      </c>
      <c r="H242" s="36">
        <v>0.29911174028417675</v>
      </c>
      <c r="I242" s="36">
        <v>0.69879300555585466</v>
      </c>
      <c r="J242" s="36">
        <v>0.41283858753812142</v>
      </c>
      <c r="K242" s="36">
        <v>0.18480363997328167</v>
      </c>
      <c r="L242" s="36">
        <v>0.5904253108359343</v>
      </c>
      <c r="M242" s="36">
        <v>0.49478969469825063</v>
      </c>
      <c r="N242" s="36">
        <v>1.2513095631208737</v>
      </c>
      <c r="O242" s="36">
        <v>1.2520947919433867</v>
      </c>
      <c r="P242" s="36">
        <v>0.68933219194081696</v>
      </c>
      <c r="Q242" s="36">
        <v>0.50706158107936783</v>
      </c>
      <c r="R242" s="36">
        <v>0.86671830429112595</v>
      </c>
      <c r="S242" s="36">
        <v>0.6109915318626481</v>
      </c>
      <c r="T242" s="36">
        <v>0.52448454912956477</v>
      </c>
      <c r="U242" s="36">
        <v>0.4795397378589723</v>
      </c>
      <c r="V242" s="36">
        <v>0.22516533730573729</v>
      </c>
      <c r="W242" s="36">
        <v>0.77336656031514861</v>
      </c>
      <c r="X242" s="36">
        <v>0.19415448883936501</v>
      </c>
      <c r="Y242" s="36">
        <v>0.42787031729656544</v>
      </c>
      <c r="Z242" s="36">
        <v>0.48023367569687575</v>
      </c>
      <c r="AA242" s="36">
        <v>0.54247079542731558</v>
      </c>
      <c r="AB242" s="36">
        <v>9.5517295174633976E-2</v>
      </c>
      <c r="AC242" s="36">
        <v>0.57009382882979243</v>
      </c>
      <c r="AD242" s="36">
        <v>1.0879554597083523</v>
      </c>
      <c r="AE242" s="36">
        <v>0.48458661949792264</v>
      </c>
      <c r="AF242" s="36">
        <v>0.55839442649741167</v>
      </c>
      <c r="AG242" s="36">
        <v>0.57421149769874424</v>
      </c>
      <c r="AH242" s="36">
        <v>0.88065118218326499</v>
      </c>
      <c r="AI242" s="36">
        <v>0.77442679089721955</v>
      </c>
      <c r="AJ242" s="36">
        <v>0.78474088867571246</v>
      </c>
      <c r="AK242" s="36">
        <v>0.24932737801164248</v>
      </c>
      <c r="AL242" s="36">
        <v>0.36216121900044368</v>
      </c>
      <c r="AM242" s="36">
        <v>0.78880476303261637</v>
      </c>
      <c r="AN242" s="36">
        <v>0.53460398042742763</v>
      </c>
      <c r="AO242" s="36">
        <v>1.3770867970718124</v>
      </c>
      <c r="AP242" s="36">
        <v>0.7033543876523215</v>
      </c>
      <c r="AQ242" s="36">
        <v>0.45466771925737492</v>
      </c>
      <c r="AR242" s="36">
        <v>1.0399759621892504</v>
      </c>
      <c r="AS242" s="36">
        <v>0.71170755052811963</v>
      </c>
      <c r="AT242" s="36">
        <v>6.593927927320677</v>
      </c>
      <c r="AU242" s="36">
        <v>0.90178610368365664</v>
      </c>
      <c r="AV242" s="36">
        <v>0.68459802492466015</v>
      </c>
      <c r="AW242" s="36">
        <v>0.80598785230086278</v>
      </c>
      <c r="AX242" s="36">
        <v>1.0898778307684212</v>
      </c>
      <c r="AY242" s="36">
        <v>1.3247009877985367</v>
      </c>
      <c r="AZ242" s="36">
        <v>0.81878137047182986</v>
      </c>
      <c r="BA242" s="36">
        <v>1.0682788495485889</v>
      </c>
      <c r="BB242" s="36">
        <v>0.9615478442292319</v>
      </c>
      <c r="BC242" s="36">
        <v>0.70911774920359294</v>
      </c>
      <c r="BD242" s="36">
        <v>0.88004292100509374</v>
      </c>
      <c r="BE242" s="36">
        <v>0.82361405759544593</v>
      </c>
      <c r="BF242" s="36">
        <v>1.7538884103831374</v>
      </c>
      <c r="BG242" s="36">
        <v>4.9208414119228259</v>
      </c>
      <c r="BH242" s="36">
        <v>0.6644621265890025</v>
      </c>
      <c r="BI242" s="36">
        <v>0.74044724937305417</v>
      </c>
      <c r="BJ242" s="36">
        <v>1.5844302140921795</v>
      </c>
      <c r="BK242" s="36">
        <v>1.0869978791010602</v>
      </c>
      <c r="BL242" s="36">
        <v>0.83305172672625039</v>
      </c>
      <c r="BM242" s="36">
        <v>1.3072218251055636</v>
      </c>
      <c r="BN242" s="36">
        <v>0.89375651498536635</v>
      </c>
      <c r="BO242" s="36">
        <v>0.96656935240802522</v>
      </c>
    </row>
    <row r="243" spans="1:67">
      <c r="A243" t="s">
        <v>548</v>
      </c>
      <c r="B243" s="64" t="s">
        <v>658</v>
      </c>
      <c r="C243" s="64" t="s">
        <v>659</v>
      </c>
      <c r="D243" s="64"/>
      <c r="E243" s="128">
        <v>1</v>
      </c>
      <c r="F243" s="64"/>
      <c r="G243" s="38">
        <v>1.8629418118840477</v>
      </c>
      <c r="H243" s="38">
        <v>0.48773521611206266</v>
      </c>
      <c r="I243" s="38">
        <v>0.47234369034413071</v>
      </c>
      <c r="J243" s="38">
        <v>0.62973398007478065</v>
      </c>
      <c r="K243" s="38">
        <v>6.6858806852937686E-2</v>
      </c>
      <c r="L243" s="38">
        <v>0.68654576549733004</v>
      </c>
      <c r="M243" s="38">
        <v>0.54105332053703903</v>
      </c>
      <c r="N243" s="38">
        <v>1.2394956496383871</v>
      </c>
      <c r="O243" s="38">
        <v>1.6814857593142216</v>
      </c>
      <c r="P243" s="38">
        <v>4.2384275087071721</v>
      </c>
      <c r="Q243" s="38">
        <v>0.75803995512252276</v>
      </c>
      <c r="R243" s="38">
        <v>1.6690372140575975</v>
      </c>
      <c r="S243" s="38">
        <v>0.79520711951368905</v>
      </c>
      <c r="T243" s="38">
        <v>0.59957883318787497</v>
      </c>
      <c r="U243" s="38">
        <v>0.84267903014321299</v>
      </c>
      <c r="V243" s="38">
        <v>0.23858557167850308</v>
      </c>
      <c r="W243" s="38">
        <v>0.88634595616192557</v>
      </c>
      <c r="X243" s="38">
        <v>0.6239443603749425</v>
      </c>
      <c r="Y243" s="38">
        <v>0.62622300193330982</v>
      </c>
      <c r="Z243" s="38">
        <v>0.30179679489565281</v>
      </c>
      <c r="AA243" s="38">
        <v>0.59374072910348707</v>
      </c>
      <c r="AB243" s="38">
        <v>0.16777043333795499</v>
      </c>
      <c r="AC243" s="38">
        <v>0.6839084138249949</v>
      </c>
      <c r="AD243" s="38">
        <v>0.93761722726088681</v>
      </c>
      <c r="AE243" s="38">
        <v>0.9787179763324525</v>
      </c>
      <c r="AF243" s="38">
        <v>0.48134972783758961</v>
      </c>
      <c r="AG243" s="38">
        <v>0.56601039955729571</v>
      </c>
      <c r="AH243" s="38">
        <v>0.69896211265353736</v>
      </c>
      <c r="AI243" s="38">
        <v>0.59578399065676568</v>
      </c>
      <c r="AJ243" s="38">
        <v>0.64374050373899072</v>
      </c>
      <c r="AK243" s="38">
        <v>0.27972612972412469</v>
      </c>
      <c r="AL243" s="38">
        <v>0.41669710509326546</v>
      </c>
      <c r="AM243" s="38">
        <v>0.76912493505967461</v>
      </c>
      <c r="AN243" s="38">
        <v>0.51303331644575345</v>
      </c>
      <c r="AO243" s="38">
        <v>0.83816242117042172</v>
      </c>
      <c r="AP243" s="38">
        <v>0.71454927652551181</v>
      </c>
      <c r="AQ243" s="38">
        <v>0.46735936503703851</v>
      </c>
      <c r="AR243" s="38">
        <v>0.97587879963561408</v>
      </c>
      <c r="AS243" s="38">
        <v>0.71308914191822692</v>
      </c>
      <c r="AT243" s="38">
        <v>0.43034814390589232</v>
      </c>
      <c r="AU243" s="38">
        <v>0.8191243242877152</v>
      </c>
      <c r="AV243" s="38">
        <v>0.72789060781927573</v>
      </c>
      <c r="AW243" s="38">
        <v>0.64897052219877693</v>
      </c>
      <c r="AX243" s="38">
        <v>0.84161064298989341</v>
      </c>
      <c r="AY243" s="38">
        <v>1.98820873572252</v>
      </c>
      <c r="AZ243" s="38">
        <v>0.89170342111898926</v>
      </c>
      <c r="BA243" s="38">
        <v>1.0803287053470148</v>
      </c>
      <c r="BB243" s="38">
        <v>0.8978529903631739</v>
      </c>
      <c r="BC243" s="38">
        <v>0.75232746081315849</v>
      </c>
      <c r="BD243" s="38">
        <v>0.86953093863973985</v>
      </c>
      <c r="BE243" s="38">
        <v>0.87093136466067644</v>
      </c>
      <c r="BF243" s="38">
        <v>10.434886962633682</v>
      </c>
      <c r="BG243" s="38">
        <v>23.060298544683313</v>
      </c>
      <c r="BH243" s="38">
        <v>0.71287242782897742</v>
      </c>
      <c r="BI243" s="38">
        <v>0.9825725615756894</v>
      </c>
      <c r="BJ243" s="38">
        <v>2.051551212701018</v>
      </c>
      <c r="BK243" s="38">
        <v>1.0670072624442464</v>
      </c>
      <c r="BL243" s="38">
        <v>0.76534171994213318</v>
      </c>
      <c r="BM243" s="38">
        <v>1.0223573381353872</v>
      </c>
      <c r="BN243" s="38">
        <v>0.95270760510793862</v>
      </c>
      <c r="BO243" s="38">
        <v>1.0095209734326527</v>
      </c>
    </row>
    <row r="244" spans="1:67">
      <c r="A244" t="s">
        <v>548</v>
      </c>
      <c r="B244" t="s">
        <v>664</v>
      </c>
      <c r="C244" t="s">
        <v>665</v>
      </c>
      <c r="D244" t="s">
        <v>35</v>
      </c>
      <c r="E244" s="126" t="s">
        <v>544</v>
      </c>
      <c r="F244" t="s">
        <v>545</v>
      </c>
      <c r="G244" s="36" t="s">
        <v>546</v>
      </c>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row>
    <row r="245" spans="1:67">
      <c r="A245" t="s">
        <v>548</v>
      </c>
      <c r="B245" t="s">
        <v>664</v>
      </c>
      <c r="C245" t="s">
        <v>665</v>
      </c>
      <c r="E245" s="127">
        <v>0.01</v>
      </c>
      <c r="G245" s="36">
        <v>1.0089637641386076</v>
      </c>
      <c r="H245" s="36">
        <v>1.0672503107263254</v>
      </c>
      <c r="I245" s="36">
        <v>1.0140616667630393</v>
      </c>
      <c r="J245" s="36">
        <v>3.1995618664947534</v>
      </c>
      <c r="K245" s="36">
        <v>0.99934250655728629</v>
      </c>
      <c r="L245" s="36">
        <v>0.58862014464745904</v>
      </c>
      <c r="M245" s="36">
        <v>1.021579414070396</v>
      </c>
      <c r="N245" s="36">
        <v>0.62886605506843918</v>
      </c>
      <c r="O245" s="36">
        <v>1.0142581412761562</v>
      </c>
      <c r="P245" s="36">
        <v>1.3281821066931521</v>
      </c>
      <c r="Q245" s="36">
        <v>1.3510219605202745</v>
      </c>
      <c r="R245" s="36">
        <v>2.5172515173182592</v>
      </c>
      <c r="S245" s="36">
        <v>0.82213176196510074</v>
      </c>
      <c r="T245" s="36">
        <v>1.3412855396429137</v>
      </c>
      <c r="U245" s="36">
        <v>1.0530151741654648</v>
      </c>
      <c r="V245" s="36">
        <v>0.68339962374351482</v>
      </c>
      <c r="W245" s="36">
        <v>1.1922043521129657</v>
      </c>
      <c r="X245" s="36">
        <v>0.3675935231665633</v>
      </c>
      <c r="Y245" s="36">
        <v>3.6576083872980303</v>
      </c>
      <c r="Z245" s="36">
        <v>0.95249617359096006</v>
      </c>
      <c r="AA245" s="36">
        <v>0.51808285395697962</v>
      </c>
      <c r="AB245" s="36">
        <v>3.1346452828978886</v>
      </c>
      <c r="AC245" s="36">
        <v>1.1728561721535322</v>
      </c>
      <c r="AD245" s="36">
        <v>0.84705141053811639</v>
      </c>
      <c r="AE245" s="36">
        <v>1.106762714637104</v>
      </c>
      <c r="AF245" s="36">
        <v>0.99841217025305207</v>
      </c>
      <c r="AG245" s="36">
        <v>0.4389254025558596</v>
      </c>
      <c r="AH245" s="36">
        <v>1.0952458462761081</v>
      </c>
      <c r="AI245" s="36">
        <v>0.90591119443399837</v>
      </c>
      <c r="AJ245" s="36">
        <v>0.93095982930891452</v>
      </c>
      <c r="AK245" s="36">
        <v>0.32306009887787451</v>
      </c>
      <c r="AL245" s="36">
        <v>1.2317373953836717</v>
      </c>
      <c r="AM245" s="36">
        <v>1.0779802800338505</v>
      </c>
      <c r="AN245" s="36">
        <v>0.61712367389679446</v>
      </c>
      <c r="AO245" s="36">
        <v>0.60117193362025922</v>
      </c>
      <c r="AP245" s="36">
        <v>0.51902744737115025</v>
      </c>
      <c r="AQ245" s="36">
        <v>0.47293634515249827</v>
      </c>
      <c r="AR245" s="36">
        <v>0.94332360164102014</v>
      </c>
      <c r="AS245" s="36">
        <v>0.64298011186503812</v>
      </c>
      <c r="AT245" s="36">
        <v>2.8930349968711258</v>
      </c>
      <c r="AU245" s="36">
        <v>0.80427197534318207</v>
      </c>
      <c r="AV245" s="36">
        <v>0.68946960541227731</v>
      </c>
      <c r="AW245" s="36">
        <v>0.77660098588820337</v>
      </c>
      <c r="AX245" s="36">
        <v>0.84548204305278019</v>
      </c>
      <c r="AY245" s="36">
        <v>1.2621238478696188</v>
      </c>
      <c r="AZ245" s="36">
        <v>0.89183999946936288</v>
      </c>
      <c r="BA245" s="36">
        <v>1.0766370511843839</v>
      </c>
      <c r="BB245" s="36">
        <v>1.0356865507842705</v>
      </c>
      <c r="BC245" s="36">
        <v>0.89790415560071979</v>
      </c>
      <c r="BD245" s="36">
        <v>0.90770052471376395</v>
      </c>
      <c r="BE245" s="36">
        <v>0.86954390949326676</v>
      </c>
      <c r="BF245" s="36">
        <v>1.3365917352247132</v>
      </c>
      <c r="BG245" s="36">
        <v>1.2047273982295261</v>
      </c>
      <c r="BH245" s="36">
        <v>0.90777635912849852</v>
      </c>
      <c r="BI245" s="36">
        <v>0.6339859932717028</v>
      </c>
      <c r="BJ245" s="36">
        <v>0.5561549754399433</v>
      </c>
      <c r="BK245" s="36">
        <v>0.85608937951029995</v>
      </c>
      <c r="BL245" s="36">
        <v>0.94152496414784881</v>
      </c>
      <c r="BM245" s="36">
        <v>0.48828869817379122</v>
      </c>
      <c r="BN245" s="36">
        <v>0.80713428788939479</v>
      </c>
      <c r="BO245" s="36">
        <v>0.70619514153388308</v>
      </c>
    </row>
    <row r="246" spans="1:67">
      <c r="A246" t="s">
        <v>548</v>
      </c>
      <c r="B246" t="s">
        <v>664</v>
      </c>
      <c r="C246" t="s">
        <v>665</v>
      </c>
      <c r="E246" s="127">
        <v>0.1</v>
      </c>
      <c r="G246" s="36">
        <v>0.85891456700535473</v>
      </c>
      <c r="H246" s="36">
        <v>1.0717007079863314</v>
      </c>
      <c r="I246" s="36">
        <v>1.6535727785970016</v>
      </c>
      <c r="J246" s="36">
        <v>1.3218646476272764</v>
      </c>
      <c r="K246" s="36">
        <v>1.1922962273550326</v>
      </c>
      <c r="L246" s="36">
        <v>1.2332967305729168</v>
      </c>
      <c r="M246" s="36">
        <v>0.89285635368561189</v>
      </c>
      <c r="N246" s="36">
        <v>0.93414648881604689</v>
      </c>
      <c r="O246" s="36">
        <v>0.73421004943315771</v>
      </c>
      <c r="P246" s="36">
        <v>1.3896129290912551</v>
      </c>
      <c r="Q246" s="36">
        <v>0.49282519279828185</v>
      </c>
      <c r="R246" s="36">
        <v>1.3270053412778291</v>
      </c>
      <c r="S246" s="36">
        <v>1.4816084708464377</v>
      </c>
      <c r="T246" s="36">
        <v>1.6031601508428053</v>
      </c>
      <c r="U246" s="36">
        <v>1.1587759818327379</v>
      </c>
      <c r="V246" s="36">
        <v>1.073794325147013</v>
      </c>
      <c r="W246" s="36">
        <v>3.2013500725435433</v>
      </c>
      <c r="X246" s="36">
        <v>1.2493687920636616</v>
      </c>
      <c r="Y246" s="36">
        <v>0.87915090108349414</v>
      </c>
      <c r="Z246" s="36">
        <v>0.71892648541535498</v>
      </c>
      <c r="AA246" s="36">
        <v>1.5820943408160939</v>
      </c>
      <c r="AB246" s="36">
        <v>1.8240693224750311</v>
      </c>
      <c r="AC246" s="36">
        <v>2.2781509004099267</v>
      </c>
      <c r="AD246" s="36">
        <v>1.1095407133619055</v>
      </c>
      <c r="AE246" s="36">
        <v>1.3253004213037411</v>
      </c>
      <c r="AF246" s="36">
        <v>0.98028415823351456</v>
      </c>
      <c r="AG246" s="36">
        <v>0.70554199281814145</v>
      </c>
      <c r="AH246" s="36">
        <v>0.96173571083384168</v>
      </c>
      <c r="AI246" s="36">
        <v>0.94194724738175561</v>
      </c>
      <c r="AJ246" s="36">
        <v>0.98851552909000062</v>
      </c>
      <c r="AK246" s="36">
        <v>0.77800408182188596</v>
      </c>
      <c r="AL246" s="36">
        <v>1.2932793092681574</v>
      </c>
      <c r="AM246" s="36">
        <v>2.694427785711579</v>
      </c>
      <c r="AN246" s="36">
        <v>0.94601948642220901</v>
      </c>
      <c r="AO246" s="36">
        <v>0.41836966849274176</v>
      </c>
      <c r="AP246" s="36">
        <v>0.78922054617646364</v>
      </c>
      <c r="AQ246" s="36">
        <v>0.55428797591496604</v>
      </c>
      <c r="AR246" s="36">
        <v>1.0081984906599419</v>
      </c>
      <c r="AS246" s="36">
        <v>0.72695693484856205</v>
      </c>
      <c r="AT246" s="36">
        <v>0.27672352522328897</v>
      </c>
      <c r="AU246" s="36">
        <v>0.87736377845314839</v>
      </c>
      <c r="AV246" s="36">
        <v>0.86928316747771706</v>
      </c>
      <c r="AW246" s="36">
        <v>0.84673294083067252</v>
      </c>
      <c r="AX246" s="36">
        <v>0.92285936828959503</v>
      </c>
      <c r="AY246" s="36">
        <v>1.0538059466098477</v>
      </c>
      <c r="AZ246" s="36">
        <v>1.0073723050982644</v>
      </c>
      <c r="BA246" s="36">
        <v>0.96336128914868002</v>
      </c>
      <c r="BB246" s="36">
        <v>1.1257750294192648</v>
      </c>
      <c r="BC246" s="36">
        <v>1.0297395886793839</v>
      </c>
      <c r="BD246" s="36">
        <v>0.88764901226802828</v>
      </c>
      <c r="BE246" s="36">
        <v>1.1677649701187125</v>
      </c>
      <c r="BF246" s="36">
        <v>17.629285054685507</v>
      </c>
      <c r="BG246" s="36">
        <v>11.761662663670631</v>
      </c>
      <c r="BH246" s="36">
        <v>0.97739121309858801</v>
      </c>
      <c r="BI246" s="36">
        <v>1.0126363490270072</v>
      </c>
      <c r="BJ246" s="36">
        <v>0.88622921852837999</v>
      </c>
      <c r="BK246" s="36">
        <v>1.069906939009925</v>
      </c>
      <c r="BL246" s="36">
        <v>0.96610917902799309</v>
      </c>
      <c r="BM246" s="36">
        <v>1.0021060895695126</v>
      </c>
      <c r="BN246" s="36">
        <v>1.1613089222661408</v>
      </c>
      <c r="BO246" s="36">
        <v>0.86038914860386784</v>
      </c>
    </row>
    <row r="247" spans="1:67">
      <c r="A247" t="s">
        <v>548</v>
      </c>
      <c r="B247" t="s">
        <v>664</v>
      </c>
      <c r="C247" t="s">
        <v>665</v>
      </c>
      <c r="E247" s="127">
        <v>0.5</v>
      </c>
      <c r="G247" s="36">
        <v>1.3634418872151148</v>
      </c>
      <c r="H247" s="36">
        <v>1.2453650782551098</v>
      </c>
      <c r="I247" s="36">
        <v>1.6270439375604213</v>
      </c>
      <c r="J247" s="36">
        <v>1.3188140173653866</v>
      </c>
      <c r="K247" s="36">
        <v>1.2661158222405562</v>
      </c>
      <c r="L247" s="36">
        <v>1.0637702680376935</v>
      </c>
      <c r="M247" s="36">
        <v>0.92862412018616647</v>
      </c>
      <c r="N247" s="36">
        <v>1.4931792616018345</v>
      </c>
      <c r="O247" s="36">
        <v>1.181755380373994</v>
      </c>
      <c r="P247" s="36">
        <v>0.76384390325658014</v>
      </c>
      <c r="Q247" s="36">
        <v>0.51256773744035833</v>
      </c>
      <c r="R247" s="36">
        <v>1.1525591914039806</v>
      </c>
      <c r="S247" s="36">
        <v>1.4578385127833342</v>
      </c>
      <c r="T247" s="36">
        <v>1.6673826404982162</v>
      </c>
      <c r="U247" s="36">
        <v>1.1481159534368979</v>
      </c>
      <c r="V247" s="36">
        <v>0.9790024343227286</v>
      </c>
      <c r="W247" s="36">
        <v>2.8586759955116054</v>
      </c>
      <c r="X247" s="36">
        <v>1.0776330966142222</v>
      </c>
      <c r="Y247" s="36">
        <v>0.97999710230270654</v>
      </c>
      <c r="Z247" s="36">
        <v>0.84708745300957611</v>
      </c>
      <c r="AA247" s="36">
        <v>1.7881928043667252</v>
      </c>
      <c r="AB247" s="36">
        <v>1.3322152721912723</v>
      </c>
      <c r="AC247" s="36">
        <v>2.1502881153096007</v>
      </c>
      <c r="AD247" s="36">
        <v>0.9244256995882546</v>
      </c>
      <c r="AE247" s="36">
        <v>1.0592081264422584</v>
      </c>
      <c r="AF247" s="36">
        <v>1.0266458376121261</v>
      </c>
      <c r="AG247" s="36">
        <v>0.91603239484421484</v>
      </c>
      <c r="AH247" s="36">
        <v>0.97967766948430102</v>
      </c>
      <c r="AI247" s="36">
        <v>0.94631004033554156</v>
      </c>
      <c r="AJ247" s="36">
        <v>1.0069570869405415</v>
      </c>
      <c r="AK247" s="36">
        <v>1.2435946335251709</v>
      </c>
      <c r="AL247" s="36">
        <v>1.281381932746128</v>
      </c>
      <c r="AM247" s="36">
        <v>1.8234183353301896</v>
      </c>
      <c r="AN247" s="36">
        <v>0.90538823997827289</v>
      </c>
      <c r="AO247" s="36">
        <v>0.62829623184506378</v>
      </c>
      <c r="AP247" s="36">
        <v>0.78739916447464364</v>
      </c>
      <c r="AQ247" s="36">
        <v>0.62649473201886341</v>
      </c>
      <c r="AR247" s="36">
        <v>0.85171718620183978</v>
      </c>
      <c r="AS247" s="36">
        <v>0.88063035094376729</v>
      </c>
      <c r="AT247" s="36">
        <v>10.008708155252549</v>
      </c>
      <c r="AU247" s="36">
        <v>0.869292569748079</v>
      </c>
      <c r="AV247" s="36">
        <v>0.96230410009081946</v>
      </c>
      <c r="AW247" s="36">
        <v>0.91805060641795944</v>
      </c>
      <c r="AX247" s="36">
        <v>0.99367735204658769</v>
      </c>
      <c r="AY247" s="36">
        <v>0.90267333296203234</v>
      </c>
      <c r="AZ247" s="36">
        <v>1.0261656513784172</v>
      </c>
      <c r="BA247" s="36">
        <v>0.99503248047668069</v>
      </c>
      <c r="BB247" s="36">
        <v>0.98458333111168961</v>
      </c>
      <c r="BC247" s="36">
        <v>0.80605277572899214</v>
      </c>
      <c r="BD247" s="36">
        <v>0.92962959367584164</v>
      </c>
      <c r="BE247" s="36">
        <v>1.0795399298329749</v>
      </c>
      <c r="BF247" s="36">
        <v>16.989467499354244</v>
      </c>
      <c r="BG247" s="36">
        <v>10.575740517288409</v>
      </c>
      <c r="BH247" s="36">
        <v>1.2088830705406037</v>
      </c>
      <c r="BI247" s="36">
        <v>1.1931561336575627</v>
      </c>
      <c r="BJ247" s="36">
        <v>1.0885581401813949</v>
      </c>
      <c r="BK247" s="36">
        <v>1.1361489474897533</v>
      </c>
      <c r="BL247" s="36">
        <v>0.91822830352697848</v>
      </c>
      <c r="BM247" s="36">
        <v>0.95244118838126279</v>
      </c>
      <c r="BN247" s="36">
        <v>0.98106352741726677</v>
      </c>
      <c r="BO247" s="36">
        <v>0.88867505717099426</v>
      </c>
    </row>
    <row r="248" spans="1:67">
      <c r="A248" t="s">
        <v>548</v>
      </c>
      <c r="B248" t="s">
        <v>664</v>
      </c>
      <c r="C248" t="s">
        <v>665</v>
      </c>
      <c r="E248" s="127">
        <v>0.5</v>
      </c>
      <c r="G248" s="36">
        <v>1.7190973721457576</v>
      </c>
      <c r="H248" s="36">
        <v>1.0060879606610569</v>
      </c>
      <c r="I248" s="36">
        <v>1.3406541141303809</v>
      </c>
      <c r="J248" s="36">
        <v>1.016527841321526</v>
      </c>
      <c r="K248" s="36">
        <v>1.3417027459847106</v>
      </c>
      <c r="L248" s="36">
        <v>0.80654474320861103</v>
      </c>
      <c r="M248" s="36">
        <v>0.87958039769836205</v>
      </c>
      <c r="N248" s="36">
        <v>0.96824143798534168</v>
      </c>
      <c r="O248" s="36">
        <v>0.96215670517888141</v>
      </c>
      <c r="P248" s="36">
        <v>0.80847288633880632</v>
      </c>
      <c r="Q248" s="36">
        <v>1.1330667655010827</v>
      </c>
      <c r="R248" s="36">
        <v>1.3046249084558539</v>
      </c>
      <c r="S248" s="36">
        <v>1.0786481117667519</v>
      </c>
      <c r="T248" s="36">
        <v>1.4732192748575421</v>
      </c>
      <c r="U248" s="36">
        <v>1.1564655391982455</v>
      </c>
      <c r="V248" s="36">
        <v>1.1165568096691261</v>
      </c>
      <c r="W248" s="36">
        <v>0.88836489564372501</v>
      </c>
      <c r="X248" s="36">
        <v>1.2186441958291023</v>
      </c>
      <c r="Y248" s="36">
        <v>1.0106234095415338</v>
      </c>
      <c r="Z248" s="36">
        <v>0.79103228298666839</v>
      </c>
      <c r="AA248" s="36">
        <v>1.2902202592066947</v>
      </c>
      <c r="AB248" s="36">
        <v>0.96053214026131117</v>
      </c>
      <c r="AC248" s="36">
        <v>1.6693324402731424</v>
      </c>
      <c r="AD248" s="36">
        <v>0.85952975863690761</v>
      </c>
      <c r="AE248" s="36">
        <v>0.89802435315717422</v>
      </c>
      <c r="AF248" s="36">
        <v>0.91977726751109234</v>
      </c>
      <c r="AG248" s="36">
        <v>0.90730160985789932</v>
      </c>
      <c r="AH248" s="36">
        <v>0.96369104167096808</v>
      </c>
      <c r="AI248" s="36">
        <v>1.0077939969701295</v>
      </c>
      <c r="AJ248" s="36">
        <v>1.0141621087970347</v>
      </c>
      <c r="AK248" s="36">
        <v>0.72002216070816716</v>
      </c>
      <c r="AL248" s="36">
        <v>1.0978675187731437</v>
      </c>
      <c r="AM248" s="36">
        <v>1.3925606556344619</v>
      </c>
      <c r="AN248" s="36">
        <v>0.77729949519152508</v>
      </c>
      <c r="AO248" s="36">
        <v>1.0011231784535335</v>
      </c>
      <c r="AP248" s="36">
        <v>0.69367109995161924</v>
      </c>
      <c r="AQ248" s="36">
        <v>0.61680419549531762</v>
      </c>
      <c r="AR248" s="36">
        <v>0.99761162548891402</v>
      </c>
      <c r="AS248" s="36">
        <v>0.92617482433629628</v>
      </c>
      <c r="AT248" s="36">
        <v>3.7872170815411343</v>
      </c>
      <c r="AU248" s="36">
        <v>0.86505105256986314</v>
      </c>
      <c r="AV248" s="36">
        <v>0.97490195129932988</v>
      </c>
      <c r="AW248" s="36">
        <v>1.1557505106438273</v>
      </c>
      <c r="AX248" s="36">
        <v>1.038259034815695</v>
      </c>
      <c r="AY248" s="36">
        <v>1.0611780581386239</v>
      </c>
      <c r="AZ248" s="36">
        <v>1.1740958431656714</v>
      </c>
      <c r="BA248" s="36">
        <v>1.0318893502010189</v>
      </c>
      <c r="BB248" s="36">
        <v>1.0163734182132007</v>
      </c>
      <c r="BC248" s="36">
        <v>1.1680460168581535</v>
      </c>
      <c r="BD248" s="36">
        <v>0.90478429513612713</v>
      </c>
      <c r="BE248" s="36">
        <v>0.9138570150738311</v>
      </c>
      <c r="BF248" s="36">
        <v>5.4662709041904041</v>
      </c>
      <c r="BG248" s="36">
        <v>7.4070805298225162</v>
      </c>
      <c r="BH248" s="36">
        <v>1.2228596863902812</v>
      </c>
      <c r="BI248" s="36">
        <v>1.0471505422852236</v>
      </c>
      <c r="BJ248" s="36">
        <v>0.87294587932882084</v>
      </c>
      <c r="BK248" s="36">
        <v>1.0499707408879688</v>
      </c>
      <c r="BL248" s="36">
        <v>0.97703217962250899</v>
      </c>
      <c r="BM248" s="36">
        <v>1.0045183897213785</v>
      </c>
      <c r="BN248" s="36">
        <v>1.0776986018189685</v>
      </c>
      <c r="BO248" s="36">
        <v>0.83563519179786783</v>
      </c>
    </row>
    <row r="249" spans="1:67">
      <c r="A249" t="s">
        <v>548</v>
      </c>
      <c r="B249" t="s">
        <v>664</v>
      </c>
      <c r="C249" t="s">
        <v>665</v>
      </c>
      <c r="E249" s="127">
        <v>1</v>
      </c>
      <c r="G249" s="36">
        <v>1.7941716616126333</v>
      </c>
      <c r="H249" s="36">
        <v>0.23171496226907626</v>
      </c>
      <c r="I249" s="36">
        <v>0.58422813422454101</v>
      </c>
      <c r="J249" s="36">
        <v>0.32880779261814574</v>
      </c>
      <c r="K249" s="36">
        <v>0.3221337543860881</v>
      </c>
      <c r="L249" s="36">
        <v>0.47024781360564949</v>
      </c>
      <c r="M249" s="36">
        <v>0.22014927899650757</v>
      </c>
      <c r="N249" s="36">
        <v>0.44291612004725384</v>
      </c>
      <c r="O249" s="36">
        <v>0.44938081980601818</v>
      </c>
      <c r="P249" s="36">
        <v>0.90434048925678612</v>
      </c>
      <c r="Q249" s="36">
        <v>0.72291580659135601</v>
      </c>
      <c r="R249" s="36">
        <v>0.78203319121836934</v>
      </c>
      <c r="S249" s="36">
        <v>0.92716046616136494</v>
      </c>
      <c r="T249" s="36">
        <v>0.63315860600616003</v>
      </c>
      <c r="U249" s="36">
        <v>0.50746806568028513</v>
      </c>
      <c r="V249" s="36">
        <v>0.26074713806407346</v>
      </c>
      <c r="W249" s="36">
        <v>0.29748543836699753</v>
      </c>
      <c r="X249" s="36">
        <v>0.34794800348999794</v>
      </c>
      <c r="Y249" s="36">
        <v>0.36271596944352108</v>
      </c>
      <c r="Z249" s="36">
        <v>0.24715279825315889</v>
      </c>
      <c r="AA249" s="36">
        <v>0.67328257951373538</v>
      </c>
      <c r="AB249" s="36">
        <v>6.5769953492746586E-2</v>
      </c>
      <c r="AC249" s="36">
        <v>0.44471037143493997</v>
      </c>
      <c r="AD249" s="36">
        <v>0.80848121670382</v>
      </c>
      <c r="AE249" s="36">
        <v>0.65360600397151558</v>
      </c>
      <c r="AF249" s="36">
        <v>0.61175382139908274</v>
      </c>
      <c r="AG249" s="36">
        <v>0.85935181481727851</v>
      </c>
      <c r="AH249" s="36">
        <v>0.84575356939598689</v>
      </c>
      <c r="AI249" s="36">
        <v>0.70361953094514873</v>
      </c>
      <c r="AJ249" s="36">
        <v>0.89004793691348905</v>
      </c>
      <c r="AK249" s="36">
        <v>0.17773255685918574</v>
      </c>
      <c r="AL249" s="36">
        <v>0.39402815888957271</v>
      </c>
      <c r="AM249" s="36">
        <v>1.0348393614413487</v>
      </c>
      <c r="AN249" s="36">
        <v>0.60215598033349316</v>
      </c>
      <c r="AO249" s="36">
        <v>1.8574020873473582</v>
      </c>
      <c r="AP249" s="36">
        <v>0.57593996932526137</v>
      </c>
      <c r="AQ249" s="36">
        <v>0.76554078726183772</v>
      </c>
      <c r="AR249" s="36">
        <v>0.91905101421736279</v>
      </c>
      <c r="AS249" s="36">
        <v>0.88947324367994329</v>
      </c>
      <c r="AT249" s="36">
        <v>10.006078598653062</v>
      </c>
      <c r="AU249" s="36">
        <v>0.96762761662397578</v>
      </c>
      <c r="AV249" s="36">
        <v>0.62200397357817461</v>
      </c>
      <c r="AW249" s="36">
        <v>1.2062230142922201</v>
      </c>
      <c r="AX249" s="36">
        <v>0.90490176751608298</v>
      </c>
      <c r="AY249" s="36">
        <v>1.2203825168680458</v>
      </c>
      <c r="AZ249" s="36">
        <v>0.86646708392410288</v>
      </c>
      <c r="BA249" s="36">
        <v>1.0695136868022468</v>
      </c>
      <c r="BB249" s="36">
        <v>0.98288682817143591</v>
      </c>
      <c r="BC249" s="36">
        <v>0.65327565352468464</v>
      </c>
      <c r="BD249" s="36">
        <v>0.92486356384952761</v>
      </c>
      <c r="BE249" s="36">
        <v>0.94063506958783805</v>
      </c>
      <c r="BF249" s="36">
        <v>1.0959816375971632</v>
      </c>
      <c r="BG249" s="36">
        <v>6.1074565250791295</v>
      </c>
      <c r="BH249" s="36">
        <v>0.69830322564072411</v>
      </c>
      <c r="BI249" s="36">
        <v>1.1158441431396704</v>
      </c>
      <c r="BJ249" s="36">
        <v>0.83835360500115619</v>
      </c>
      <c r="BK249" s="36">
        <v>0.89008547630693446</v>
      </c>
      <c r="BL249" s="36">
        <v>0.73618724103159672</v>
      </c>
      <c r="BM249" s="36">
        <v>1.6796616450227273</v>
      </c>
      <c r="BN249" s="36">
        <v>0.9997369332922651</v>
      </c>
      <c r="BO249" s="36">
        <v>0.96768662234657954</v>
      </c>
    </row>
    <row r="250" spans="1:67">
      <c r="A250" t="s">
        <v>548</v>
      </c>
      <c r="B250" t="s">
        <v>664</v>
      </c>
      <c r="C250" t="s">
        <v>665</v>
      </c>
      <c r="E250" s="127">
        <v>1</v>
      </c>
      <c r="G250" s="36">
        <v>0.89511694634226813</v>
      </c>
      <c r="H250" s="36">
        <v>1.1224341780547795</v>
      </c>
      <c r="I250" s="36">
        <v>1.5502562870721188</v>
      </c>
      <c r="J250" s="36">
        <v>0.96395695866076214</v>
      </c>
      <c r="K250" s="36">
        <v>1.3719075383586141</v>
      </c>
      <c r="L250" s="36">
        <v>0.75763919026853677</v>
      </c>
      <c r="M250" s="36">
        <v>0.57201932339630168</v>
      </c>
      <c r="N250" s="36">
        <v>0.64198733239347083</v>
      </c>
      <c r="O250" s="36">
        <v>0.75568056150625351</v>
      </c>
      <c r="P250" s="36">
        <v>0.90911554662421235</v>
      </c>
      <c r="Q250" s="36">
        <v>1.218645816689033</v>
      </c>
      <c r="R250" s="36">
        <v>1.3236164157141794</v>
      </c>
      <c r="S250" s="36">
        <v>1.0269539344420806</v>
      </c>
      <c r="T250" s="36">
        <v>1.3597403312768963</v>
      </c>
      <c r="U250" s="36">
        <v>0.97724406460844959</v>
      </c>
      <c r="V250" s="36">
        <v>0.92713386396058894</v>
      </c>
      <c r="W250" s="36">
        <v>0.97541044202888227</v>
      </c>
      <c r="X250" s="36">
        <v>0.60296593639250573</v>
      </c>
      <c r="Y250" s="36">
        <v>1.0119849099218672</v>
      </c>
      <c r="Z250" s="36">
        <v>1.5753052803799719</v>
      </c>
      <c r="AA250" s="36">
        <v>1.1175737134786972</v>
      </c>
      <c r="AB250" s="36">
        <v>0.91592552224021939</v>
      </c>
      <c r="AC250" s="36">
        <v>1.2994633149861079</v>
      </c>
      <c r="AD250" s="36">
        <v>0.76209771491157152</v>
      </c>
      <c r="AE250" s="36">
        <v>1.7547719206852999</v>
      </c>
      <c r="AF250" s="36">
        <v>0.80338758472863814</v>
      </c>
      <c r="AG250" s="36">
        <v>0.81592724613954593</v>
      </c>
      <c r="AH250" s="36">
        <v>1.4256737256589365</v>
      </c>
      <c r="AI250" s="36">
        <v>1.2169578343958125</v>
      </c>
      <c r="AJ250" s="36">
        <v>0.94624054630925625</v>
      </c>
      <c r="AK250" s="36">
        <v>0.5988718456220451</v>
      </c>
      <c r="AL250" s="36">
        <v>0.8240761494430523</v>
      </c>
      <c r="AM250" s="36">
        <v>2.2715188566687545</v>
      </c>
      <c r="AN250" s="36">
        <v>1.0506681982095993</v>
      </c>
      <c r="AO250" s="36">
        <v>0.47990918603371108</v>
      </c>
      <c r="AP250" s="36">
        <v>1.070457262365051</v>
      </c>
      <c r="AQ250" s="36">
        <v>0.83871509464633731</v>
      </c>
      <c r="AR250" s="36">
        <v>1.1614047443686935</v>
      </c>
      <c r="AS250" s="36">
        <v>0.8516491793767812</v>
      </c>
      <c r="AT250" s="36">
        <v>1.6349101358635831</v>
      </c>
      <c r="AU250" s="36">
        <v>1.0286522598894456</v>
      </c>
      <c r="AV250" s="36">
        <v>0.83846627929030926</v>
      </c>
      <c r="AW250" s="36">
        <v>1.0033721583878685</v>
      </c>
      <c r="AX250" s="36">
        <v>1.0150230024413232</v>
      </c>
      <c r="AY250" s="36">
        <v>1.4050321157616719</v>
      </c>
      <c r="AZ250" s="36">
        <v>0.96717534550650852</v>
      </c>
      <c r="BA250" s="36">
        <v>1.0434911506283888</v>
      </c>
      <c r="BB250" s="36">
        <v>1.2188071211122569</v>
      </c>
      <c r="BC250" s="36">
        <v>1.140098510118396</v>
      </c>
      <c r="BD250" s="36">
        <v>1.073889847702391</v>
      </c>
      <c r="BE250" s="36">
        <v>0.86440852290009651</v>
      </c>
      <c r="BF250" s="36">
        <v>1.0752011284981022</v>
      </c>
      <c r="BG250" s="36">
        <v>0.69776060446550114</v>
      </c>
      <c r="BH250" s="36">
        <v>0.94501802997891682</v>
      </c>
      <c r="BI250" s="36">
        <v>0.78555860953336709</v>
      </c>
      <c r="BJ250" s="36">
        <v>0.77484516427376204</v>
      </c>
      <c r="BK250" s="36">
        <v>0.78878644511801843</v>
      </c>
      <c r="BL250" s="36">
        <v>1.2226123731671645</v>
      </c>
      <c r="BM250" s="36">
        <v>0.98337002931213513</v>
      </c>
      <c r="BN250" s="36">
        <v>1.0315295869579402</v>
      </c>
      <c r="BO250" s="36">
        <v>1.0727045128523967</v>
      </c>
    </row>
    <row r="251" spans="1:67">
      <c r="A251" t="s">
        <v>548</v>
      </c>
      <c r="B251" s="62" t="s">
        <v>667</v>
      </c>
      <c r="C251" s="62" t="s">
        <v>668</v>
      </c>
      <c r="D251" s="62" t="s">
        <v>35</v>
      </c>
      <c r="E251" s="129" t="s">
        <v>544</v>
      </c>
      <c r="F251" s="62" t="s">
        <v>314</v>
      </c>
      <c r="G251" s="37">
        <v>1.7750680855274983</v>
      </c>
      <c r="H251" s="37">
        <v>1.8776114992166923</v>
      </c>
      <c r="I251" s="37">
        <v>1.1058420890045144</v>
      </c>
      <c r="J251" s="37">
        <v>5.7075609567513101</v>
      </c>
      <c r="K251" s="37">
        <v>0.93565665457120739</v>
      </c>
      <c r="L251" s="37">
        <v>0.45388817956424932</v>
      </c>
      <c r="M251" s="37">
        <v>1.091113633742381</v>
      </c>
      <c r="N251" s="37">
        <v>0.87407238777999618</v>
      </c>
      <c r="O251" s="37">
        <v>1.7116940819245872</v>
      </c>
      <c r="P251" s="37">
        <v>1.448392857736515</v>
      </c>
      <c r="Q251" s="37">
        <v>1.20501501695088</v>
      </c>
      <c r="R251" s="37">
        <v>3.3100416583128784</v>
      </c>
      <c r="S251" s="37">
        <v>1.0370184316254099</v>
      </c>
      <c r="T251" s="37">
        <v>0.97172257984175636</v>
      </c>
      <c r="U251" s="37">
        <v>1.0421234764190725</v>
      </c>
      <c r="V251" s="37">
        <v>0.56089450665174201</v>
      </c>
      <c r="W251" s="37">
        <v>1.0782050298895474</v>
      </c>
      <c r="X251" s="37">
        <v>0.26631087572868967</v>
      </c>
      <c r="Y251" s="37">
        <v>4.7105666499421899</v>
      </c>
      <c r="Z251" s="37">
        <v>0.64384494774772882</v>
      </c>
      <c r="AA251" s="37">
        <v>0.34537959190223733</v>
      </c>
      <c r="AB251" s="37">
        <v>2.2709598449836843</v>
      </c>
      <c r="AC251" s="37">
        <v>2.2579696677451642</v>
      </c>
      <c r="AD251" s="37">
        <v>0.93014106682009101</v>
      </c>
      <c r="AE251" s="37">
        <v>1.6260210648267854</v>
      </c>
      <c r="AF251" s="37">
        <v>1.183211045386988</v>
      </c>
      <c r="AG251" s="37">
        <v>0.32467037901657858</v>
      </c>
      <c r="AH251" s="37">
        <v>0.88653822547407846</v>
      </c>
      <c r="AI251" s="37">
        <v>0.79137946556505845</v>
      </c>
      <c r="AJ251" s="37">
        <v>0.62494053401157645</v>
      </c>
      <c r="AK251" s="37">
        <v>0.26699312150055005</v>
      </c>
      <c r="AL251" s="37">
        <v>1.5429536329206301</v>
      </c>
      <c r="AM251" s="37">
        <v>1.1755458310375742</v>
      </c>
      <c r="AN251" s="37">
        <v>0.48251026667589314</v>
      </c>
      <c r="AO251" s="37">
        <v>0.88936624950878407</v>
      </c>
      <c r="AP251" s="37">
        <v>0.89433220813549441</v>
      </c>
      <c r="AQ251" s="37">
        <v>0.29213718748804562</v>
      </c>
      <c r="AR251" s="37">
        <v>0.81836971892721189</v>
      </c>
      <c r="AS251" s="37">
        <v>0.7109628191644688</v>
      </c>
      <c r="AT251" s="37">
        <v>2.1399599190954435</v>
      </c>
      <c r="AU251" s="37">
        <v>0.73752065322590543</v>
      </c>
      <c r="AV251" s="37">
        <v>0.72626041781644812</v>
      </c>
      <c r="AW251" s="37">
        <v>0.7321674000742564</v>
      </c>
      <c r="AX251" s="37">
        <v>1.0089439420663671</v>
      </c>
      <c r="AY251" s="37">
        <v>1.625466117837532</v>
      </c>
      <c r="AZ251" s="37">
        <v>1.0569131362076865</v>
      </c>
      <c r="BA251" s="37">
        <v>1.1659710595213066</v>
      </c>
      <c r="BB251" s="37">
        <v>0.94972875456187589</v>
      </c>
      <c r="BC251" s="37">
        <v>0.99974589794321744</v>
      </c>
      <c r="BD251" s="37">
        <v>0.7929425759993074</v>
      </c>
      <c r="BE251" s="37">
        <v>1.1276589363367446</v>
      </c>
      <c r="BF251" s="37">
        <v>3.212193625091325</v>
      </c>
      <c r="BG251" s="37">
        <v>15.387711008100375</v>
      </c>
      <c r="BH251" s="37">
        <v>1.0319755729596705</v>
      </c>
      <c r="BI251" s="37">
        <v>0.62309449337660083</v>
      </c>
      <c r="BJ251" s="37">
        <v>1.2557583416550491</v>
      </c>
      <c r="BK251" s="37">
        <v>1.0649851643758697</v>
      </c>
      <c r="BL251" s="37">
        <v>0.95136526192659221</v>
      </c>
      <c r="BM251" s="37">
        <v>0.77421506799653672</v>
      </c>
      <c r="BN251" s="37">
        <v>0.8099364551503424</v>
      </c>
      <c r="BO251" s="37">
        <v>1.0161679031935966</v>
      </c>
    </row>
    <row r="252" spans="1:67">
      <c r="A252" t="s">
        <v>548</v>
      </c>
      <c r="B252" t="s">
        <v>667</v>
      </c>
      <c r="C252" t="s">
        <v>668</v>
      </c>
      <c r="E252" s="127">
        <v>0.01</v>
      </c>
      <c r="G252" s="36">
        <v>1.1782545589115985</v>
      </c>
      <c r="H252" s="36">
        <v>0.86679121884002863</v>
      </c>
      <c r="I252" s="36">
        <v>1.212459933261947</v>
      </c>
      <c r="J252" s="36">
        <v>0.9129765622286854</v>
      </c>
      <c r="K252" s="36">
        <v>1.7160184664747777</v>
      </c>
      <c r="L252" s="36">
        <v>0.62193101707609455</v>
      </c>
      <c r="M252" s="36">
        <v>0.65514554772787659</v>
      </c>
      <c r="N252" s="36">
        <v>0.30745320344796273</v>
      </c>
      <c r="O252" s="36">
        <v>0.30764613821329734</v>
      </c>
      <c r="P252" s="36">
        <v>0.20997235443560153</v>
      </c>
      <c r="Q252" s="36">
        <v>0.51592486139373528</v>
      </c>
      <c r="R252" s="36">
        <v>2.6919191467029542</v>
      </c>
      <c r="S252" s="36">
        <v>0.89764959381126552</v>
      </c>
      <c r="T252" s="36">
        <v>1.3603446182290373</v>
      </c>
      <c r="U252" s="36">
        <v>0.96240915845826047</v>
      </c>
      <c r="V252" s="36">
        <v>0.58400663150883336</v>
      </c>
      <c r="W252" s="36">
        <v>1.1600799934825832</v>
      </c>
      <c r="X252" s="36">
        <v>0.73218339862745441</v>
      </c>
      <c r="Y252" s="36">
        <v>0.72710998036717156</v>
      </c>
      <c r="Z252" s="36">
        <v>0.66748553563294244</v>
      </c>
      <c r="AA252" s="36">
        <v>1.1668485949380554</v>
      </c>
      <c r="AB252" s="36">
        <v>0.85080817089734462</v>
      </c>
      <c r="AC252" s="36">
        <v>1.5307845971831915</v>
      </c>
      <c r="AD252" s="36">
        <v>0.8273785693444774</v>
      </c>
      <c r="AE252" s="36">
        <v>1.1171527602733424</v>
      </c>
      <c r="AF252" s="36">
        <v>0.68985088136270534</v>
      </c>
      <c r="AG252" s="36">
        <v>0.65731377470930707</v>
      </c>
      <c r="AH252" s="36">
        <v>1.0436533497265417</v>
      </c>
      <c r="AI252" s="36">
        <v>1.032542215807245</v>
      </c>
      <c r="AJ252" s="36">
        <v>0.91085182126285857</v>
      </c>
      <c r="AK252" s="36">
        <v>0.3324278632655398</v>
      </c>
      <c r="AL252" s="36">
        <v>0.84072388906358786</v>
      </c>
      <c r="AM252" s="36">
        <v>1.2594031389587543</v>
      </c>
      <c r="AN252" s="36">
        <v>0.69329558789216028</v>
      </c>
      <c r="AO252" s="36">
        <v>0.94384345119530655</v>
      </c>
      <c r="AP252" s="36">
        <v>0.6631116399488497</v>
      </c>
      <c r="AQ252" s="36">
        <v>0.78343445494242459</v>
      </c>
      <c r="AR252" s="36">
        <v>1.1822623255741951</v>
      </c>
      <c r="AS252" s="36">
        <v>0.79243057261459215</v>
      </c>
      <c r="AT252" s="36">
        <v>10.311184150699768</v>
      </c>
      <c r="AU252" s="36">
        <v>0.83848517638492792</v>
      </c>
      <c r="AV252" s="36">
        <v>0.64097013138542591</v>
      </c>
      <c r="AW252" s="36">
        <v>0.98885438783698665</v>
      </c>
      <c r="AX252" s="36">
        <v>1.0861071399242261</v>
      </c>
      <c r="AY252" s="36">
        <v>1.4647624886924826</v>
      </c>
      <c r="AZ252" s="36">
        <v>1.1459548331250358</v>
      </c>
      <c r="BA252" s="36">
        <v>0.87072453355796131</v>
      </c>
      <c r="BB252" s="36">
        <v>0.95160222450315024</v>
      </c>
      <c r="BC252" s="36">
        <v>1.3037416236062001</v>
      </c>
      <c r="BD252" s="36">
        <v>1.072253327427299</v>
      </c>
      <c r="BE252" s="36">
        <v>1.1134527666975307</v>
      </c>
      <c r="BF252" s="36">
        <v>14.677730017427654</v>
      </c>
      <c r="BG252" s="36">
        <v>25.703715673887444</v>
      </c>
      <c r="BH252" s="36">
        <v>1.9967190967872701</v>
      </c>
      <c r="BI252" s="36">
        <v>0.6248010852220045</v>
      </c>
      <c r="BJ252" s="36">
        <v>1.5464542116874356</v>
      </c>
      <c r="BK252" s="36">
        <v>1.8537959255044001</v>
      </c>
      <c r="BL252" s="36">
        <v>1.1184323416962794</v>
      </c>
      <c r="BM252" s="36">
        <v>1.581730681676182</v>
      </c>
      <c r="BN252" s="36">
        <v>1.1195770031108012</v>
      </c>
      <c r="BO252" s="36">
        <v>0.74017851071342344</v>
      </c>
    </row>
    <row r="253" spans="1:67">
      <c r="A253" t="s">
        <v>548</v>
      </c>
      <c r="B253" t="s">
        <v>667</v>
      </c>
      <c r="C253" t="s">
        <v>668</v>
      </c>
      <c r="E253" s="127">
        <v>0.01</v>
      </c>
      <c r="G253" s="36">
        <v>1.6409610885179258</v>
      </c>
      <c r="H253" s="36">
        <v>2.1222068025119047</v>
      </c>
      <c r="I253" s="36">
        <v>1.3677571091013749</v>
      </c>
      <c r="J253" s="36">
        <v>5.7738796205578593</v>
      </c>
      <c r="K253" s="36">
        <v>1.1734186215760347</v>
      </c>
      <c r="L253" s="36">
        <v>0.48534262976432019</v>
      </c>
      <c r="M253" s="36">
        <v>0.81364310959331032</v>
      </c>
      <c r="N253" s="36">
        <v>0.63838175975745548</v>
      </c>
      <c r="O253" s="36">
        <v>1.0807939841246468</v>
      </c>
      <c r="P253" s="36">
        <v>1.1104309114922013</v>
      </c>
      <c r="Q253" s="36">
        <v>0.82115005859200718</v>
      </c>
      <c r="R253" s="36">
        <v>5.2909105995732171</v>
      </c>
      <c r="S253" s="36">
        <v>1.247559136123978</v>
      </c>
      <c r="T253" s="36">
        <v>1.3805882059320242</v>
      </c>
      <c r="U253" s="36">
        <v>1.091409792107094</v>
      </c>
      <c r="V253" s="36">
        <v>0.56741178688745764</v>
      </c>
      <c r="W253" s="36">
        <v>0.89211290415404454</v>
      </c>
      <c r="X253" s="36">
        <v>0.36044471948858597</v>
      </c>
      <c r="Y253" s="36">
        <v>2.1031726462748588</v>
      </c>
      <c r="Z253" s="36">
        <v>0.93397243005388586</v>
      </c>
      <c r="AA253" s="36">
        <v>0.66568954252671053</v>
      </c>
      <c r="AB253" s="36">
        <v>2.2500684071105383</v>
      </c>
      <c r="AC253" s="36">
        <v>2.1460635116985456</v>
      </c>
      <c r="AD253" s="36">
        <v>0.94749360179615749</v>
      </c>
      <c r="AE253" s="36">
        <v>1.2728060638887646</v>
      </c>
      <c r="AF253" s="36">
        <v>1.473629749648012</v>
      </c>
      <c r="AG253" s="36">
        <v>0.40156747824123595</v>
      </c>
      <c r="AH253" s="36">
        <v>1.0301978325815861</v>
      </c>
      <c r="AI253" s="36">
        <v>0.95867133674902794</v>
      </c>
      <c r="AJ253" s="36">
        <v>0.76231411212901679</v>
      </c>
      <c r="AK253" s="36">
        <v>0.21044879384912932</v>
      </c>
      <c r="AL253" s="36">
        <v>1.6845478101267184</v>
      </c>
      <c r="AM253" s="36">
        <v>1.5368724681751662</v>
      </c>
      <c r="AN253" s="36">
        <v>0.47807146812924461</v>
      </c>
      <c r="AO253" s="36">
        <v>0.88118462543069942</v>
      </c>
      <c r="AP253" s="36">
        <v>0.6622966222002572</v>
      </c>
      <c r="AQ253" s="36">
        <v>0.37929298355272245</v>
      </c>
      <c r="AR253" s="36">
        <v>0.83943547324003831</v>
      </c>
      <c r="AS253" s="36">
        <v>0.88546837463955164</v>
      </c>
      <c r="AT253" s="36">
        <v>10.369327613340339</v>
      </c>
      <c r="AU253" s="36">
        <v>0.7307359155119989</v>
      </c>
      <c r="AV253" s="36">
        <v>0.7658987160925973</v>
      </c>
      <c r="AW253" s="36">
        <v>0.9375139810391564</v>
      </c>
      <c r="AX253" s="36">
        <v>0.86424525681110353</v>
      </c>
      <c r="AY253" s="36">
        <v>2.0385172296835381</v>
      </c>
      <c r="AZ253" s="36">
        <v>0.92435791268160561</v>
      </c>
      <c r="BA253" s="36">
        <v>1.255444843275958</v>
      </c>
      <c r="BB253" s="36">
        <v>1.0660344831838313</v>
      </c>
      <c r="BC253" s="36">
        <v>1.0397956525200978</v>
      </c>
      <c r="BD253" s="36">
        <v>0.99443912462148198</v>
      </c>
      <c r="BE253" s="36">
        <v>1.2226381193118128</v>
      </c>
      <c r="BF253" s="36">
        <v>16.452392898250011</v>
      </c>
      <c r="BG253" s="36">
        <v>165.46398255903938</v>
      </c>
      <c r="BH253" s="36">
        <v>1.7926271958690316</v>
      </c>
      <c r="BI253" s="36">
        <v>0.66627494088388783</v>
      </c>
      <c r="BJ253" s="36">
        <v>1.834294804831724</v>
      </c>
      <c r="BK253" s="36">
        <v>1.2812038158001988</v>
      </c>
      <c r="BL253" s="36">
        <v>0.86738110413155034</v>
      </c>
      <c r="BM253" s="36">
        <v>1.9964998420425295</v>
      </c>
      <c r="BN253" s="36">
        <v>1.1348859292824636</v>
      </c>
      <c r="BO253" s="36">
        <v>0.87648752806585073</v>
      </c>
    </row>
    <row r="254" spans="1:67">
      <c r="A254" t="s">
        <v>548</v>
      </c>
      <c r="B254" t="s">
        <v>667</v>
      </c>
      <c r="C254" t="s">
        <v>668</v>
      </c>
      <c r="E254" s="127">
        <v>0.1</v>
      </c>
      <c r="G254" s="36">
        <v>3.5939903724509032</v>
      </c>
      <c r="H254" s="36">
        <v>0.88570739108139773</v>
      </c>
      <c r="I254" s="36">
        <v>0.97981857307054743</v>
      </c>
      <c r="J254" s="36">
        <v>0.55002704360765797</v>
      </c>
      <c r="K254" s="36">
        <v>0.65462595958198788</v>
      </c>
      <c r="L254" s="36">
        <v>0.70101632817588999</v>
      </c>
      <c r="M254" s="36">
        <v>0.19098086371562917</v>
      </c>
      <c r="N254" s="36">
        <v>2.561023888402409</v>
      </c>
      <c r="O254" s="36">
        <v>1.2916943830336907</v>
      </c>
      <c r="P254" s="36">
        <v>1.3848052335856067</v>
      </c>
      <c r="Q254" s="36">
        <v>0.29405295881634547</v>
      </c>
      <c r="R254" s="36">
        <v>0.83692727944313061</v>
      </c>
      <c r="S254" s="36">
        <v>3.1649095119635144</v>
      </c>
      <c r="T254" s="36">
        <v>2.1523587360746159</v>
      </c>
      <c r="U254" s="36">
        <v>1.0849297927836514</v>
      </c>
      <c r="V254" s="36">
        <v>0.39439623527456102</v>
      </c>
      <c r="W254" s="36">
        <v>0.78658819861253237</v>
      </c>
      <c r="X254" s="36">
        <v>0.85630662861956586</v>
      </c>
      <c r="Y254" s="36">
        <v>0.16830882415089515</v>
      </c>
      <c r="Z254" s="36">
        <v>0.60664152464971455</v>
      </c>
      <c r="AA254" s="36">
        <v>2.8418602888868092</v>
      </c>
      <c r="AB254" s="36">
        <v>0.19780633816179471</v>
      </c>
      <c r="AC254" s="36">
        <v>0.6987572789075418</v>
      </c>
      <c r="AD254" s="36">
        <v>0.86152382947197326</v>
      </c>
      <c r="AE254" s="36">
        <v>0.58289964545972561</v>
      </c>
      <c r="AF254" s="36">
        <v>0.65805127787770612</v>
      </c>
      <c r="AG254" s="36">
        <v>0.77475059213859798</v>
      </c>
      <c r="AH254" s="36">
        <v>0.85779950863746068</v>
      </c>
      <c r="AI254" s="36">
        <v>0.74160258137106283</v>
      </c>
      <c r="AJ254" s="36">
        <v>0.73119876321712862</v>
      </c>
      <c r="AK254" s="36">
        <v>0.23534508509824154</v>
      </c>
      <c r="AL254" s="36">
        <v>0.51980192703141481</v>
      </c>
      <c r="AM254" s="36">
        <v>1.5637164389498499</v>
      </c>
      <c r="AN254" s="36">
        <v>0.57233899342857264</v>
      </c>
      <c r="AO254" s="36">
        <v>0.65422108680049706</v>
      </c>
      <c r="AP254" s="36">
        <v>0.90972374819075597</v>
      </c>
      <c r="AQ254" s="36">
        <v>0.34958316540297008</v>
      </c>
      <c r="AR254" s="36">
        <v>0.90549570275441926</v>
      </c>
      <c r="AS254" s="36">
        <v>0.78183810553371946</v>
      </c>
      <c r="AT254" s="36">
        <v>12.741976730328393</v>
      </c>
      <c r="AU254" s="36">
        <v>0.83871179583864164</v>
      </c>
      <c r="AV254" s="36">
        <v>0.58353783889265731</v>
      </c>
      <c r="AW254" s="36">
        <v>0.78185821947492595</v>
      </c>
      <c r="AX254" s="36">
        <v>0.6969768880656334</v>
      </c>
      <c r="AY254" s="36">
        <v>1.7784362076102751</v>
      </c>
      <c r="AZ254" s="36">
        <v>1.0179008028372467</v>
      </c>
      <c r="BA254" s="36">
        <v>1.4960401128096545</v>
      </c>
      <c r="BB254" s="36">
        <v>1.177656303869987</v>
      </c>
      <c r="BC254" s="36">
        <v>0.74086343640864893</v>
      </c>
      <c r="BD254" s="36">
        <v>1.4671956171963705</v>
      </c>
      <c r="BE254" s="36">
        <v>1.255924674735305</v>
      </c>
      <c r="BF254" s="36">
        <v>36.883459190032063</v>
      </c>
      <c r="BG254" s="36">
        <v>45.286844486746901</v>
      </c>
      <c r="BH254" s="36">
        <v>2.4657183915854564</v>
      </c>
      <c r="BI254" s="36">
        <v>1.1274912024108432</v>
      </c>
      <c r="BJ254" s="36">
        <v>1.6029748580582919</v>
      </c>
      <c r="BK254" s="36">
        <v>1.119213535877807</v>
      </c>
      <c r="BL254" s="36">
        <v>0.58449319808218836</v>
      </c>
      <c r="BM254" s="36">
        <v>7.7706498248667772</v>
      </c>
      <c r="BN254" s="36">
        <v>1.3858314456418348</v>
      </c>
      <c r="BO254" s="36">
        <v>1.1392317302909196</v>
      </c>
    </row>
    <row r="255" spans="1:67">
      <c r="A255" t="s">
        <v>548</v>
      </c>
      <c r="B255" t="s">
        <v>667</v>
      </c>
      <c r="C255" t="s">
        <v>668</v>
      </c>
      <c r="E255" s="127">
        <v>0.1</v>
      </c>
      <c r="G255" s="36">
        <v>4.2672834110520057</v>
      </c>
      <c r="H255" s="36">
        <v>0.32543089139062803</v>
      </c>
      <c r="I255" s="36">
        <v>0.4778413936496238</v>
      </c>
      <c r="J255" s="36">
        <v>0.56460601194666615</v>
      </c>
      <c r="K255" s="36">
        <v>0.68573912586061458</v>
      </c>
      <c r="L255" s="36">
        <v>0.57894296860825745</v>
      </c>
      <c r="M255" s="36">
        <v>0.11395641327702682</v>
      </c>
      <c r="N255" s="36">
        <v>1.2184992901064022</v>
      </c>
      <c r="O255" s="36">
        <v>0.75576544091731457</v>
      </c>
      <c r="P255" s="36">
        <v>0.91063067479813031</v>
      </c>
      <c r="Q255" s="36">
        <v>0.63371213208777966</v>
      </c>
      <c r="R255" s="36">
        <v>1.1609467053779239</v>
      </c>
      <c r="S255" s="36">
        <v>2.0291717163567107</v>
      </c>
      <c r="T255" s="36">
        <v>2.2047863244578059</v>
      </c>
      <c r="U255" s="36">
        <v>1.0009632057197622</v>
      </c>
      <c r="V255" s="36">
        <v>0.33233803586264787</v>
      </c>
      <c r="W255" s="36">
        <v>0.40078237119662863</v>
      </c>
      <c r="X255" s="36">
        <v>0.73049364859357835</v>
      </c>
      <c r="Y255" s="36">
        <v>0.17886117575360724</v>
      </c>
      <c r="Z255" s="36">
        <v>0.319408618422447</v>
      </c>
      <c r="AA255" s="36">
        <v>2.4610671842049165</v>
      </c>
      <c r="AB255" s="36">
        <v>0.116918283605387</v>
      </c>
      <c r="AC255" s="36">
        <v>0.25016258830599558</v>
      </c>
      <c r="AD255" s="36">
        <v>0.68933929470068755</v>
      </c>
      <c r="AE255" s="36">
        <v>0.46862087976480532</v>
      </c>
      <c r="AF255" s="36">
        <v>0.57475663212304484</v>
      </c>
      <c r="AG255" s="36">
        <v>0.34900528544920811</v>
      </c>
      <c r="AH255" s="36">
        <v>0.74654920982935435</v>
      </c>
      <c r="AI255" s="36">
        <v>0.66566463763613593</v>
      </c>
      <c r="AJ255" s="36">
        <v>0.6839462921994689</v>
      </c>
      <c r="AK255" s="36">
        <v>0.12567589619275388</v>
      </c>
      <c r="AL255" s="36">
        <v>0.4685810900629036</v>
      </c>
      <c r="AM255" s="36">
        <v>0.59849323080965056</v>
      </c>
      <c r="AN255" s="36">
        <v>0.48572415930233376</v>
      </c>
      <c r="AO255" s="36">
        <v>2.0185036020490443</v>
      </c>
      <c r="AP255" s="36">
        <v>0.6896758484058807</v>
      </c>
      <c r="AQ255" s="36">
        <v>0.33787257334936621</v>
      </c>
      <c r="AR255" s="36">
        <v>0.78361496203645342</v>
      </c>
      <c r="AS255" s="36">
        <v>0.84149296374123073</v>
      </c>
      <c r="AT255" s="36">
        <v>6.1169173582329357</v>
      </c>
      <c r="AU255" s="36">
        <v>0.89039898322096556</v>
      </c>
      <c r="AV255" s="36">
        <v>0.50873833042070893</v>
      </c>
      <c r="AW255" s="36">
        <v>0.7172244954381688</v>
      </c>
      <c r="AX255" s="36">
        <v>0.53805781015433318</v>
      </c>
      <c r="AY255" s="36">
        <v>1.6670916466810042</v>
      </c>
      <c r="AZ255" s="36">
        <v>0.99530931396269651</v>
      </c>
      <c r="BA255" s="36">
        <v>1.3631600355772107</v>
      </c>
      <c r="BB255" s="36">
        <v>0.96265930974194014</v>
      </c>
      <c r="BC255" s="36">
        <v>0.9238712891827553</v>
      </c>
      <c r="BD255" s="36">
        <v>1.4715254150757959</v>
      </c>
      <c r="BE255" s="36">
        <v>1.2849453719719619</v>
      </c>
      <c r="BF255" s="36">
        <v>9.5946064217600586</v>
      </c>
      <c r="BG255" s="36">
        <v>30.496498225379039</v>
      </c>
      <c r="BH255" s="36">
        <v>1.8049083006001629</v>
      </c>
      <c r="BI255" s="36">
        <v>0.72103216846841256</v>
      </c>
      <c r="BJ255" s="36">
        <v>1.9127267473056162</v>
      </c>
      <c r="BK255" s="36">
        <v>0.98761167204114297</v>
      </c>
      <c r="BL255" s="36">
        <v>0.6634890915479188</v>
      </c>
      <c r="BM255" s="36">
        <v>5.4572367849494636</v>
      </c>
      <c r="BN255" s="36">
        <v>1.3191607921709794</v>
      </c>
      <c r="BO255" s="36">
        <v>0.9744174150875311</v>
      </c>
    </row>
    <row r="256" spans="1:67">
      <c r="A256" t="s">
        <v>548</v>
      </c>
      <c r="B256" t="s">
        <v>667</v>
      </c>
      <c r="C256" t="s">
        <v>668</v>
      </c>
      <c r="E256" s="127">
        <v>0.5</v>
      </c>
      <c r="G256" s="36">
        <v>3.3263036565096566</v>
      </c>
      <c r="H256" s="36">
        <v>4.7675081222526741</v>
      </c>
      <c r="I256" s="36">
        <v>0.33655632557936499</v>
      </c>
      <c r="J256" s="36">
        <v>3.4483537781651483</v>
      </c>
      <c r="K256" s="36">
        <v>0.97068563893805093</v>
      </c>
      <c r="L256" s="36">
        <v>0.18248544270961911</v>
      </c>
      <c r="M256" s="36">
        <v>0.13582616495481314</v>
      </c>
      <c r="N256" s="36">
        <v>2.1362108370073503</v>
      </c>
      <c r="O256" s="36">
        <v>0.85121654620978493</v>
      </c>
      <c r="P256" s="36">
        <v>3.2898377076527501</v>
      </c>
      <c r="Q256" s="36">
        <v>0.19244008484132832</v>
      </c>
      <c r="R256" s="36">
        <v>7.7355695151247685</v>
      </c>
      <c r="S256" s="36">
        <v>4.8922481559165591</v>
      </c>
      <c r="T256" s="36">
        <v>1.8078210619022956</v>
      </c>
      <c r="U256" s="36">
        <v>3.7735830358421238</v>
      </c>
      <c r="V256" s="36">
        <v>0.65340573333173158</v>
      </c>
      <c r="W256" s="36">
        <v>8.9507823003954101</v>
      </c>
      <c r="X256" s="36">
        <v>1.6870850811073876</v>
      </c>
      <c r="Y256" s="36">
        <v>0.49226806489776503</v>
      </c>
      <c r="Z256" s="36">
        <v>0.40255267820689855</v>
      </c>
      <c r="AA256" s="36">
        <v>1.9254143717315508</v>
      </c>
      <c r="AB256" s="36">
        <v>0.16499496358605281</v>
      </c>
      <c r="AC256" s="36">
        <v>0.2519477792231184</v>
      </c>
      <c r="AD256" s="36">
        <v>0.25406964769173385</v>
      </c>
      <c r="AE256" s="36">
        <v>0.74208315432463534</v>
      </c>
      <c r="AF256" s="36">
        <v>1.5417889005553176</v>
      </c>
      <c r="AG256" s="36">
        <v>1.117393389855154</v>
      </c>
      <c r="AH256" s="36">
        <v>1.1543220046126996</v>
      </c>
      <c r="AI256" s="36">
        <v>0.91196572207675941</v>
      </c>
      <c r="AJ256" s="36">
        <v>1.2541143236616377</v>
      </c>
      <c r="AK256" s="36">
        <v>0.28149534355596673</v>
      </c>
      <c r="AL256" s="36">
        <v>0.87926333834702808</v>
      </c>
      <c r="AM256" s="36">
        <v>1.5837144710628182</v>
      </c>
      <c r="AN256" s="36">
        <v>0.55604561328356505</v>
      </c>
      <c r="AO256" s="36">
        <v>0.77173824031207661</v>
      </c>
      <c r="AP256" s="36">
        <v>0.62930606552206148</v>
      </c>
      <c r="AQ256" s="36">
        <v>0.24862459916482069</v>
      </c>
      <c r="AR256" s="36">
        <v>0.75007825984329857</v>
      </c>
      <c r="AS256" s="36">
        <v>1.0376178039857651</v>
      </c>
      <c r="AT256" s="36">
        <v>1.2568831540766112</v>
      </c>
      <c r="AU256" s="36">
        <v>1.1130978211671672</v>
      </c>
      <c r="AV256" s="36">
        <v>0.84746838097163912</v>
      </c>
      <c r="AW256" s="36">
        <v>0.98849957748263961</v>
      </c>
      <c r="AX256" s="36">
        <v>0.60186676356553992</v>
      </c>
      <c r="AY256" s="36">
        <v>2.1869838387593878</v>
      </c>
      <c r="AZ256" s="36">
        <v>0.83736603552239364</v>
      </c>
      <c r="BA256" s="36">
        <v>3.1372101899875191</v>
      </c>
      <c r="BB256" s="36">
        <v>1.0975235426316936</v>
      </c>
      <c r="BC256" s="36">
        <v>0.63095668497475732</v>
      </c>
      <c r="BD256" s="36">
        <v>0.95355930193530924</v>
      </c>
      <c r="BE256" s="36">
        <v>1.7860743572846001</v>
      </c>
      <c r="BF256" s="36">
        <v>1.286307345824826</v>
      </c>
      <c r="BG256" s="36">
        <v>5.5379554441160739</v>
      </c>
      <c r="BH256" s="36">
        <v>4.7910483506303478</v>
      </c>
      <c r="BI256" s="36">
        <v>1.4453806743482724</v>
      </c>
      <c r="BJ256" s="36">
        <v>0.57398507581049796</v>
      </c>
      <c r="BK256" s="36">
        <v>0.97997622181360133</v>
      </c>
      <c r="BL256" s="36">
        <v>0.58787913273324088</v>
      </c>
      <c r="BM256" s="36">
        <v>2.3397730225552564</v>
      </c>
      <c r="BN256" s="36">
        <v>1.546583933503402</v>
      </c>
      <c r="BO256" s="36">
        <v>0.99061376134966406</v>
      </c>
    </row>
    <row r="257" spans="1:67">
      <c r="A257" t="s">
        <v>548</v>
      </c>
      <c r="B257" s="64" t="s">
        <v>667</v>
      </c>
      <c r="C257" s="64" t="s">
        <v>668</v>
      </c>
      <c r="D257" s="64"/>
      <c r="E257" s="128">
        <v>1</v>
      </c>
      <c r="F257" s="64"/>
      <c r="G257" s="38" t="s">
        <v>546</v>
      </c>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row>
    <row r="258" spans="1:67">
      <c r="A258" t="s">
        <v>548</v>
      </c>
      <c r="B258" t="s">
        <v>670</v>
      </c>
      <c r="C258" t="s">
        <v>671</v>
      </c>
      <c r="D258" t="s">
        <v>549</v>
      </c>
      <c r="E258" s="126" t="s">
        <v>544</v>
      </c>
      <c r="F258" t="s">
        <v>545</v>
      </c>
      <c r="G258" s="36" t="s">
        <v>546</v>
      </c>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row>
    <row r="259" spans="1:67">
      <c r="A259" t="s">
        <v>548</v>
      </c>
      <c r="B259" t="s">
        <v>670</v>
      </c>
      <c r="C259" t="s">
        <v>671</v>
      </c>
      <c r="E259" s="127">
        <v>0.01</v>
      </c>
      <c r="G259" s="36" t="s">
        <v>546</v>
      </c>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row>
    <row r="260" spans="1:67">
      <c r="A260" t="s">
        <v>548</v>
      </c>
      <c r="B260" t="s">
        <v>670</v>
      </c>
      <c r="C260" t="s">
        <v>671</v>
      </c>
      <c r="E260" s="127">
        <v>0.1</v>
      </c>
      <c r="G260" s="36">
        <v>0.54990458125016584</v>
      </c>
      <c r="H260" s="36">
        <v>1.3627951609046509</v>
      </c>
      <c r="I260" s="36">
        <v>0.96076347504112647</v>
      </c>
      <c r="J260" s="36">
        <v>2.6559741885573374</v>
      </c>
      <c r="K260" s="36">
        <v>0.91409080032305079</v>
      </c>
      <c r="L260" s="36">
        <v>0.84042245808175109</v>
      </c>
      <c r="M260" s="36">
        <v>1.2338496951192093</v>
      </c>
      <c r="N260" s="36">
        <v>0.79464774155335638</v>
      </c>
      <c r="O260" s="36">
        <v>0.48664155794182079</v>
      </c>
      <c r="P260" s="36">
        <v>0.71764872395798074</v>
      </c>
      <c r="Q260" s="36">
        <v>0.80430499178124171</v>
      </c>
      <c r="R260" s="36">
        <v>1.2267496368429471</v>
      </c>
      <c r="S260" s="36">
        <v>1.3230163757099549</v>
      </c>
      <c r="T260" s="36">
        <v>1.2636397454574944</v>
      </c>
      <c r="U260" s="36">
        <v>1.1641430548855047</v>
      </c>
      <c r="V260" s="36">
        <v>1.9044631225453379</v>
      </c>
      <c r="W260" s="36">
        <v>1.7597214907186571</v>
      </c>
      <c r="X260" s="36">
        <v>1.2208331694156576</v>
      </c>
      <c r="Y260" s="36">
        <v>1.0798638205716009</v>
      </c>
      <c r="Z260" s="36">
        <v>1.5268759177934159</v>
      </c>
      <c r="AA260" s="36">
        <v>1.2298669906515014</v>
      </c>
      <c r="AB260" s="36">
        <v>1.4377643388512475</v>
      </c>
      <c r="AC260" s="36">
        <v>1.3421351716405203</v>
      </c>
      <c r="AD260" s="36">
        <v>0.86851897472123862</v>
      </c>
      <c r="AE260" s="36">
        <v>0.86632850705824993</v>
      </c>
      <c r="AF260" s="36">
        <v>1.1470581897194043</v>
      </c>
      <c r="AG260" s="36">
        <v>1.081827535942733</v>
      </c>
      <c r="AH260" s="36">
        <v>1.1175807385942294</v>
      </c>
      <c r="AI260" s="36">
        <v>1.0142299885632782</v>
      </c>
      <c r="AJ260" s="36">
        <v>1.0717750983496039</v>
      </c>
      <c r="AK260" s="36">
        <v>1.0031353629459343</v>
      </c>
      <c r="AL260" s="36">
        <v>1.5133026590615564</v>
      </c>
      <c r="AM260" s="36">
        <v>1.3348203512409518</v>
      </c>
      <c r="AN260" s="36">
        <v>1.0472518790296688</v>
      </c>
      <c r="AO260" s="36">
        <v>0.69232283215606938</v>
      </c>
      <c r="AP260" s="36">
        <v>0.6854707861722974</v>
      </c>
      <c r="AQ260" s="36">
        <v>0.69513942905945347</v>
      </c>
      <c r="AR260" s="36">
        <v>0.94503938864508197</v>
      </c>
      <c r="AS260" s="36">
        <v>0.78818624231476853</v>
      </c>
      <c r="AT260" s="36">
        <v>1.3132884915103531</v>
      </c>
      <c r="AU260" s="36">
        <v>0.81107864687276521</v>
      </c>
      <c r="AV260" s="36">
        <v>1.0457694139204547</v>
      </c>
      <c r="AW260" s="36">
        <v>1.0328606241242284</v>
      </c>
      <c r="AX260" s="36">
        <v>0.82980795250367356</v>
      </c>
      <c r="AY260" s="36">
        <v>1.0734655500816639</v>
      </c>
      <c r="AZ260" s="36">
        <v>0.99810509767776523</v>
      </c>
      <c r="BA260" s="36">
        <v>1.3498653689656501</v>
      </c>
      <c r="BB260" s="36">
        <v>1.0924636069083953</v>
      </c>
      <c r="BC260" s="36">
        <v>0.7949556089715798</v>
      </c>
      <c r="BD260" s="36">
        <v>1.1685568326018225</v>
      </c>
      <c r="BE260" s="36">
        <v>1.0500198536811498</v>
      </c>
      <c r="BF260" s="36">
        <v>2.8413345885661343</v>
      </c>
      <c r="BG260" s="36">
        <v>0.89669345948231927</v>
      </c>
      <c r="BH260" s="36">
        <v>1.192240020075493</v>
      </c>
      <c r="BI260" s="36">
        <v>1.1287944839842798</v>
      </c>
      <c r="BJ260" s="36">
        <v>0.6700861364427253</v>
      </c>
      <c r="BK260" s="36">
        <v>0.94223052910975391</v>
      </c>
      <c r="BL260" s="36">
        <v>0.9638795695871708</v>
      </c>
      <c r="BM260" s="36">
        <v>0.88252063480675413</v>
      </c>
      <c r="BN260" s="36">
        <v>0.91536463787377942</v>
      </c>
      <c r="BO260" s="36">
        <v>0.68289131979790119</v>
      </c>
    </row>
    <row r="261" spans="1:67">
      <c r="A261" t="s">
        <v>548</v>
      </c>
      <c r="B261" t="s">
        <v>670</v>
      </c>
      <c r="C261" t="s">
        <v>671</v>
      </c>
      <c r="E261" s="127">
        <v>0.5</v>
      </c>
      <c r="G261" s="36">
        <v>1.0127779710362694</v>
      </c>
      <c r="H261" s="36">
        <v>0.75023949066511986</v>
      </c>
      <c r="I261" s="36">
        <v>0.98596185640447209</v>
      </c>
      <c r="J261" s="36">
        <v>1.0002193329445519</v>
      </c>
      <c r="K261" s="36">
        <v>1.2489638712699875</v>
      </c>
      <c r="L261" s="36">
        <v>0.76127686514305926</v>
      </c>
      <c r="M261" s="36">
        <v>0.75867506353124226</v>
      </c>
      <c r="N261" s="36">
        <v>0.79009903836207884</v>
      </c>
      <c r="O261" s="36">
        <v>0.65565575840831058</v>
      </c>
      <c r="P261" s="36">
        <v>0.59047093937837769</v>
      </c>
      <c r="Q261" s="36">
        <v>1.2895784500768213</v>
      </c>
      <c r="R261" s="36">
        <v>0.98643900035906118</v>
      </c>
      <c r="S261" s="36">
        <v>0.82696086184814954</v>
      </c>
      <c r="T261" s="36">
        <v>1.2021682678479246</v>
      </c>
      <c r="U261" s="36">
        <v>0.88049635894374911</v>
      </c>
      <c r="V261" s="36">
        <v>0.90483291933906329</v>
      </c>
      <c r="W261" s="36">
        <v>0.79879153905812683</v>
      </c>
      <c r="X261" s="36">
        <v>0.74326245265396151</v>
      </c>
      <c r="Y261" s="36">
        <v>0.81898683711296794</v>
      </c>
      <c r="Z261" s="36">
        <v>1.0706412517602952</v>
      </c>
      <c r="AA261" s="36">
        <v>0.92292418288981093</v>
      </c>
      <c r="AB261" s="36">
        <v>0.86368219905645682</v>
      </c>
      <c r="AC261" s="36">
        <v>0.91126209065423736</v>
      </c>
      <c r="AD261" s="36">
        <v>1.012755669460442</v>
      </c>
      <c r="AE261" s="36">
        <v>0.96693655824550762</v>
      </c>
      <c r="AF261" s="36">
        <v>0.82703661829577357</v>
      </c>
      <c r="AG261" s="36">
        <v>0.8623352681995109</v>
      </c>
      <c r="AH261" s="36">
        <v>1.1513362730985759</v>
      </c>
      <c r="AI261" s="36">
        <v>1.0701903569329785</v>
      </c>
      <c r="AJ261" s="36">
        <v>0.97060415764691943</v>
      </c>
      <c r="AK261" s="36">
        <v>0.89675132814397029</v>
      </c>
      <c r="AL261" s="36">
        <v>1.0219826041886242</v>
      </c>
      <c r="AM261" s="36">
        <v>1.0030592552086846</v>
      </c>
      <c r="AN261" s="36">
        <v>0.8545336157669996</v>
      </c>
      <c r="AO261" s="36">
        <v>0.82833494686775977</v>
      </c>
      <c r="AP261" s="36">
        <v>0.61089246522729335</v>
      </c>
      <c r="AQ261" s="36">
        <v>1.1483410287813189</v>
      </c>
      <c r="AR261" s="36">
        <v>0.99530931396269662</v>
      </c>
      <c r="AS261" s="36">
        <v>0.79886471496303846</v>
      </c>
      <c r="AT261" s="36">
        <v>4.3103492952230775</v>
      </c>
      <c r="AU261" s="36">
        <v>0.75133272689995612</v>
      </c>
      <c r="AV261" s="36">
        <v>0.92018490921469676</v>
      </c>
      <c r="AW261" s="36">
        <v>1.0537237317166193</v>
      </c>
      <c r="AX261" s="36">
        <v>1.0075371903257559</v>
      </c>
      <c r="AY261" s="36">
        <v>0.91531067857241477</v>
      </c>
      <c r="AZ261" s="36">
        <v>0.97145350222398652</v>
      </c>
      <c r="BA261" s="36">
        <v>1.0083209648700606</v>
      </c>
      <c r="BB261" s="36">
        <v>0.88890257787467775</v>
      </c>
      <c r="BC261" s="36">
        <v>0.92707873795394835</v>
      </c>
      <c r="BD261" s="36">
        <v>0.98099144461331789</v>
      </c>
      <c r="BE261" s="36">
        <v>1.0116477408092071</v>
      </c>
      <c r="BF261" s="36">
        <v>0.64941995790055784</v>
      </c>
      <c r="BG261" s="36">
        <v>0.89228202913617549</v>
      </c>
      <c r="BH261" s="36">
        <v>0.81616092272580898</v>
      </c>
      <c r="BI261" s="36">
        <v>0.7235354108245956</v>
      </c>
      <c r="BJ261" s="36">
        <v>0.80699452152843409</v>
      </c>
      <c r="BK261" s="36">
        <v>0.79941458090507511</v>
      </c>
      <c r="BL261" s="36">
        <v>1.0666927271761351</v>
      </c>
      <c r="BM261" s="36">
        <v>0.77012825985082478</v>
      </c>
      <c r="BN261" s="36">
        <v>0.87334308797100113</v>
      </c>
      <c r="BO261" s="36">
        <v>0.70106096975839527</v>
      </c>
    </row>
    <row r="262" spans="1:67">
      <c r="A262" t="s">
        <v>548</v>
      </c>
      <c r="B262" t="s">
        <v>670</v>
      </c>
      <c r="C262" t="s">
        <v>671</v>
      </c>
      <c r="E262" s="127">
        <v>1</v>
      </c>
      <c r="G262" s="36">
        <v>0.9603626914961072</v>
      </c>
      <c r="H262" s="36">
        <v>0.49611842520048272</v>
      </c>
      <c r="I262" s="36">
        <v>0.66569676985983706</v>
      </c>
      <c r="J262" s="36">
        <v>1.9233878747833921</v>
      </c>
      <c r="K262" s="36">
        <v>1.4682168638953133</v>
      </c>
      <c r="L262" s="36">
        <v>0.81780368825118932</v>
      </c>
      <c r="M262" s="36">
        <v>0.77104520897981854</v>
      </c>
      <c r="N262" s="36">
        <v>0.66132839127287213</v>
      </c>
      <c r="O262" s="36">
        <v>0.67564802712272076</v>
      </c>
      <c r="P262" s="36">
        <v>0.60009852799223184</v>
      </c>
      <c r="Q262" s="36">
        <v>1.6589068439215136</v>
      </c>
      <c r="R262" s="36">
        <v>0.96837321371624197</v>
      </c>
      <c r="S262" s="36">
        <v>0.87613451360767347</v>
      </c>
      <c r="T262" s="36">
        <v>1.0562652553300236</v>
      </c>
      <c r="U262" s="36">
        <v>0.98604286984766953</v>
      </c>
      <c r="V262" s="36">
        <v>0.93890861867789355</v>
      </c>
      <c r="W262" s="36">
        <v>0.70672668537171612</v>
      </c>
      <c r="X262" s="36">
        <v>0.9495243925988931</v>
      </c>
      <c r="Y262" s="36">
        <v>1.0318587556654562</v>
      </c>
      <c r="Z262" s="36">
        <v>0.93420332116110727</v>
      </c>
      <c r="AA262" s="36">
        <v>0.95106600583689183</v>
      </c>
      <c r="AB262" s="36">
        <v>1.4458378799121385</v>
      </c>
      <c r="AC262" s="36">
        <v>0.47938985702123782</v>
      </c>
      <c r="AD262" s="36">
        <v>0.79092866924226579</v>
      </c>
      <c r="AE262" s="36">
        <v>0.62193101707609644</v>
      </c>
      <c r="AF262" s="36">
        <v>1.1014136908371246</v>
      </c>
      <c r="AG262" s="36">
        <v>0.9263659453385753</v>
      </c>
      <c r="AH262" s="36">
        <v>1.178247482797953</v>
      </c>
      <c r="AI262" s="36">
        <v>1.1738115165124037</v>
      </c>
      <c r="AJ262" s="36">
        <v>1.0869520349185153</v>
      </c>
      <c r="AK262" s="36">
        <v>1.2025636162562092</v>
      </c>
      <c r="AL262" s="36">
        <v>1.201389510612211</v>
      </c>
      <c r="AM262" s="36">
        <v>1.5028907806058323</v>
      </c>
      <c r="AN262" s="36">
        <v>1.0472039792027756</v>
      </c>
      <c r="AO262" s="36">
        <v>1.0080865408342115</v>
      </c>
      <c r="AP262" s="36">
        <v>0.6338984672510134</v>
      </c>
      <c r="AQ262" s="36">
        <v>0.9746015915439129</v>
      </c>
      <c r="AR262" s="36">
        <v>1.0618280678392338</v>
      </c>
      <c r="AS262" s="36">
        <v>0.85818253545342649</v>
      </c>
      <c r="AT262" s="36">
        <v>1.2493157247269449</v>
      </c>
      <c r="AU262" s="36">
        <v>0.92713876188346955</v>
      </c>
      <c r="AV262" s="36">
        <v>0.9416932118997462</v>
      </c>
      <c r="AW262" s="36">
        <v>1.0344256827640348</v>
      </c>
      <c r="AX262" s="36">
        <v>0.91014381012750523</v>
      </c>
      <c r="AY262" s="36">
        <v>0.76084092277356596</v>
      </c>
      <c r="AZ262" s="36">
        <v>1.0080381100072902</v>
      </c>
      <c r="BA262" s="36">
        <v>1.210235893655935</v>
      </c>
      <c r="BB262" s="36">
        <v>0.95490594810771234</v>
      </c>
      <c r="BC262" s="36">
        <v>1.1440079774264413</v>
      </c>
      <c r="BD262" s="36">
        <v>1.3064444593973001</v>
      </c>
      <c r="BE262" s="36">
        <v>1.0069837200895888</v>
      </c>
      <c r="BF262" s="36">
        <v>1.1732878161358107</v>
      </c>
      <c r="BG262" s="36">
        <v>1.1242049109515826</v>
      </c>
      <c r="BH262" s="36">
        <v>0.96610967086062072</v>
      </c>
      <c r="BI262" s="36">
        <v>0.86842241212733173</v>
      </c>
      <c r="BJ262" s="36">
        <v>0.9100161902676448</v>
      </c>
      <c r="BK262" s="36">
        <v>1.0002420246042287</v>
      </c>
      <c r="BL262" s="36">
        <v>1.091625487774901</v>
      </c>
      <c r="BM262" s="36">
        <v>0.85648742849901127</v>
      </c>
      <c r="BN262" s="36">
        <v>1.0195650031163233</v>
      </c>
      <c r="BO262" s="36">
        <v>0.66940218080310099</v>
      </c>
    </row>
    <row r="263" spans="1:67">
      <c r="A263" t="s">
        <v>548</v>
      </c>
      <c r="B263" s="62" t="s">
        <v>883</v>
      </c>
      <c r="C263" s="62" t="s">
        <v>674</v>
      </c>
      <c r="D263" s="62" t="s">
        <v>35</v>
      </c>
      <c r="E263" s="129" t="s">
        <v>544</v>
      </c>
      <c r="F263" s="62" t="s">
        <v>314</v>
      </c>
      <c r="G263" s="37">
        <v>1.5328406178718363</v>
      </c>
      <c r="H263" s="37">
        <v>1.1385770427762991</v>
      </c>
      <c r="I263" s="37">
        <v>0.89718581816601761</v>
      </c>
      <c r="J263" s="37">
        <v>2.1904202600959701</v>
      </c>
      <c r="K263" s="37">
        <v>0.78045343281038404</v>
      </c>
      <c r="L263" s="37">
        <v>0.78390033968892603</v>
      </c>
      <c r="M263" s="37">
        <v>0.78140082938058453</v>
      </c>
      <c r="N263" s="37">
        <v>0.51912648630941083</v>
      </c>
      <c r="O263" s="37">
        <v>0.47098669684524236</v>
      </c>
      <c r="P263" s="37">
        <v>0.83670229715821154</v>
      </c>
      <c r="Q263" s="37">
        <v>0.85701030606451489</v>
      </c>
      <c r="R263" s="37">
        <v>1.8215703419574232</v>
      </c>
      <c r="S263" s="37">
        <v>0.97317749948560173</v>
      </c>
      <c r="T263" s="37">
        <v>0.8931347318869437</v>
      </c>
      <c r="U263" s="37">
        <v>1.2464798485163568</v>
      </c>
      <c r="V263" s="37">
        <v>0.63910934690913745</v>
      </c>
      <c r="W263" s="37">
        <v>1.4309416840161211</v>
      </c>
      <c r="X263" s="37">
        <v>0.29311050617734263</v>
      </c>
      <c r="Y263" s="37">
        <v>0.77069607581450483</v>
      </c>
      <c r="Z263" s="37">
        <v>1.1591911900179939</v>
      </c>
      <c r="AA263" s="37">
        <v>0.73948258477993989</v>
      </c>
      <c r="AB263" s="37">
        <v>1.103155013239447</v>
      </c>
      <c r="AC263" s="37">
        <v>0.75437796390176148</v>
      </c>
      <c r="AD263" s="37">
        <v>1.1438158266218377</v>
      </c>
      <c r="AE263" s="37">
        <v>0.85244536727839215</v>
      </c>
      <c r="AF263" s="37">
        <v>0.98012710524363722</v>
      </c>
      <c r="AG263" s="37">
        <v>0.57649540191568061</v>
      </c>
      <c r="AH263" s="37">
        <v>1.1929950662020345</v>
      </c>
      <c r="AI263" s="37">
        <v>0.97994648429734743</v>
      </c>
      <c r="AJ263" s="37">
        <v>1.0210999958782614</v>
      </c>
      <c r="AK263" s="37">
        <v>0.45793280136271397</v>
      </c>
      <c r="AL263" s="37">
        <v>0.99586910961915753</v>
      </c>
      <c r="AM263" s="37">
        <v>1.3028437932487797</v>
      </c>
      <c r="AN263" s="37">
        <v>0.7668226616827355</v>
      </c>
      <c r="AO263" s="37">
        <v>1.1721708744206387</v>
      </c>
      <c r="AP263" s="37">
        <v>0.64047584739816699</v>
      </c>
      <c r="AQ263" s="37">
        <v>0.8426767673166784</v>
      </c>
      <c r="AR263" s="37">
        <v>0.91965075975722488</v>
      </c>
      <c r="AS263" s="37">
        <v>0.97008250120185258</v>
      </c>
      <c r="AT263" s="37">
        <v>7.3406972812465252</v>
      </c>
      <c r="AU263" s="37">
        <v>0.84621061540954323</v>
      </c>
      <c r="AV263" s="37">
        <v>0.9182075448871696</v>
      </c>
      <c r="AW263" s="37">
        <v>0.96498523756815147</v>
      </c>
      <c r="AX263" s="37">
        <v>0.90826132359713252</v>
      </c>
      <c r="AY263" s="37">
        <v>1.2827026915969846</v>
      </c>
      <c r="AZ263" s="37">
        <v>0.81687664718858466</v>
      </c>
      <c r="BA263" s="37">
        <v>0.90116632785754935</v>
      </c>
      <c r="BB263" s="37">
        <v>0.83736050154813746</v>
      </c>
      <c r="BC263" s="37">
        <v>0.95129631513081048</v>
      </c>
      <c r="BD263" s="37">
        <v>1.1278862921862696</v>
      </c>
      <c r="BE263" s="37">
        <v>0.81884603651323296</v>
      </c>
      <c r="BF263" s="37">
        <v>3.8957259475745043</v>
      </c>
      <c r="BG263" s="37">
        <v>4.1757636828291647</v>
      </c>
      <c r="BH263" s="37">
        <v>1.4080925443786718</v>
      </c>
      <c r="BI263" s="37">
        <v>0.93682806787939221</v>
      </c>
      <c r="BJ263" s="37">
        <v>1.9956963001266905</v>
      </c>
      <c r="BK263" s="37">
        <v>1.1244088130755363</v>
      </c>
      <c r="BL263" s="37">
        <v>1.0398710134537736</v>
      </c>
      <c r="BM263" s="37">
        <v>1.0563878579654689</v>
      </c>
      <c r="BN263" s="37">
        <v>0.98228526436540564</v>
      </c>
      <c r="BO263" s="37">
        <v>0.83594048275682431</v>
      </c>
    </row>
    <row r="264" spans="1:67">
      <c r="A264" t="s">
        <v>548</v>
      </c>
      <c r="B264" t="s">
        <v>883</v>
      </c>
      <c r="C264" t="s">
        <v>674</v>
      </c>
      <c r="E264" s="126" t="s">
        <v>544</v>
      </c>
      <c r="G264" s="36">
        <v>1.0668208527630012</v>
      </c>
      <c r="H264" s="36">
        <v>0.91409949564083071</v>
      </c>
      <c r="I264" s="36">
        <v>0.71926920356946933</v>
      </c>
      <c r="J264" s="36">
        <v>0.66679555670800716</v>
      </c>
      <c r="K264" s="36">
        <v>0.53061293294212397</v>
      </c>
      <c r="L264" s="36">
        <v>0.57494391741090134</v>
      </c>
      <c r="M264" s="36">
        <v>0.24258361678279963</v>
      </c>
      <c r="N264" s="36">
        <v>0.26703586228170012</v>
      </c>
      <c r="O264" s="36">
        <v>0.25810150423919648</v>
      </c>
      <c r="P264" s="36">
        <v>0.3672763647603981</v>
      </c>
      <c r="Q264" s="36">
        <v>0.74840937745452984</v>
      </c>
      <c r="R264" s="36">
        <v>0.96949256876127243</v>
      </c>
      <c r="S264" s="36">
        <v>0.61169778482790382</v>
      </c>
      <c r="T264" s="36">
        <v>0.75819394733858436</v>
      </c>
      <c r="U264" s="36">
        <v>0.71271092444534967</v>
      </c>
      <c r="V264" s="36">
        <v>0.2571573551618353</v>
      </c>
      <c r="W264" s="36">
        <v>1.1982184528988202</v>
      </c>
      <c r="X264" s="36">
        <v>0.45279930045899258</v>
      </c>
      <c r="Y264" s="36">
        <v>0.69588082998690015</v>
      </c>
      <c r="Z264" s="36">
        <v>0.59192042539027223</v>
      </c>
      <c r="AA264" s="36">
        <v>0.80624155115860285</v>
      </c>
      <c r="AB264" s="36">
        <v>0.31069532966998187</v>
      </c>
      <c r="AC264" s="36">
        <v>0.77428572871263268</v>
      </c>
      <c r="AD264" s="36">
        <v>0.72864407056648561</v>
      </c>
      <c r="AE264" s="36">
        <v>0.65815219324951402</v>
      </c>
      <c r="AF264" s="36">
        <v>0.55517831125814165</v>
      </c>
      <c r="AG264" s="36">
        <v>0.47346208054250627</v>
      </c>
      <c r="AH264" s="36">
        <v>0.97151573389804258</v>
      </c>
      <c r="AI264" s="36">
        <v>0.84256940446077788</v>
      </c>
      <c r="AJ264" s="36">
        <v>0.80215611488909733</v>
      </c>
      <c r="AK264" s="36">
        <v>0.45621313262630153</v>
      </c>
      <c r="AL264" s="36">
        <v>0.41361793220366644</v>
      </c>
      <c r="AM264" s="36">
        <v>0.68273936190051554</v>
      </c>
      <c r="AN264" s="36">
        <v>0.55795054277290956</v>
      </c>
      <c r="AO264" s="36">
        <v>1.1276240563609246</v>
      </c>
      <c r="AP264" s="36">
        <v>0.63463119863732498</v>
      </c>
      <c r="AQ264" s="36">
        <v>0.49467440169314608</v>
      </c>
      <c r="AR264" s="36">
        <v>0.96474318272466908</v>
      </c>
      <c r="AS264" s="36">
        <v>0.71253022243393771</v>
      </c>
      <c r="AT264" s="36">
        <v>0.93484869218617039</v>
      </c>
      <c r="AU264" s="36">
        <v>1.0588688060375631</v>
      </c>
      <c r="AV264" s="36">
        <v>0.75001726019532189</v>
      </c>
      <c r="AW264" s="36">
        <v>0.7848542477479008</v>
      </c>
      <c r="AX264" s="36">
        <v>1.1296165201453925</v>
      </c>
      <c r="AY264" s="36">
        <v>1.1788118082275871</v>
      </c>
      <c r="AZ264" s="36">
        <v>0.96140542487383496</v>
      </c>
      <c r="BA264" s="36">
        <v>0.92463440163388411</v>
      </c>
      <c r="BB264" s="36">
        <v>0.77115737541548768</v>
      </c>
      <c r="BC264" s="36">
        <v>0.88623657858779403</v>
      </c>
      <c r="BD264" s="36">
        <v>0.9377741780776232</v>
      </c>
      <c r="BE264" s="36">
        <v>0.95376584583154433</v>
      </c>
      <c r="BF264" s="36">
        <v>1.6157719910257959</v>
      </c>
      <c r="BG264" s="36">
        <v>0.4415264247671426</v>
      </c>
      <c r="BH264" s="36">
        <v>0.81899442819279589</v>
      </c>
      <c r="BI264" s="36">
        <v>0.64983057538944722</v>
      </c>
      <c r="BJ264" s="36">
        <v>1.3064308684951846</v>
      </c>
      <c r="BK264" s="36">
        <v>1.0013982172174005</v>
      </c>
      <c r="BL264" s="36">
        <v>1.0703960160618069</v>
      </c>
      <c r="BM264" s="36">
        <v>1.255420474011576</v>
      </c>
      <c r="BN264" s="36">
        <v>0.93278754161951982</v>
      </c>
      <c r="BO264" s="36">
        <v>0.86012117193555893</v>
      </c>
    </row>
    <row r="265" spans="1:67">
      <c r="A265" t="s">
        <v>548</v>
      </c>
      <c r="B265" t="s">
        <v>883</v>
      </c>
      <c r="C265" t="s">
        <v>674</v>
      </c>
      <c r="E265" s="127">
        <v>0.01</v>
      </c>
      <c r="G265" s="36">
        <v>1.5257737307398447</v>
      </c>
      <c r="H265" s="36">
        <v>1.5374774484213118</v>
      </c>
      <c r="I265" s="36">
        <v>0.84487631182334733</v>
      </c>
      <c r="J265" s="36">
        <v>4.7718246493941798</v>
      </c>
      <c r="K265" s="36">
        <v>0.57264692167223497</v>
      </c>
      <c r="L265" s="36">
        <v>0.51124101528158938</v>
      </c>
      <c r="M265" s="36">
        <v>0.99824650800610404</v>
      </c>
      <c r="N265" s="36">
        <v>0.72572321989655342</v>
      </c>
      <c r="O265" s="36">
        <v>1.0996859301935826</v>
      </c>
      <c r="P265" s="36">
        <v>1.3813889940791402</v>
      </c>
      <c r="Q265" s="36">
        <v>0.73750145061702221</v>
      </c>
      <c r="R265" s="36">
        <v>2.8649620737232038</v>
      </c>
      <c r="S265" s="36">
        <v>0.93569367281285187</v>
      </c>
      <c r="T265" s="36">
        <v>0.79569258776469487</v>
      </c>
      <c r="U265" s="36">
        <v>0.96005761507970455</v>
      </c>
      <c r="V265" s="36">
        <v>0.5461874330083033</v>
      </c>
      <c r="W265" s="36">
        <v>1.6705211074752435</v>
      </c>
      <c r="X265" s="36">
        <v>0.23698208717283237</v>
      </c>
      <c r="Y265" s="36">
        <v>4.2209486655496002</v>
      </c>
      <c r="Z265" s="36">
        <v>0.82156798503393524</v>
      </c>
      <c r="AA265" s="36">
        <v>0.30101794705961682</v>
      </c>
      <c r="AB265" s="36">
        <v>2.5227003712959841</v>
      </c>
      <c r="AC265" s="36">
        <v>1.0046498536175812</v>
      </c>
      <c r="AD265" s="36">
        <v>1.0404359152415732</v>
      </c>
      <c r="AE265" s="36">
        <v>1.1591060863964449</v>
      </c>
      <c r="AF265" s="36">
        <v>0.95553067412700565</v>
      </c>
      <c r="AG265" s="36">
        <v>0.38923526747152404</v>
      </c>
      <c r="AH265" s="36">
        <v>1.0482053734999701</v>
      </c>
      <c r="AI265" s="36">
        <v>0.8610137624902191</v>
      </c>
      <c r="AJ265" s="36">
        <v>0.77028139727803924</v>
      </c>
      <c r="AK265" s="36">
        <v>0.22014731384307773</v>
      </c>
      <c r="AL265" s="36">
        <v>1.2036044743923893</v>
      </c>
      <c r="AM265" s="36">
        <v>0.80944078760373261</v>
      </c>
      <c r="AN265" s="36">
        <v>0.5626455317133765</v>
      </c>
      <c r="AO265" s="36">
        <v>0.73842137937812313</v>
      </c>
      <c r="AP265" s="36">
        <v>0.64642253832226515</v>
      </c>
      <c r="AQ265" s="36">
        <v>0.45894226818114608</v>
      </c>
      <c r="AR265" s="36">
        <v>0.89037891613534048</v>
      </c>
      <c r="AS265" s="36">
        <v>0.71178463022573335</v>
      </c>
      <c r="AT265" s="36">
        <v>11.307831944887043</v>
      </c>
      <c r="AU265" s="36">
        <v>0.6841677578975226</v>
      </c>
      <c r="AV265" s="36">
        <v>0.75274103457516628</v>
      </c>
      <c r="AW265" s="36">
        <v>0.84201165640256403</v>
      </c>
      <c r="AX265" s="36">
        <v>0.94902150585381928</v>
      </c>
      <c r="AY265" s="36">
        <v>1.3779467630618327</v>
      </c>
      <c r="AZ265" s="36">
        <v>0.80191625002642841</v>
      </c>
      <c r="BA265" s="36">
        <v>1.60221959254698</v>
      </c>
      <c r="BB265" s="36">
        <v>0.97080544540433433</v>
      </c>
      <c r="BC265" s="36">
        <v>0.78529141385951229</v>
      </c>
      <c r="BD265" s="36">
        <v>0.77215102835186256</v>
      </c>
      <c r="BE265" s="36">
        <v>0.88576595541829428</v>
      </c>
      <c r="BF265" s="36">
        <v>1.607953320495773</v>
      </c>
      <c r="BG265" s="36">
        <v>2.227419667881203</v>
      </c>
      <c r="BH265" s="36">
        <v>1.8450305994659</v>
      </c>
      <c r="BI265" s="36">
        <v>0.55447316277356895</v>
      </c>
      <c r="BJ265" s="36">
        <v>1.9013913589965801</v>
      </c>
      <c r="BK265" s="36">
        <v>0.86005450677525064</v>
      </c>
      <c r="BL265" s="36">
        <v>0.89486249517636396</v>
      </c>
      <c r="BM265" s="36">
        <v>1.55189776867387</v>
      </c>
      <c r="BN265" s="36">
        <v>1.7997091474282001</v>
      </c>
      <c r="BO265" s="36">
        <v>0.79267724507225024</v>
      </c>
    </row>
    <row r="266" spans="1:67">
      <c r="A266" t="s">
        <v>548</v>
      </c>
      <c r="B266" t="s">
        <v>883</v>
      </c>
      <c r="C266" t="s">
        <v>674</v>
      </c>
      <c r="E266" s="127">
        <v>0.01</v>
      </c>
      <c r="G266" s="36">
        <v>1.097521559260797</v>
      </c>
      <c r="H266" s="36">
        <v>2.6774074669777046</v>
      </c>
      <c r="I266" s="36">
        <v>0.91673429978272147</v>
      </c>
      <c r="J266" s="36">
        <v>9.4445436457553118</v>
      </c>
      <c r="K266" s="36">
        <v>2.0475917321343529</v>
      </c>
      <c r="L266" s="36">
        <v>0.87909712138466878</v>
      </c>
      <c r="M266" s="36">
        <v>1.7177372203827592</v>
      </c>
      <c r="N266" s="36">
        <v>0.75075801372037732</v>
      </c>
      <c r="O266" s="36">
        <v>2.1680578121237271</v>
      </c>
      <c r="P266" s="36">
        <v>1.91878860769695</v>
      </c>
      <c r="Q266" s="36">
        <v>1.65520793255864</v>
      </c>
      <c r="R266" s="36">
        <v>3.2393015785299144</v>
      </c>
      <c r="S266" s="36">
        <v>1.9807808133907323</v>
      </c>
      <c r="T266" s="36">
        <v>0.99909102145261885</v>
      </c>
      <c r="U266" s="36">
        <v>1.2394686625820019</v>
      </c>
      <c r="V266" s="36">
        <v>1.0861665741287254</v>
      </c>
      <c r="W266" s="36">
        <v>1.4872101167290617</v>
      </c>
      <c r="X266" s="36">
        <v>0.95671157325963918</v>
      </c>
      <c r="Y266" s="36">
        <v>3.0555139616193587</v>
      </c>
      <c r="Z266" s="36">
        <v>0.90019911793044083</v>
      </c>
      <c r="AA266" s="36">
        <v>0.5882786785162768</v>
      </c>
      <c r="AB266" s="36">
        <v>1.9201607043027615</v>
      </c>
      <c r="AC266" s="36">
        <v>1.2470693619968511</v>
      </c>
      <c r="AD266" s="36">
        <v>0.63452004643629023</v>
      </c>
      <c r="AE266" s="36">
        <v>1.0685332265245653</v>
      </c>
      <c r="AF266" s="36">
        <v>0.98748041926817476</v>
      </c>
      <c r="AG266" s="36">
        <v>0.52324812154683542</v>
      </c>
      <c r="AH266" s="36">
        <v>0.69253208986628079</v>
      </c>
      <c r="AI266" s="36">
        <v>0.79527621520511604</v>
      </c>
      <c r="AJ266" s="36">
        <v>0.63341275178663892</v>
      </c>
      <c r="AK266" s="36">
        <v>0.32280919905988426</v>
      </c>
      <c r="AL266" s="36">
        <v>0.928991723778127</v>
      </c>
      <c r="AM266" s="36">
        <v>1.1793210635191629</v>
      </c>
      <c r="AN266" s="36">
        <v>0.59205006745784361</v>
      </c>
      <c r="AO266" s="36">
        <v>0.71795653527616532</v>
      </c>
      <c r="AP266" s="36">
        <v>0.85962066917455215</v>
      </c>
      <c r="AQ266" s="36">
        <v>0.32292496305912116</v>
      </c>
      <c r="AR266" s="36">
        <v>0.88973064773498378</v>
      </c>
      <c r="AS266" s="36">
        <v>0.59825025353683048</v>
      </c>
      <c r="AT266" s="36">
        <v>0.27936880078836424</v>
      </c>
      <c r="AU266" s="36">
        <v>0.95185980620835908</v>
      </c>
      <c r="AV266" s="36">
        <v>0.6454871232668935</v>
      </c>
      <c r="AW266" s="36">
        <v>0.70363127820145455</v>
      </c>
      <c r="AX266" s="36">
        <v>0.82810839183314422</v>
      </c>
      <c r="AY266" s="36">
        <v>1.7526699950691382</v>
      </c>
      <c r="AZ266" s="36">
        <v>1.0148753372236512</v>
      </c>
      <c r="BA266" s="36">
        <v>1.5033042333694733</v>
      </c>
      <c r="BB266" s="36">
        <v>1.0361391872060819</v>
      </c>
      <c r="BC266" s="36">
        <v>0.91136402182962239</v>
      </c>
      <c r="BD266" s="36">
        <v>1.9233669067138801</v>
      </c>
      <c r="BE266" s="36">
        <v>1.0261898071682924</v>
      </c>
      <c r="BF266" s="36">
        <v>1.3527190885336999</v>
      </c>
      <c r="BG266" s="36">
        <v>1.6259008116209099</v>
      </c>
      <c r="BH266" s="36">
        <v>1.4083261533951299</v>
      </c>
      <c r="BI266" s="36">
        <v>0.80179344279796139</v>
      </c>
      <c r="BJ266" s="36">
        <v>1.6163390998445999</v>
      </c>
      <c r="BK266" s="36">
        <v>1.1568779447488029</v>
      </c>
      <c r="BL266" s="36">
        <v>0.9799925025964451</v>
      </c>
      <c r="BM266" s="36">
        <v>1.8577125927053699</v>
      </c>
      <c r="BN266" s="36">
        <v>1.41169335700403</v>
      </c>
      <c r="BO266" s="36">
        <v>1.0427096973925534</v>
      </c>
    </row>
    <row r="267" spans="1:67">
      <c r="A267" t="s">
        <v>548</v>
      </c>
      <c r="B267" t="s">
        <v>883</v>
      </c>
      <c r="C267" t="s">
        <v>674</v>
      </c>
      <c r="E267" s="127">
        <v>0.1</v>
      </c>
      <c r="G267" s="36">
        <v>1.0193027452799877</v>
      </c>
      <c r="H267" s="36">
        <v>2.6836007437662701</v>
      </c>
      <c r="I267" s="36">
        <v>1.0337654503476699</v>
      </c>
      <c r="J267" s="36">
        <v>9.8002219403738167</v>
      </c>
      <c r="K267" s="36">
        <v>3.3340169048429917</v>
      </c>
      <c r="L267" s="36">
        <v>1.2036598919605124</v>
      </c>
      <c r="M267" s="36">
        <v>2.1792665759655501</v>
      </c>
      <c r="N267" s="36">
        <v>0.87040165681708515</v>
      </c>
      <c r="O267" s="36">
        <v>2.2034078476871213</v>
      </c>
      <c r="P267" s="36">
        <v>2.2245740341084357</v>
      </c>
      <c r="Q267" s="36">
        <v>1.8154734070190153</v>
      </c>
      <c r="R267" s="36">
        <v>2.7875856290717578</v>
      </c>
      <c r="S267" s="36">
        <v>2.6197017619947776</v>
      </c>
      <c r="T267" s="36">
        <v>1.2941648135734651</v>
      </c>
      <c r="U267" s="36">
        <v>1.3223051333628437</v>
      </c>
      <c r="V267" s="36">
        <v>1.8436677699325508</v>
      </c>
      <c r="W267" s="36">
        <v>1.7974377692478818</v>
      </c>
      <c r="X267" s="36">
        <v>1.7284624822594914</v>
      </c>
      <c r="Y267" s="36">
        <v>2.4363956040552237</v>
      </c>
      <c r="Z267" s="36">
        <v>1.0729994893701162</v>
      </c>
      <c r="AA267" s="36">
        <v>0.94468482378613905</v>
      </c>
      <c r="AB267" s="36">
        <v>2.9784472183582129</v>
      </c>
      <c r="AC267" s="36">
        <v>1.2242303531839056</v>
      </c>
      <c r="AD267" s="36">
        <v>0.46880861363044207</v>
      </c>
      <c r="AE267" s="36">
        <v>1.6922762589793841</v>
      </c>
      <c r="AF267" s="36">
        <v>1.06818192679351</v>
      </c>
      <c r="AG267" s="36">
        <v>0.51723810427236561</v>
      </c>
      <c r="AH267" s="36">
        <v>0.83121071748491904</v>
      </c>
      <c r="AI267" s="36">
        <v>0.9030396647001343</v>
      </c>
      <c r="AJ267" s="36">
        <v>0.89785299036317234</v>
      </c>
      <c r="AK267" s="36">
        <v>0.73310255055464424</v>
      </c>
      <c r="AL267" s="36">
        <v>0.99107832435589638</v>
      </c>
      <c r="AM267" s="36">
        <v>1.4352378780485608</v>
      </c>
      <c r="AN267" s="36">
        <v>0.84505926196742953</v>
      </c>
      <c r="AO267" s="36">
        <v>0.60094370126348795</v>
      </c>
      <c r="AP267" s="36">
        <v>1.0534380026191879</v>
      </c>
      <c r="AQ267" s="36">
        <v>0.28769343564488792</v>
      </c>
      <c r="AR267" s="36">
        <v>0.74472200238661557</v>
      </c>
      <c r="AS267" s="36">
        <v>0.63382406481336462</v>
      </c>
      <c r="AT267" s="36">
        <v>0.60022534803839478</v>
      </c>
      <c r="AU267" s="36">
        <v>1.1424684632538449</v>
      </c>
      <c r="AV267" s="36">
        <v>0.66057466957144384</v>
      </c>
      <c r="AW267" s="36">
        <v>0.54571698572228244</v>
      </c>
      <c r="AX267" s="36">
        <v>0.87128997821902499</v>
      </c>
      <c r="AY267" s="36">
        <v>2.1330055423041627</v>
      </c>
      <c r="AZ267" s="36">
        <v>1.0902325184158881</v>
      </c>
      <c r="BA267" s="36">
        <v>1.6718788859140112</v>
      </c>
      <c r="BB267" s="36">
        <v>1.1286132172409269</v>
      </c>
      <c r="BC267" s="36">
        <v>0.95226344434916965</v>
      </c>
      <c r="BD267" s="36">
        <v>1.04848721223109</v>
      </c>
      <c r="BE267" s="36">
        <v>0.93344112433382953</v>
      </c>
      <c r="BF267" s="36">
        <v>2.0326235785113274</v>
      </c>
      <c r="BG267" s="36">
        <v>1.4288759471114301</v>
      </c>
      <c r="BH267" s="36">
        <v>1.9075433284793235</v>
      </c>
      <c r="BI267" s="36">
        <v>0.8205344761336445</v>
      </c>
      <c r="BJ267" s="36">
        <v>1.1224997849362777</v>
      </c>
      <c r="BK267" s="36">
        <v>0.9818469060282492</v>
      </c>
      <c r="BL267" s="36">
        <v>0.96873632865731074</v>
      </c>
      <c r="BM267" s="36">
        <v>1.3773541334910211</v>
      </c>
      <c r="BN267" s="36">
        <v>1.6246234915354303</v>
      </c>
      <c r="BO267" s="36">
        <v>1.097081636280504</v>
      </c>
    </row>
    <row r="268" spans="1:67">
      <c r="A268" t="s">
        <v>548</v>
      </c>
      <c r="B268" t="s">
        <v>883</v>
      </c>
      <c r="C268" t="s">
        <v>674</v>
      </c>
      <c r="E268" s="127">
        <v>0.1</v>
      </c>
      <c r="G268" s="36">
        <v>0.88873612117672496</v>
      </c>
      <c r="H268" s="36">
        <v>5.0298276766489458</v>
      </c>
      <c r="I268" s="36">
        <v>0.79202829140320963</v>
      </c>
      <c r="J268" s="36">
        <v>20.744723781823151</v>
      </c>
      <c r="K268" s="36">
        <v>2.0489664011773572</v>
      </c>
      <c r="L268" s="36">
        <v>0.90982364063779297</v>
      </c>
      <c r="M268" s="36">
        <v>2.3775437474803431</v>
      </c>
      <c r="N268" s="36">
        <v>0.86154928520972018</v>
      </c>
      <c r="O268" s="36">
        <v>1.8534948869836483</v>
      </c>
      <c r="P268" s="36">
        <v>1.5027692770361636</v>
      </c>
      <c r="Q268" s="36">
        <v>2.4383455697303509</v>
      </c>
      <c r="R268" s="36">
        <v>3.1430722831229274</v>
      </c>
      <c r="S268" s="36">
        <v>1.9259620043568029</v>
      </c>
      <c r="T268" s="36">
        <v>0.84438049416732852</v>
      </c>
      <c r="U268" s="36">
        <v>1.4498740717548873</v>
      </c>
      <c r="V268" s="36">
        <v>1.4784932837068769</v>
      </c>
      <c r="W268" s="36">
        <v>2.9394269935675923</v>
      </c>
      <c r="X268" s="36">
        <v>0.66558390330000783</v>
      </c>
      <c r="Y268" s="36">
        <v>5.8118912475989299</v>
      </c>
      <c r="Z268" s="36">
        <v>1.5223087101851895</v>
      </c>
      <c r="AA268" s="36">
        <v>0.44240659776019203</v>
      </c>
      <c r="AB268" s="36">
        <v>6.4429252449601586</v>
      </c>
      <c r="AC268" s="36">
        <v>0.99578206301711591</v>
      </c>
      <c r="AD268" s="36">
        <v>0.84047077162004624</v>
      </c>
      <c r="AE268" s="36">
        <v>1.0299439361695866</v>
      </c>
      <c r="AF268" s="36">
        <v>0.9257095568641619</v>
      </c>
      <c r="AG268" s="36">
        <v>0.2125709363471015</v>
      </c>
      <c r="AH268" s="36">
        <v>0.81603980916810026</v>
      </c>
      <c r="AI268" s="36">
        <v>0.76973910923217925</v>
      </c>
      <c r="AJ268" s="36">
        <v>0.57712027893282569</v>
      </c>
      <c r="AK268" s="36">
        <v>0.4375814624192339</v>
      </c>
      <c r="AL268" s="36">
        <v>1.1977830214720457</v>
      </c>
      <c r="AM268" s="36">
        <v>0.99081618335645438</v>
      </c>
      <c r="AN268" s="36">
        <v>0.78364922275124227</v>
      </c>
      <c r="AO268" s="36">
        <v>0.70529325144122834</v>
      </c>
      <c r="AP268" s="36">
        <v>0.9185284595045492</v>
      </c>
      <c r="AQ268" s="36">
        <v>0.31329062078197345</v>
      </c>
      <c r="AR268" s="36">
        <v>0.83809790268033046</v>
      </c>
      <c r="AS268" s="36">
        <v>0.5604872285569017</v>
      </c>
      <c r="AT268" s="36">
        <v>1.5789058912790734</v>
      </c>
      <c r="AU268" s="36">
        <v>0.86822658650082796</v>
      </c>
      <c r="AV268" s="36">
        <v>0.6807798176275085</v>
      </c>
      <c r="AW268" s="36">
        <v>0.51067846997820943</v>
      </c>
      <c r="AX268" s="36">
        <v>0.8202393514662053</v>
      </c>
      <c r="AY268" s="36">
        <v>1.6882983388812904</v>
      </c>
      <c r="AZ268" s="36">
        <v>0.87553582027625176</v>
      </c>
      <c r="BA268" s="36">
        <v>1.5842446466957198</v>
      </c>
      <c r="BB268" s="36">
        <v>1.0611680017104099</v>
      </c>
      <c r="BC268" s="36">
        <v>0.73847230046820089</v>
      </c>
      <c r="BD268" s="36">
        <v>1.9365848744080001</v>
      </c>
      <c r="BE268" s="36">
        <v>0.87645589873983831</v>
      </c>
      <c r="BF268" s="36">
        <v>1.8670547951956999</v>
      </c>
      <c r="BG268" s="36">
        <v>1.8133577329502999</v>
      </c>
      <c r="BH268" s="36">
        <v>1.3478219702725085</v>
      </c>
      <c r="BI268" s="36">
        <v>0.56483547391885469</v>
      </c>
      <c r="BJ268" s="36">
        <v>1.0917711400206673</v>
      </c>
      <c r="BK268" s="36">
        <v>0.83589621762882005</v>
      </c>
      <c r="BL268" s="36">
        <v>1.0072369604504554</v>
      </c>
      <c r="BM268" s="36">
        <v>1.9979501582802499</v>
      </c>
      <c r="BN268" s="36">
        <v>1.9495245131722201</v>
      </c>
      <c r="BO268" s="36">
        <v>0.99318213823979196</v>
      </c>
    </row>
    <row r="269" spans="1:67">
      <c r="A269" t="s">
        <v>548</v>
      </c>
      <c r="B269" t="s">
        <v>883</v>
      </c>
      <c r="C269" t="s">
        <v>674</v>
      </c>
      <c r="E269" s="127">
        <v>0.5</v>
      </c>
      <c r="G269" s="36">
        <v>1.2268718782462398</v>
      </c>
      <c r="H269" s="36">
        <v>0.65161412228203375</v>
      </c>
      <c r="I269" s="36">
        <v>1.0542890116549533</v>
      </c>
      <c r="J269" s="36">
        <v>0.95726021973583642</v>
      </c>
      <c r="K269" s="36">
        <v>0.92491866631616693</v>
      </c>
      <c r="L269" s="36">
        <v>0.81969540053723711</v>
      </c>
      <c r="M269" s="36">
        <v>0.40562562217898002</v>
      </c>
      <c r="N269" s="36">
        <v>1.1147900857811299</v>
      </c>
      <c r="O269" s="36">
        <v>1.3733288447490481</v>
      </c>
      <c r="P269" s="36">
        <v>0.81597939637365313</v>
      </c>
      <c r="Q269" s="36">
        <v>0.92246508207928601</v>
      </c>
      <c r="R269" s="36">
        <v>1.7254449095624782</v>
      </c>
      <c r="S269" s="36">
        <v>0.86607125041624988</v>
      </c>
      <c r="T269" s="36">
        <v>0.90897058358549709</v>
      </c>
      <c r="U269" s="36">
        <v>0.82533722126061237</v>
      </c>
      <c r="V269" s="36">
        <v>0.42114530553518076</v>
      </c>
      <c r="W269" s="36">
        <v>1.1348940538168144</v>
      </c>
      <c r="X269" s="36">
        <v>0.86370485305799694</v>
      </c>
      <c r="Y269" s="36">
        <v>0.78381160394844929</v>
      </c>
      <c r="Z269" s="36">
        <v>0.57241834449441975</v>
      </c>
      <c r="AA269" s="36">
        <v>0.86510713281570872</v>
      </c>
      <c r="AB269" s="36">
        <v>0.58448549484577539</v>
      </c>
      <c r="AC269" s="36">
        <v>0.87818976348385913</v>
      </c>
      <c r="AD269" s="36">
        <v>0.89189935638483442</v>
      </c>
      <c r="AE269" s="36">
        <v>0.73619497512655585</v>
      </c>
      <c r="AF269" s="36">
        <v>0.71335384527678813</v>
      </c>
      <c r="AG269" s="36">
        <v>0.54828102744646978</v>
      </c>
      <c r="AH269" s="36">
        <v>1.0139425647512936</v>
      </c>
      <c r="AI269" s="36">
        <v>0.96228363647824833</v>
      </c>
      <c r="AJ269" s="36">
        <v>0.88492163801480217</v>
      </c>
      <c r="AK269" s="36">
        <v>0.59026984605655164</v>
      </c>
      <c r="AL269" s="36">
        <v>0.58157505931797826</v>
      </c>
      <c r="AM269" s="36">
        <v>1.1656005809724701</v>
      </c>
      <c r="AN269" s="36">
        <v>0.68296133886993582</v>
      </c>
      <c r="AO269" s="36">
        <v>0.83217152463749344</v>
      </c>
      <c r="AP269" s="36">
        <v>0.7768225673836987</v>
      </c>
      <c r="AQ269" s="36">
        <v>0.47837629845981622</v>
      </c>
      <c r="AR269" s="36">
        <v>1.1973820233428389</v>
      </c>
      <c r="AS269" s="36">
        <v>0.66558267228288637</v>
      </c>
      <c r="AT269" s="36">
        <v>5.6744141549413252</v>
      </c>
      <c r="AU269" s="36">
        <v>0.96874610982375042</v>
      </c>
      <c r="AV269" s="36">
        <v>0.80477777484607782</v>
      </c>
      <c r="AW269" s="36">
        <v>0.74337564801063793</v>
      </c>
      <c r="AX269" s="36">
        <v>1.0406606959973215</v>
      </c>
      <c r="AY269" s="36">
        <v>1.3094854992141833</v>
      </c>
      <c r="AZ269" s="36">
        <v>1.1133317235003224</v>
      </c>
      <c r="BA269" s="36">
        <v>1.3180201558133</v>
      </c>
      <c r="BB269" s="36">
        <v>1.1070833799278015</v>
      </c>
      <c r="BC269" s="36">
        <v>1.1308679250815921</v>
      </c>
      <c r="BD269" s="36">
        <v>1.1478858054955241</v>
      </c>
      <c r="BE269" s="36">
        <v>1.0817549278125069</v>
      </c>
      <c r="BF269" s="36">
        <v>6.9349731351927248</v>
      </c>
      <c r="BG269" s="36">
        <v>2.6067249345635584</v>
      </c>
      <c r="BH269" s="36">
        <v>1.8393691366189</v>
      </c>
      <c r="BI269" s="36">
        <v>0.69727622582001958</v>
      </c>
      <c r="BJ269" s="36">
        <v>1.3354236092014684</v>
      </c>
      <c r="BK269" s="36">
        <v>1.0970904383262394</v>
      </c>
      <c r="BL269" s="36">
        <v>1.0423294316164722</v>
      </c>
      <c r="BM269" s="36">
        <v>1.4843561721854797</v>
      </c>
      <c r="BN269" s="36">
        <v>1.44081419120813</v>
      </c>
      <c r="BO269" s="36">
        <v>0.89148256594979303</v>
      </c>
    </row>
    <row r="270" spans="1:67">
      <c r="A270" t="s">
        <v>548</v>
      </c>
      <c r="B270" t="s">
        <v>883</v>
      </c>
      <c r="C270" t="s">
        <v>674</v>
      </c>
      <c r="E270" s="127">
        <v>0.5</v>
      </c>
      <c r="G270" s="36">
        <v>1.1465133953659499</v>
      </c>
      <c r="H270" s="36">
        <v>1.3163733548007868</v>
      </c>
      <c r="I270" s="36">
        <v>1.4164240163507662</v>
      </c>
      <c r="J270" s="36">
        <v>1.239055771297104</v>
      </c>
      <c r="K270" s="36">
        <v>1.0795345270617731</v>
      </c>
      <c r="L270" s="36">
        <v>1.0275343475277283</v>
      </c>
      <c r="M270" s="36">
        <v>0.98157244793721865</v>
      </c>
      <c r="N270" s="36">
        <v>2.7101775644519965</v>
      </c>
      <c r="O270" s="36">
        <v>2.481016677479809</v>
      </c>
      <c r="P270" s="36">
        <v>1.2153313858687464</v>
      </c>
      <c r="Q270" s="36">
        <v>0.42508244321317429</v>
      </c>
      <c r="R270" s="36">
        <v>2.5050525088471027</v>
      </c>
      <c r="S270" s="36">
        <v>1.2779495810607342</v>
      </c>
      <c r="T270" s="36">
        <v>0.82793259365038274</v>
      </c>
      <c r="U270" s="36">
        <v>1.0491844667607486</v>
      </c>
      <c r="V270" s="36">
        <v>0.76280402022567451</v>
      </c>
      <c r="W270" s="36">
        <v>3.5194429814373329</v>
      </c>
      <c r="X270" s="36">
        <v>0.8396535387516626</v>
      </c>
      <c r="Y270" s="36">
        <v>1.249065721481994</v>
      </c>
      <c r="Z270" s="36">
        <v>0.70739249870764342</v>
      </c>
      <c r="AA270" s="36">
        <v>0.87569616429782959</v>
      </c>
      <c r="AB270" s="36">
        <v>1.5842798804051486</v>
      </c>
      <c r="AC270" s="36">
        <v>1.7465766745165612</v>
      </c>
      <c r="AD270" s="36">
        <v>0.93733020145904</v>
      </c>
      <c r="AE270" s="36">
        <v>1.1041882054207264</v>
      </c>
      <c r="AF270" s="36">
        <v>0.91252663891166153</v>
      </c>
      <c r="AG270" s="36">
        <v>0.75968356964352013</v>
      </c>
      <c r="AH270" s="36">
        <v>0.82380744037346476</v>
      </c>
      <c r="AI270" s="36">
        <v>0.85879448847345896</v>
      </c>
      <c r="AJ270" s="36">
        <v>0.82359227428801429</v>
      </c>
      <c r="AK270" s="36">
        <v>0.452038104958155</v>
      </c>
      <c r="AL270" s="36">
        <v>0.9643979932287069</v>
      </c>
      <c r="AM270" s="36">
        <v>1.3164434850171436</v>
      </c>
      <c r="AN270" s="36">
        <v>0.7508561639645186</v>
      </c>
      <c r="AO270" s="36">
        <v>0.53943342850625198</v>
      </c>
      <c r="AP270" s="36">
        <v>1.1058587217067954</v>
      </c>
      <c r="AQ270" s="36">
        <v>0.5764927155852998</v>
      </c>
      <c r="AR270" s="36">
        <v>1.0632245825602786</v>
      </c>
      <c r="AS270" s="36">
        <v>0.79918891223514243</v>
      </c>
      <c r="AT270" s="36">
        <v>3.9811462463793994</v>
      </c>
      <c r="AU270" s="36">
        <v>0.89994810601612074</v>
      </c>
      <c r="AV270" s="36">
        <v>0.77623467220392495</v>
      </c>
      <c r="AW270" s="36">
        <v>0.83894351704690506</v>
      </c>
      <c r="AX270" s="36">
        <v>0.96650519259965362</v>
      </c>
      <c r="AY270" s="36">
        <v>1.6158305277182634</v>
      </c>
      <c r="AZ270" s="36">
        <v>1.0998171133136578</v>
      </c>
      <c r="BA270" s="36">
        <v>1.50195347870269</v>
      </c>
      <c r="BB270" s="36">
        <v>1.10771383055038</v>
      </c>
      <c r="BC270" s="36">
        <v>1.0784402192596516</v>
      </c>
      <c r="BD270" s="36">
        <v>0.94260673920097293</v>
      </c>
      <c r="BE270" s="36">
        <v>1.0870487238531541</v>
      </c>
      <c r="BF270" s="36">
        <v>23.047985130655576</v>
      </c>
      <c r="BG270" s="36">
        <v>3.6117218229011288</v>
      </c>
      <c r="BH270" s="36">
        <v>1.39830076341746</v>
      </c>
      <c r="BI270" s="36">
        <v>1.0387027442558168</v>
      </c>
      <c r="BJ270" s="36">
        <v>1.5394536852761576</v>
      </c>
      <c r="BK270" s="36">
        <v>1.1440514883659061</v>
      </c>
      <c r="BL270" s="36">
        <v>0.82183735249230649</v>
      </c>
      <c r="BM270" s="36">
        <v>1.9995868112271866</v>
      </c>
      <c r="BN270" s="36">
        <v>1.7357163858936</v>
      </c>
      <c r="BO270" s="36">
        <v>1.1807699418045079</v>
      </c>
    </row>
    <row r="271" spans="1:67">
      <c r="A271" t="s">
        <v>548</v>
      </c>
      <c r="B271" s="64" t="s">
        <v>883</v>
      </c>
      <c r="C271" s="64" t="s">
        <v>674</v>
      </c>
      <c r="D271" s="64"/>
      <c r="E271" s="128">
        <v>1</v>
      </c>
      <c r="F271" s="64"/>
      <c r="G271" s="38" t="s">
        <v>546</v>
      </c>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row>
    <row r="272" spans="1:67">
      <c r="A272" t="s">
        <v>548</v>
      </c>
      <c r="B272" t="s">
        <v>679</v>
      </c>
      <c r="C272" t="s">
        <v>680</v>
      </c>
      <c r="D272" t="s">
        <v>35</v>
      </c>
      <c r="E272" s="126" t="s">
        <v>544</v>
      </c>
      <c r="F272" t="s">
        <v>48</v>
      </c>
      <c r="G272" s="36">
        <v>1.6239880641701117</v>
      </c>
      <c r="H272" s="36">
        <v>0.92695117110221847</v>
      </c>
      <c r="I272" s="36">
        <v>0.71045346194503189</v>
      </c>
      <c r="J272" s="36">
        <v>2.7406935625466993</v>
      </c>
      <c r="K272" s="36">
        <v>0.50198556783189618</v>
      </c>
      <c r="L272" s="36">
        <v>0.54793455313891948</v>
      </c>
      <c r="M272" s="36">
        <v>0.78865598074817822</v>
      </c>
      <c r="N272" s="36">
        <v>0.69135151533625272</v>
      </c>
      <c r="O272" s="36">
        <v>0.97069606556055177</v>
      </c>
      <c r="P272" s="36">
        <v>1.1376995668758714</v>
      </c>
      <c r="Q272" s="36">
        <v>0.85899270960285501</v>
      </c>
      <c r="R272" s="36">
        <v>1.9298865510833283</v>
      </c>
      <c r="S272" s="36">
        <v>0.73923665677132822</v>
      </c>
      <c r="T272" s="36">
        <v>0.65532526778939248</v>
      </c>
      <c r="U272" s="36">
        <v>0.91458736443636912</v>
      </c>
      <c r="V272" s="36">
        <v>0.44057759182683565</v>
      </c>
      <c r="W272" s="36">
        <v>1.5265747262829275</v>
      </c>
      <c r="X272" s="36">
        <v>0.14689425910788612</v>
      </c>
      <c r="Y272" s="36">
        <v>2.3580058272408313</v>
      </c>
      <c r="Z272" s="36">
        <v>0.53457040300787562</v>
      </c>
      <c r="AA272" s="36">
        <v>0.38902139595518259</v>
      </c>
      <c r="AB272" s="36">
        <v>1.652864963228649</v>
      </c>
      <c r="AC272" s="36">
        <v>0.71039472421106453</v>
      </c>
      <c r="AD272" s="36">
        <v>1.0921629384697149</v>
      </c>
      <c r="AE272" s="36">
        <v>1.0890065369218811</v>
      </c>
      <c r="AF272" s="36">
        <v>0.95553067412700565</v>
      </c>
      <c r="AG272" s="36">
        <v>0.41717203035919587</v>
      </c>
      <c r="AH272" s="36">
        <v>0.9316896745949178</v>
      </c>
      <c r="AI272" s="36">
        <v>0.74955601594157684</v>
      </c>
      <c r="AJ272" s="36">
        <v>0.75442923534773121</v>
      </c>
      <c r="AK272" s="36">
        <v>0.25464179664077696</v>
      </c>
      <c r="AL272" s="36">
        <v>0.97763061859030809</v>
      </c>
      <c r="AM272" s="36">
        <v>0.8555935152633567</v>
      </c>
      <c r="AN272" s="36">
        <v>0.53599751293979714</v>
      </c>
      <c r="AO272" s="36">
        <v>1.0442855294627913</v>
      </c>
      <c r="AP272" s="36">
        <v>0.72726316143354153</v>
      </c>
      <c r="AQ272" s="36">
        <v>0.530853098699823</v>
      </c>
      <c r="AR272" s="36">
        <v>0.85410854685235094</v>
      </c>
      <c r="AS272" s="36">
        <v>0.78977449638557295</v>
      </c>
      <c r="AT272" s="36">
        <v>5.4993093428505526</v>
      </c>
      <c r="AU272" s="36">
        <v>0.81361716554719343</v>
      </c>
      <c r="AV272" s="36">
        <v>0.68312690787022179</v>
      </c>
      <c r="AW272" s="36">
        <v>0.85970411117381818</v>
      </c>
      <c r="AX272" s="36">
        <v>1.0826092994568486</v>
      </c>
      <c r="AY272" s="36">
        <v>1.2856697905180434</v>
      </c>
      <c r="AZ272" s="36">
        <v>0.85353574535294352</v>
      </c>
      <c r="BA272" s="36">
        <v>0.95475246624436427</v>
      </c>
      <c r="BB272" s="36">
        <v>0.87493885677576821</v>
      </c>
      <c r="BC272" s="36">
        <v>0.93387413671227737</v>
      </c>
      <c r="BD272" s="36">
        <v>0.84496000674744498</v>
      </c>
      <c r="BE272" s="36">
        <v>0.8615446387869744</v>
      </c>
      <c r="BF272" s="36">
        <v>1.6996356681446096</v>
      </c>
      <c r="BG272" s="36">
        <v>3.0427449350122333</v>
      </c>
      <c r="BH272" s="36">
        <v>1.0696030533806264</v>
      </c>
      <c r="BI272" s="36">
        <v>0.72155913443651321</v>
      </c>
      <c r="BJ272" s="36">
        <v>1.4341794244464168</v>
      </c>
      <c r="BK272" s="36">
        <v>1.0811000178342656</v>
      </c>
      <c r="BL272" s="36">
        <v>0.85840948335256506</v>
      </c>
      <c r="BM272" s="36">
        <v>0.67477244114906076</v>
      </c>
      <c r="BN272" s="36">
        <v>0.72575136997345457</v>
      </c>
      <c r="BO272" s="36">
        <v>0.88564809056174831</v>
      </c>
    </row>
    <row r="273" spans="1:67">
      <c r="A273" t="s">
        <v>548</v>
      </c>
      <c r="B273" t="s">
        <v>679</v>
      </c>
      <c r="C273" t="s">
        <v>680</v>
      </c>
      <c r="E273" s="127">
        <v>0.01</v>
      </c>
      <c r="G273" s="36">
        <v>1.8144609764800701</v>
      </c>
      <c r="H273" s="36">
        <v>1.5807018228938419</v>
      </c>
      <c r="I273" s="36">
        <v>0.80486127829013809</v>
      </c>
      <c r="J273" s="36">
        <v>5.3314983059041019</v>
      </c>
      <c r="K273" s="36">
        <v>0.76086784131193497</v>
      </c>
      <c r="L273" s="36">
        <v>0.58320520029697187</v>
      </c>
      <c r="M273" s="36">
        <v>1.012181509960083</v>
      </c>
      <c r="N273" s="36">
        <v>0.95098292037929677</v>
      </c>
      <c r="O273" s="36">
        <v>1.5660079639875222</v>
      </c>
      <c r="P273" s="36">
        <v>1.9946278989243247</v>
      </c>
      <c r="Q273" s="36">
        <v>1.1334476756172107</v>
      </c>
      <c r="R273" s="36">
        <v>2.8255192942389411</v>
      </c>
      <c r="S273" s="36">
        <v>0.98904509260232409</v>
      </c>
      <c r="T273" s="36">
        <v>0.8012270673886519</v>
      </c>
      <c r="U273" s="36">
        <v>1.0951988924261011</v>
      </c>
      <c r="V273" s="36">
        <v>0.48212128365273088</v>
      </c>
      <c r="W273" s="36">
        <v>1.7056223069820327</v>
      </c>
      <c r="X273" s="36">
        <v>0.25049434143157312</v>
      </c>
      <c r="Y273" s="36">
        <v>3.2211308856724274</v>
      </c>
      <c r="Z273" s="36">
        <v>0.95690782573623856</v>
      </c>
      <c r="AA273" s="36">
        <v>0.36549445143088588</v>
      </c>
      <c r="AB273" s="36">
        <v>2.6298287619372518</v>
      </c>
      <c r="AC273" s="36">
        <v>0.92446638850098706</v>
      </c>
      <c r="AD273" s="36">
        <v>1.0332490994095691</v>
      </c>
      <c r="AE273" s="36">
        <v>1.1431483303814785</v>
      </c>
      <c r="AF273" s="36">
        <v>1.0825053026243152</v>
      </c>
      <c r="AG273" s="36">
        <v>0.30751194133669529</v>
      </c>
      <c r="AH273" s="36">
        <v>0.89373647518473609</v>
      </c>
      <c r="AI273" s="36">
        <v>0.74955601594157684</v>
      </c>
      <c r="AJ273" s="36">
        <v>0.66593694653071034</v>
      </c>
      <c r="AK273" s="36">
        <v>0.22167855950436569</v>
      </c>
      <c r="AL273" s="36">
        <v>1.2036044743923893</v>
      </c>
      <c r="AM273" s="36">
        <v>1.0754924918401874</v>
      </c>
      <c r="AN273" s="36">
        <v>0.57846365066077632</v>
      </c>
      <c r="AO273" s="36">
        <v>1.073644391817546</v>
      </c>
      <c r="AP273" s="36">
        <v>0.75814694491553603</v>
      </c>
      <c r="AQ273" s="36">
        <v>0.40231141804135051</v>
      </c>
      <c r="AR273" s="36">
        <v>0.98793726391662773</v>
      </c>
      <c r="AS273" s="36">
        <v>0.8007993375065483</v>
      </c>
      <c r="AT273" s="36">
        <v>6.4946439768373345</v>
      </c>
      <c r="AU273" s="36">
        <v>0.75388795254511087</v>
      </c>
      <c r="AV273" s="36">
        <v>0.72207746561173547</v>
      </c>
      <c r="AW273" s="36">
        <v>0.78019794879515392</v>
      </c>
      <c r="AX273" s="36">
        <v>0.99620370781184131</v>
      </c>
      <c r="AY273" s="36">
        <v>1.1995723307755495</v>
      </c>
      <c r="AZ273" s="36">
        <v>0.76393589102407888</v>
      </c>
      <c r="BA273" s="36">
        <v>0.90953347807054219</v>
      </c>
      <c r="BB273" s="36">
        <v>0.95744007995799618</v>
      </c>
      <c r="BC273" s="36">
        <v>0.88964398802259492</v>
      </c>
      <c r="BD273" s="36">
        <v>0.78837556282453169</v>
      </c>
      <c r="BE273" s="36">
        <v>0.79829697708566205</v>
      </c>
      <c r="BF273" s="36">
        <v>1.2101832528325436</v>
      </c>
      <c r="BG273" s="36">
        <v>1.7475980507620561</v>
      </c>
      <c r="BH273" s="36">
        <v>0.88704271843136184</v>
      </c>
      <c r="BI273" s="36">
        <v>0.70182806196020142</v>
      </c>
      <c r="BJ273" s="36">
        <v>0.88898163779014283</v>
      </c>
      <c r="BK273" s="36">
        <v>0.94769846094838395</v>
      </c>
      <c r="BL273" s="36">
        <v>0.834936230888497</v>
      </c>
      <c r="BM273" s="36">
        <v>0.66088582511367144</v>
      </c>
      <c r="BN273" s="36">
        <v>0.7157597363986814</v>
      </c>
      <c r="BO273" s="36">
        <v>0.79267724507225301</v>
      </c>
    </row>
    <row r="274" spans="1:67">
      <c r="A274" t="s">
        <v>548</v>
      </c>
      <c r="B274" t="s">
        <v>679</v>
      </c>
      <c r="C274" t="s">
        <v>680</v>
      </c>
      <c r="E274" s="127">
        <v>0.01</v>
      </c>
      <c r="G274" s="36">
        <v>1.4616345209111739</v>
      </c>
      <c r="H274" s="36">
        <v>3.5410324107555975</v>
      </c>
      <c r="I274" s="36">
        <v>1.4721338917690896</v>
      </c>
      <c r="J274" s="36">
        <v>11.414647648798409</v>
      </c>
      <c r="K274" s="36">
        <v>2.4406432302107541</v>
      </c>
      <c r="L274" s="36">
        <v>0.74093957577726188</v>
      </c>
      <c r="M274" s="36">
        <v>3.7420859178161319</v>
      </c>
      <c r="N274" s="36">
        <v>1.3658065974433347</v>
      </c>
      <c r="O274" s="36">
        <v>3.2484163629827529</v>
      </c>
      <c r="P274" s="36">
        <v>6.2920455390783241</v>
      </c>
      <c r="Q274" s="36">
        <v>0.85283928324371405</v>
      </c>
      <c r="R274" s="36">
        <v>3.1145335696368184</v>
      </c>
      <c r="S274" s="36">
        <v>2.3774295302283699</v>
      </c>
      <c r="T274" s="36">
        <v>1.0732761754017728</v>
      </c>
      <c r="U274" s="36">
        <v>0.89692243306314523</v>
      </c>
      <c r="V274" s="36">
        <v>3.5865051556189256</v>
      </c>
      <c r="W274" s="36">
        <v>1.3527936779170828</v>
      </c>
      <c r="X274" s="36">
        <v>1.5905098307435959</v>
      </c>
      <c r="Y274" s="36">
        <v>5.2225283053329186</v>
      </c>
      <c r="Z274" s="36">
        <v>1.2760186271532228</v>
      </c>
      <c r="AA274" s="36">
        <v>0.40553686901503283</v>
      </c>
      <c r="AB274" s="36">
        <v>3.7699892064293277</v>
      </c>
      <c r="AC274" s="36">
        <v>5.1761342764728493</v>
      </c>
      <c r="AD274" s="36">
        <v>0.53110572366979092</v>
      </c>
      <c r="AE274" s="36">
        <v>1.2217635486149561</v>
      </c>
      <c r="AF274" s="36">
        <v>1.0389724358320906</v>
      </c>
      <c r="AG274" s="36">
        <v>0.79493040527265579</v>
      </c>
      <c r="AH274" s="36">
        <v>0.71861261232783136</v>
      </c>
      <c r="AI274" s="36">
        <v>0.82522604640759178</v>
      </c>
      <c r="AJ274" s="36">
        <v>0.63929386327204352</v>
      </c>
      <c r="AK274" s="36">
        <v>0.31910141916958401</v>
      </c>
      <c r="AL274" s="36">
        <v>1.1463685871071103</v>
      </c>
      <c r="AM274" s="36">
        <v>1.4552730522010595</v>
      </c>
      <c r="AN274" s="36">
        <v>0.70569878087005034</v>
      </c>
      <c r="AO274" s="36">
        <v>0.18368449344752219</v>
      </c>
      <c r="AP274" s="36">
        <v>1.0830541760177339</v>
      </c>
      <c r="AQ274" s="36">
        <v>0.31921585350588155</v>
      </c>
      <c r="AR274" s="36">
        <v>0.53026075658204774</v>
      </c>
      <c r="AS274" s="36">
        <v>0.34202041386129584</v>
      </c>
      <c r="AT274" s="36">
        <v>0.58787288899497803</v>
      </c>
      <c r="AU274" s="36">
        <v>0.86582918823475952</v>
      </c>
      <c r="AV274" s="36">
        <v>0.32125561024694876</v>
      </c>
      <c r="AW274" s="36">
        <v>0.49182768583679248</v>
      </c>
      <c r="AX274" s="36">
        <v>0.7532626254357625</v>
      </c>
      <c r="AY274" s="36">
        <v>2.5542287137433748</v>
      </c>
      <c r="AZ274" s="36">
        <v>1.0902325184158823</v>
      </c>
      <c r="BA274" s="36">
        <v>2.2214017586014179</v>
      </c>
      <c r="BB274" s="36">
        <v>1.7345376428511912</v>
      </c>
      <c r="BC274" s="36">
        <v>0.85229965682072728</v>
      </c>
      <c r="BD274" s="36">
        <v>0.93194018488834129</v>
      </c>
      <c r="BE274" s="36">
        <v>0.90791612770138319</v>
      </c>
      <c r="BF274" s="36">
        <v>0.3470807043843297</v>
      </c>
      <c r="BG274" s="36">
        <v>1.3170766288631743</v>
      </c>
      <c r="BH274" s="36">
        <v>0.98740634934113258</v>
      </c>
      <c r="BI274" s="36">
        <v>0.29010274613572434</v>
      </c>
      <c r="BJ274" s="36">
        <v>0.51288780317525207</v>
      </c>
      <c r="BK274" s="36">
        <v>0.83137426513706825</v>
      </c>
      <c r="BL274" s="36">
        <v>0.91014981876360024</v>
      </c>
      <c r="BM274" s="36">
        <v>0.4607000119740442</v>
      </c>
      <c r="BN274" s="36">
        <v>1.0644479535306806</v>
      </c>
      <c r="BO274" s="36">
        <v>1.1047124425179553</v>
      </c>
    </row>
    <row r="275" spans="1:67">
      <c r="A275" t="s">
        <v>548</v>
      </c>
      <c r="B275" t="s">
        <v>679</v>
      </c>
      <c r="C275" t="s">
        <v>680</v>
      </c>
      <c r="E275" s="127">
        <v>0.1</v>
      </c>
      <c r="G275" s="36">
        <v>2.7163158862218322</v>
      </c>
      <c r="H275" s="36">
        <v>1.6118935189822916</v>
      </c>
      <c r="I275" s="36">
        <v>0.90308711875978809</v>
      </c>
      <c r="J275" s="36">
        <v>4.1228721647138187</v>
      </c>
      <c r="K275" s="36">
        <v>1.1519396036760963</v>
      </c>
      <c r="L275" s="36">
        <v>0.94594386295430999</v>
      </c>
      <c r="M275" s="36">
        <v>0.73452696428390174</v>
      </c>
      <c r="N275" s="36">
        <v>0.90968485771891416</v>
      </c>
      <c r="O275" s="36">
        <v>1.5630281789035343</v>
      </c>
      <c r="P275" s="36">
        <v>0.81409625996923463</v>
      </c>
      <c r="Q275" s="36">
        <v>1.2659609236714502</v>
      </c>
      <c r="R275" s="36">
        <v>2.2557936125033993</v>
      </c>
      <c r="S275" s="36">
        <v>1.4837255847926363</v>
      </c>
      <c r="T275" s="36">
        <v>0.70172233034001308</v>
      </c>
      <c r="U275" s="36">
        <v>1.172609196520547</v>
      </c>
      <c r="V275" s="36">
        <v>0.49967316888460972</v>
      </c>
      <c r="W275" s="36">
        <v>2.0551223555746962</v>
      </c>
      <c r="X275" s="36">
        <v>0.4554223401221153</v>
      </c>
      <c r="Y275" s="36">
        <v>1.8470789119542443</v>
      </c>
      <c r="Z275" s="36">
        <v>0.51470170942816951</v>
      </c>
      <c r="AA275" s="36">
        <v>0.64065402843949704</v>
      </c>
      <c r="AB275" s="36">
        <v>1.1033616894399494</v>
      </c>
      <c r="AC275" s="36">
        <v>1.1167229349698879</v>
      </c>
      <c r="AD275" s="36">
        <v>0.79092866924226146</v>
      </c>
      <c r="AE275" s="36">
        <v>0.85549212198634983</v>
      </c>
      <c r="AF275" s="36">
        <v>0.86415166703657031</v>
      </c>
      <c r="AG275" s="36">
        <v>0.27925482704885057</v>
      </c>
      <c r="AH275" s="36">
        <v>0.58505436646711084</v>
      </c>
      <c r="AI275" s="36">
        <v>0.6203699745861585</v>
      </c>
      <c r="AJ275" s="36">
        <v>0.59472238269193256</v>
      </c>
      <c r="AK275" s="36">
        <v>0.36251515544445923</v>
      </c>
      <c r="AL275" s="36">
        <v>0.98261895385944764</v>
      </c>
      <c r="AM275" s="36">
        <v>0.89983985257179777</v>
      </c>
      <c r="AN275" s="36">
        <v>0.54206677388787183</v>
      </c>
      <c r="AO275" s="36">
        <v>2.0301966744609645</v>
      </c>
      <c r="AP275" s="36">
        <v>1.0226579495831298</v>
      </c>
      <c r="AQ275" s="36">
        <v>0.28378780177420077</v>
      </c>
      <c r="AR275" s="36">
        <v>0.82733882014967386</v>
      </c>
      <c r="AS275" s="36">
        <v>0.78423419093494529</v>
      </c>
      <c r="AT275" s="36">
        <v>1.1416640005216108</v>
      </c>
      <c r="AU275" s="36">
        <v>1.3111722112573965</v>
      </c>
      <c r="AV275" s="36">
        <v>0.71367000092341348</v>
      </c>
      <c r="AW275" s="36">
        <v>0.83441095252932695</v>
      </c>
      <c r="AX275" s="36">
        <v>0.84919420189197048</v>
      </c>
      <c r="AY275" s="36">
        <v>2.8199444641585441</v>
      </c>
      <c r="AZ275" s="36">
        <v>1.4059547693724945</v>
      </c>
      <c r="BA275" s="36">
        <v>1.1449529215349759</v>
      </c>
      <c r="BB275" s="36">
        <v>1.0163734182131987</v>
      </c>
      <c r="BC275" s="36">
        <v>1.1599777336669523</v>
      </c>
      <c r="BD275" s="36">
        <v>1.0109038556853331</v>
      </c>
      <c r="BE275" s="36">
        <v>1.2834618019776656</v>
      </c>
      <c r="BF275" s="36">
        <v>0.9530058402718814</v>
      </c>
      <c r="BG275" s="36">
        <v>0.22987237772701563</v>
      </c>
      <c r="BH275" s="36">
        <v>2.3624091925240314</v>
      </c>
      <c r="BI275" s="36">
        <v>1.0691534011140762</v>
      </c>
      <c r="BJ275" s="36">
        <v>1.9642303364260456</v>
      </c>
      <c r="BK275" s="36">
        <v>1.4746260267149334</v>
      </c>
      <c r="BL275" s="36">
        <v>0.95692514811787988</v>
      </c>
      <c r="BM275" s="36">
        <v>2.8020913235927933</v>
      </c>
      <c r="BN275" s="36">
        <v>1.8505495408381183</v>
      </c>
      <c r="BO275" s="36">
        <v>1.51499060337978</v>
      </c>
    </row>
    <row r="276" spans="1:67">
      <c r="A276" t="s">
        <v>548</v>
      </c>
      <c r="B276" t="s">
        <v>679</v>
      </c>
      <c r="C276" t="s">
        <v>680</v>
      </c>
      <c r="E276" s="127">
        <v>0.1</v>
      </c>
      <c r="G276" s="36">
        <v>6.0248108417472199</v>
      </c>
      <c r="H276" s="36">
        <v>4.3094488859110216</v>
      </c>
      <c r="I276" s="36">
        <v>0.87130046908506709</v>
      </c>
      <c r="J276" s="36">
        <v>21.798360938101929</v>
      </c>
      <c r="K276" s="36">
        <v>2.3793949362180871</v>
      </c>
      <c r="L276" s="36">
        <v>2.0573127580887318</v>
      </c>
      <c r="M276" s="36">
        <v>2.8228960739840656</v>
      </c>
      <c r="N276" s="36">
        <v>2.9961015870151506</v>
      </c>
      <c r="O276" s="36">
        <v>5.0387640256956958</v>
      </c>
      <c r="P276" s="36">
        <v>2.9016277457360622</v>
      </c>
      <c r="Q276" s="36">
        <v>2.7390567002733621</v>
      </c>
      <c r="R276" s="36">
        <v>2.3494929777428348</v>
      </c>
      <c r="S276" s="36">
        <v>4.4467025781009522</v>
      </c>
      <c r="T276" s="36">
        <v>2.437419701569937</v>
      </c>
      <c r="U276" s="36">
        <v>2.4391668747247235</v>
      </c>
      <c r="V276" s="36">
        <v>1.1776509852936012</v>
      </c>
      <c r="W276" s="36">
        <v>2.1874880807788974</v>
      </c>
      <c r="X276" s="36">
        <v>3.3237747670891933</v>
      </c>
      <c r="Y276" s="36">
        <v>1.1313785623829649</v>
      </c>
      <c r="Z276" s="36">
        <v>0.84967482371326142</v>
      </c>
      <c r="AA276" s="36">
        <v>1.5275698178207653</v>
      </c>
      <c r="AB276" s="36">
        <v>1.3267474044419905</v>
      </c>
      <c r="AC276" s="36">
        <v>1.1448895116502897</v>
      </c>
      <c r="AD276" s="36">
        <v>0.51420099812587516</v>
      </c>
      <c r="AE276" s="36">
        <v>1.1585324360078066</v>
      </c>
      <c r="AF276" s="36">
        <v>0.99205410704862806</v>
      </c>
      <c r="AG276" s="36">
        <v>0.26650486953146268</v>
      </c>
      <c r="AH276" s="36">
        <v>0.46866192412472502</v>
      </c>
      <c r="AI276" s="36">
        <v>0.61395064821174017</v>
      </c>
      <c r="AJ276" s="36">
        <v>0.39171722747121124</v>
      </c>
      <c r="AK276" s="36">
        <v>0.56857409058989195</v>
      </c>
      <c r="AL276" s="36">
        <v>1.042757953134452</v>
      </c>
      <c r="AM276" s="36">
        <v>1.0458117641875706</v>
      </c>
      <c r="AN276" s="36">
        <v>0.54732048368951736</v>
      </c>
      <c r="AO276" s="36">
        <v>0.55426010710878604</v>
      </c>
      <c r="AP276" s="36">
        <v>0.85763681641637679</v>
      </c>
      <c r="AQ276" s="36">
        <v>0.15887208299294173</v>
      </c>
      <c r="AR276" s="36">
        <v>0.95138898036114672</v>
      </c>
      <c r="AS276" s="36">
        <v>0.54543820993518377</v>
      </c>
      <c r="AT276" s="36">
        <v>2.1990943225463462</v>
      </c>
      <c r="AU276" s="36">
        <v>1.6082455256836055</v>
      </c>
      <c r="AV276" s="36">
        <v>0.5606323454114952</v>
      </c>
      <c r="AW276" s="36">
        <v>0.63268451331218367</v>
      </c>
      <c r="AX276" s="36">
        <v>0.94249586074791492</v>
      </c>
      <c r="AY276" s="36">
        <v>4.8440744810382075</v>
      </c>
      <c r="AZ276" s="36">
        <v>1.2209204391823349</v>
      </c>
      <c r="BA276" s="36">
        <v>1.7836143017926263</v>
      </c>
      <c r="BB276" s="36">
        <v>1.3084732979727349</v>
      </c>
      <c r="BC276" s="36">
        <v>0.9881253610936449</v>
      </c>
      <c r="BD276" s="36">
        <v>0.97376300702276841</v>
      </c>
      <c r="BE276" s="36">
        <v>1.1598709266264453</v>
      </c>
      <c r="BF276" s="36">
        <v>0.86254785162955938</v>
      </c>
      <c r="BG276" s="36">
        <v>1.5590558589346921</v>
      </c>
      <c r="BH276" s="36">
        <v>5.2236171426677345</v>
      </c>
      <c r="BI276" s="36">
        <v>1.6110141779254088</v>
      </c>
      <c r="BJ276" s="36">
        <v>1.3566499358238651</v>
      </c>
      <c r="BK276" s="36">
        <v>1.2543181533557362</v>
      </c>
      <c r="BL276" s="36">
        <v>0.92498974982143378</v>
      </c>
      <c r="BM276" s="36">
        <v>3.7198201600282683</v>
      </c>
      <c r="BN276" s="36">
        <v>5.4017944525122301</v>
      </c>
      <c r="BO276" s="36">
        <v>1.5230931919226001</v>
      </c>
    </row>
    <row r="277" spans="1:67">
      <c r="A277" t="s">
        <v>548</v>
      </c>
      <c r="B277" t="s">
        <v>679</v>
      </c>
      <c r="C277" t="s">
        <v>680</v>
      </c>
      <c r="E277" s="127">
        <v>0.5</v>
      </c>
      <c r="G277" s="36" t="s">
        <v>546</v>
      </c>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row>
    <row r="278" spans="1:67">
      <c r="A278" t="s">
        <v>548</v>
      </c>
      <c r="B278" t="s">
        <v>679</v>
      </c>
      <c r="C278" t="s">
        <v>680</v>
      </c>
      <c r="E278" s="127">
        <v>1</v>
      </c>
      <c r="G278" s="36" t="s">
        <v>546</v>
      </c>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row>
    <row r="279" spans="1:67">
      <c r="A279" t="s">
        <v>548</v>
      </c>
      <c r="B279" s="62" t="s">
        <v>682</v>
      </c>
      <c r="C279" s="62" t="s">
        <v>683</v>
      </c>
      <c r="D279" s="62" t="s">
        <v>35</v>
      </c>
      <c r="E279" s="129" t="s">
        <v>544</v>
      </c>
      <c r="F279" s="62" t="s">
        <v>313</v>
      </c>
      <c r="G279" s="37">
        <v>0.97214894870779489</v>
      </c>
      <c r="H279" s="37">
        <v>1.6424354996110622</v>
      </c>
      <c r="I279" s="37">
        <v>0.90098535321942141</v>
      </c>
      <c r="J279" s="37">
        <v>4.2119289152785138</v>
      </c>
      <c r="K279" s="37">
        <v>1.6459586425136949</v>
      </c>
      <c r="L279" s="37">
        <v>0.70178181345216062</v>
      </c>
      <c r="M279" s="37">
        <v>1.1937571297556715</v>
      </c>
      <c r="N279" s="37">
        <v>0.77454441448101674</v>
      </c>
      <c r="O279" s="37">
        <v>1.4353506530645757</v>
      </c>
      <c r="P279" s="37">
        <v>1.8598622582916766</v>
      </c>
      <c r="Q279" s="37">
        <v>0.9087859680329855</v>
      </c>
      <c r="R279" s="37">
        <v>1.8669493513677349</v>
      </c>
      <c r="S279" s="37">
        <v>1.0504949635504659</v>
      </c>
      <c r="T279" s="37">
        <v>0.89111777553014759</v>
      </c>
      <c r="U279" s="37">
        <v>1.0604832221946348</v>
      </c>
      <c r="V279" s="37">
        <v>0.51557183959446451</v>
      </c>
      <c r="W279" s="37">
        <v>1.1231950551454761</v>
      </c>
      <c r="X279" s="37">
        <v>0.70278531726370741</v>
      </c>
      <c r="Y279" s="37">
        <v>1.8231270118664302</v>
      </c>
      <c r="Z279" s="37">
        <v>0.79736713938738502</v>
      </c>
      <c r="AA279" s="37">
        <v>0.43817274471065493</v>
      </c>
      <c r="AB279" s="37">
        <v>1.3719491969048965</v>
      </c>
      <c r="AC279" s="37">
        <v>1.7820548101441755</v>
      </c>
      <c r="AD279" s="37">
        <v>0.62795698758456475</v>
      </c>
      <c r="AE279" s="37">
        <v>0.72730468260831382</v>
      </c>
      <c r="AF279" s="37">
        <v>0.94397728301492145</v>
      </c>
      <c r="AG279" s="37">
        <v>0.71725952775433643</v>
      </c>
      <c r="AH279" s="37">
        <v>0.70953847784166857</v>
      </c>
      <c r="AI279" s="37">
        <v>0.71923140849634404</v>
      </c>
      <c r="AJ279" s="37">
        <v>0.54951006711036399</v>
      </c>
      <c r="AK279" s="37">
        <v>0.3423997602437136</v>
      </c>
      <c r="AL279" s="37">
        <v>0.66376186457346276</v>
      </c>
      <c r="AM279" s="37">
        <v>1.0446042926585302</v>
      </c>
      <c r="AN279" s="37">
        <v>0.69197464885388271</v>
      </c>
      <c r="AO279" s="37">
        <v>0.56918455194263018</v>
      </c>
      <c r="AP279" s="37">
        <v>0.89302475755481892</v>
      </c>
      <c r="AQ279" s="37">
        <v>0.54497836958798185</v>
      </c>
      <c r="AR279" s="37">
        <v>0.84465878019541496</v>
      </c>
      <c r="AS279" s="37">
        <v>0.60870748376901118</v>
      </c>
      <c r="AT279" s="37">
        <v>0.89207865147097898</v>
      </c>
      <c r="AU279" s="37">
        <v>0.89119992000126513</v>
      </c>
      <c r="AV279" s="37">
        <v>0.56388005554919973</v>
      </c>
      <c r="AW279" s="37">
        <v>0.76201511554369084</v>
      </c>
      <c r="AX279" s="37">
        <v>0.8543454984925597</v>
      </c>
      <c r="AY279" s="37">
        <v>2.0343309238996548</v>
      </c>
      <c r="AZ279" s="37">
        <v>1.0397974512802153</v>
      </c>
      <c r="BA279" s="37">
        <v>1.4370766428084054</v>
      </c>
      <c r="BB279" s="37">
        <v>1.31436188357322</v>
      </c>
      <c r="BC279" s="37">
        <v>0.93374422683216018</v>
      </c>
      <c r="BD279" s="37">
        <v>0.97940395873651076</v>
      </c>
      <c r="BE279" s="37">
        <v>0.85399385909932202</v>
      </c>
      <c r="BF279" s="37">
        <v>1.8675445405022499</v>
      </c>
      <c r="BG279" s="37">
        <v>2.112579966625308</v>
      </c>
      <c r="BH279" s="37">
        <v>1.8725940212082499</v>
      </c>
      <c r="BI279" s="37">
        <v>0.72011664734291581</v>
      </c>
      <c r="BJ279" s="37">
        <v>0.71122691939712346</v>
      </c>
      <c r="BK279" s="37">
        <v>0.83233526133648339</v>
      </c>
      <c r="BL279" s="37">
        <v>0.94989675343944968</v>
      </c>
      <c r="BM279" s="37">
        <v>1.5919577879690201</v>
      </c>
      <c r="BN279" s="37">
        <v>1.95380885207462</v>
      </c>
      <c r="BO279" s="37">
        <v>0.93002251658031854</v>
      </c>
    </row>
    <row r="280" spans="1:67">
      <c r="A280" t="s">
        <v>548</v>
      </c>
      <c r="B280" t="s">
        <v>682</v>
      </c>
      <c r="C280" t="s">
        <v>683</v>
      </c>
      <c r="E280" s="127">
        <v>0.01</v>
      </c>
      <c r="G280" s="36">
        <v>2.5103253606886309</v>
      </c>
      <c r="H280" s="36">
        <v>7.0562348707996394</v>
      </c>
      <c r="I280" s="36">
        <v>0.94287954987081535</v>
      </c>
      <c r="J280" s="36">
        <v>1.616500958061762</v>
      </c>
      <c r="K280" s="36">
        <v>0.49108720022317215</v>
      </c>
      <c r="L280" s="36">
        <v>0.79026522078621919</v>
      </c>
      <c r="M280" s="36">
        <v>1.5754908313932652</v>
      </c>
      <c r="N280" s="36">
        <v>0.83846627929031003</v>
      </c>
      <c r="O280" s="36">
        <v>1.0536713031585063</v>
      </c>
      <c r="P280" s="36">
        <v>1.0030913303975451</v>
      </c>
      <c r="Q280" s="36">
        <v>0.86997818200920618</v>
      </c>
      <c r="R280" s="36">
        <v>3.9912741415761781</v>
      </c>
      <c r="S280" s="36">
        <v>0.80800803037760272</v>
      </c>
      <c r="T280" s="36">
        <v>0.85774243278960394</v>
      </c>
      <c r="U280" s="36">
        <v>1.1169202867120294</v>
      </c>
      <c r="V280" s="36">
        <v>0.56872430218168668</v>
      </c>
      <c r="W280" s="36">
        <v>1.3459562767904969</v>
      </c>
      <c r="X280" s="36">
        <v>0.62467740483030976</v>
      </c>
      <c r="Y280" s="36">
        <v>1.076165988279731</v>
      </c>
      <c r="Z280" s="36">
        <v>0.89799866298285302</v>
      </c>
      <c r="AA280" s="36">
        <v>0.55719520322288241</v>
      </c>
      <c r="AB280" s="36">
        <v>0.63432855646968755</v>
      </c>
      <c r="AC280" s="36">
        <v>0.87966499352741045</v>
      </c>
      <c r="AD280" s="36">
        <v>0.83249957430367127</v>
      </c>
      <c r="AE280" s="36">
        <v>1.6717347391824418</v>
      </c>
      <c r="AF280" s="36">
        <v>0.73341792180955478</v>
      </c>
      <c r="AG280" s="36">
        <v>0.24099041516758898</v>
      </c>
      <c r="AH280" s="36">
        <v>0.78799301328703453</v>
      </c>
      <c r="AI280" s="36">
        <v>0.64727089398601811</v>
      </c>
      <c r="AJ280" s="36">
        <v>0.62928733917836954</v>
      </c>
      <c r="AK280" s="36">
        <v>0.35229953594192465</v>
      </c>
      <c r="AL280" s="36">
        <v>0.70499977800429148</v>
      </c>
      <c r="AM280" s="36">
        <v>1.2085949227576285</v>
      </c>
      <c r="AN280" s="36">
        <v>0.43788730964556527</v>
      </c>
      <c r="AO280" s="36">
        <v>1.0145567475576027</v>
      </c>
      <c r="AP280" s="36">
        <v>0.56600344482375053</v>
      </c>
      <c r="AQ280" s="36">
        <v>0.26696414970813881</v>
      </c>
      <c r="AR280" s="36">
        <v>0.93356648151760424</v>
      </c>
      <c r="AS280" s="36">
        <v>0.61465382724328466</v>
      </c>
      <c r="AT280" s="36">
        <v>8.6793305853501561</v>
      </c>
      <c r="AU280" s="36">
        <v>0.75825518102596967</v>
      </c>
      <c r="AV280" s="36">
        <v>0.73131195850678476</v>
      </c>
      <c r="AW280" s="36">
        <v>0.73726002707537142</v>
      </c>
      <c r="AX280" s="36">
        <v>0.83673693178671416</v>
      </c>
      <c r="AY280" s="36">
        <v>1.3294720838952425</v>
      </c>
      <c r="AZ280" s="36">
        <v>0.84666127664475499</v>
      </c>
      <c r="BA280" s="36">
        <v>1.83597515991757</v>
      </c>
      <c r="BB280" s="36">
        <v>1.3928219402327</v>
      </c>
      <c r="BC280" s="36">
        <v>0.85834727319447202</v>
      </c>
      <c r="BD280" s="36">
        <v>0.73984158380153553</v>
      </c>
      <c r="BE280" s="36">
        <v>0.86653551610679125</v>
      </c>
      <c r="BF280" s="36">
        <v>1.0744205905794957</v>
      </c>
      <c r="BG280" s="36">
        <v>4.4189595805436772</v>
      </c>
      <c r="BH280" s="36">
        <v>1.9695645274287701</v>
      </c>
      <c r="BI280" s="36">
        <v>0.55383298011298454</v>
      </c>
      <c r="BJ280" s="36">
        <v>0.96497191449251907</v>
      </c>
      <c r="BK280" s="36">
        <v>0.95318842228275036</v>
      </c>
      <c r="BL280" s="36">
        <v>0.85741838242321677</v>
      </c>
      <c r="BM280" s="36">
        <v>1.87709577428646</v>
      </c>
      <c r="BN280" s="36">
        <v>1.8099364551503401</v>
      </c>
      <c r="BO280" s="36">
        <v>0.96804015697485579</v>
      </c>
    </row>
    <row r="281" spans="1:67">
      <c r="A281" t="s">
        <v>548</v>
      </c>
      <c r="B281" t="s">
        <v>682</v>
      </c>
      <c r="C281" t="s">
        <v>683</v>
      </c>
      <c r="E281" s="127">
        <v>0.01</v>
      </c>
      <c r="G281" s="36">
        <v>1.6068656159056725</v>
      </c>
      <c r="H281" s="36">
        <v>11.16442244857847</v>
      </c>
      <c r="I281" s="36">
        <v>0.86728349432507823</v>
      </c>
      <c r="J281" s="36">
        <v>13.449504226062935</v>
      </c>
      <c r="K281" s="36">
        <v>4.1523500950746355</v>
      </c>
      <c r="L281" s="36">
        <v>1.4084364468340096</v>
      </c>
      <c r="M281" s="36">
        <v>2.3464981935682512</v>
      </c>
      <c r="N281" s="36">
        <v>1.4009639909235114</v>
      </c>
      <c r="O281" s="36">
        <v>2.6507548054674164</v>
      </c>
      <c r="P281" s="36">
        <v>3.4586182406785451</v>
      </c>
      <c r="Q281" s="36">
        <v>1.5021329048298835</v>
      </c>
      <c r="R281" s="36">
        <v>7.5458466904281734</v>
      </c>
      <c r="S281" s="36">
        <v>2.9202041793827878</v>
      </c>
      <c r="T281" s="36">
        <v>2.3762523024935867</v>
      </c>
      <c r="U281" s="36">
        <v>2.2810875132889779</v>
      </c>
      <c r="V281" s="36">
        <v>1.5792563480151236</v>
      </c>
      <c r="W281" s="36">
        <v>1.4069865032191968</v>
      </c>
      <c r="X281" s="36">
        <v>2.1378430712956717</v>
      </c>
      <c r="Y281" s="36">
        <v>2.3317531610145559</v>
      </c>
      <c r="Z281" s="36">
        <v>0.93194457126633512</v>
      </c>
      <c r="AA281" s="36">
        <v>1.2012793281202467</v>
      </c>
      <c r="AB281" s="36">
        <v>4.3506382381656579</v>
      </c>
      <c r="AC281" s="36">
        <v>1.0414125588928165</v>
      </c>
      <c r="AD281" s="36">
        <v>0.42742335587667429</v>
      </c>
      <c r="AE281" s="36">
        <v>0.85596978097248</v>
      </c>
      <c r="AF281" s="36">
        <v>1.4258518073881112</v>
      </c>
      <c r="AG281" s="36">
        <v>0.51963378275969041</v>
      </c>
      <c r="AH281" s="36">
        <v>0.87657705928426521</v>
      </c>
      <c r="AI281" s="36">
        <v>0.94574813351436116</v>
      </c>
      <c r="AJ281" s="36">
        <v>0.89578090415673162</v>
      </c>
      <c r="AK281" s="36">
        <v>0.76777399262068791</v>
      </c>
      <c r="AL281" s="36">
        <v>1.1279769986567387</v>
      </c>
      <c r="AM281" s="36">
        <v>1.131280381398444</v>
      </c>
      <c r="AN281" s="36">
        <v>0.78664852586612177</v>
      </c>
      <c r="AO281" s="36">
        <v>0.73814104085551024</v>
      </c>
      <c r="AP281" s="36">
        <v>0.69340592884666197</v>
      </c>
      <c r="AQ281" s="36">
        <v>0.29306058970623949</v>
      </c>
      <c r="AR281" s="36">
        <v>0.62047309284310737</v>
      </c>
      <c r="AS281" s="36">
        <v>0.68720908211431753</v>
      </c>
      <c r="AT281" s="36">
        <v>1.5585914619019203</v>
      </c>
      <c r="AU281" s="36">
        <v>1.0635007187245145</v>
      </c>
      <c r="AV281" s="36">
        <v>0.57373650530304299</v>
      </c>
      <c r="AW281" s="36">
        <v>0.6939441784667405</v>
      </c>
      <c r="AX281" s="36">
        <v>0.70119689891278625</v>
      </c>
      <c r="AY281" s="36">
        <v>1.8654896824322675</v>
      </c>
      <c r="AZ281" s="36">
        <v>0.95349846693786411</v>
      </c>
      <c r="BA281" s="36">
        <v>1.4321047353280725</v>
      </c>
      <c r="BB281" s="36">
        <v>1.4008444827450199</v>
      </c>
      <c r="BC281" s="36">
        <v>0.76106908483157176</v>
      </c>
      <c r="BD281" s="36">
        <v>0.96927364708298758</v>
      </c>
      <c r="BE281" s="36">
        <v>0.97083471406342914</v>
      </c>
      <c r="BF281" s="36">
        <v>0.7526284517132692</v>
      </c>
      <c r="BG281" s="36">
        <v>2.9552868776322998</v>
      </c>
      <c r="BH281" s="36">
        <v>1.5892901041741443</v>
      </c>
      <c r="BI281" s="36">
        <v>0.88964552703279509</v>
      </c>
      <c r="BJ281" s="36">
        <v>0.54088051656803771</v>
      </c>
      <c r="BK281" s="36">
        <v>0.97281451662535623</v>
      </c>
      <c r="BL281" s="36">
        <v>0.87105916353096269</v>
      </c>
      <c r="BM281" s="36">
        <v>1.77301387096285</v>
      </c>
      <c r="BN281" s="36">
        <v>1.2717120806689621</v>
      </c>
      <c r="BO281" s="36">
        <v>1.102162961212227</v>
      </c>
    </row>
    <row r="282" spans="1:67">
      <c r="A282" t="s">
        <v>548</v>
      </c>
      <c r="B282" t="s">
        <v>682</v>
      </c>
      <c r="C282" t="s">
        <v>683</v>
      </c>
      <c r="E282" s="127">
        <v>0.1</v>
      </c>
      <c r="G282" s="36">
        <v>9.1788787421565488</v>
      </c>
      <c r="H282" s="36">
        <v>10.893707341663807</v>
      </c>
      <c r="I282" s="36">
        <v>0.66416045922846756</v>
      </c>
      <c r="J282" s="36">
        <v>3.7071651727134936</v>
      </c>
      <c r="K282" s="36">
        <v>0.72735508457691078</v>
      </c>
      <c r="L282" s="36">
        <v>2.1832739119298616</v>
      </c>
      <c r="M282" s="36">
        <v>1.5492328786741527</v>
      </c>
      <c r="N282" s="36">
        <v>1.705394383670704</v>
      </c>
      <c r="O282" s="36">
        <v>0.40081556926537087</v>
      </c>
      <c r="P282" s="36">
        <v>1.5261935798296529</v>
      </c>
      <c r="Q282" s="36">
        <v>1.9144096053143211</v>
      </c>
      <c r="R282" s="36">
        <v>3.8113490668605094</v>
      </c>
      <c r="S282" s="36">
        <v>1.8998571633038031</v>
      </c>
      <c r="T282" s="36">
        <v>1.1692949133443444</v>
      </c>
      <c r="U282" s="36">
        <v>1.2802175075048108</v>
      </c>
      <c r="V282" s="36">
        <v>0.43700549419836338</v>
      </c>
      <c r="W282" s="36">
        <v>3.284994503686169</v>
      </c>
      <c r="X282" s="36">
        <v>2.7739535587868449</v>
      </c>
      <c r="Y282" s="36">
        <v>1.0957450563805695</v>
      </c>
      <c r="Z282" s="36">
        <v>0.80022363537572738</v>
      </c>
      <c r="AA282" s="36">
        <v>0.92934362824245842</v>
      </c>
      <c r="AB282" s="36">
        <v>0.43484479191254594</v>
      </c>
      <c r="AC282" s="36">
        <v>0.8385321223026363</v>
      </c>
      <c r="AD282" s="36">
        <v>0.61059435688680019</v>
      </c>
      <c r="AE282" s="36">
        <v>0.80747703864447007</v>
      </c>
      <c r="AF282" s="36">
        <v>0.31556806370538165</v>
      </c>
      <c r="AG282" s="36">
        <v>0.22787598387480534</v>
      </c>
      <c r="AH282" s="36">
        <v>0.14491805627227877</v>
      </c>
      <c r="AI282" s="36">
        <v>0.18658015276519399</v>
      </c>
      <c r="AJ282" s="36">
        <v>0.14528472617459764</v>
      </c>
      <c r="AK282" s="36">
        <v>0.37703748860513692</v>
      </c>
      <c r="AL282" s="36">
        <v>0.30173848891385169</v>
      </c>
      <c r="AM282" s="36">
        <v>0.61745539915204273</v>
      </c>
      <c r="AN282" s="36">
        <v>0.11290718101648339</v>
      </c>
      <c r="AO282" s="36">
        <v>6.4627238681113822E-2</v>
      </c>
      <c r="AP282" s="36">
        <v>0.49965020486684103</v>
      </c>
      <c r="AQ282" s="36">
        <v>0.49296295827750664</v>
      </c>
      <c r="AR282" s="36">
        <v>1.4173704232281681</v>
      </c>
      <c r="AS282" s="36">
        <v>5.2775900980241132E-2</v>
      </c>
      <c r="AT282" s="36">
        <v>6.2671294153053303</v>
      </c>
      <c r="AU282" s="36">
        <v>1.4020364436379529</v>
      </c>
      <c r="AV282" s="36">
        <v>6.5153915946356764E-2</v>
      </c>
      <c r="AW282" s="36">
        <v>0.30260267931105495</v>
      </c>
      <c r="AX282" s="36">
        <v>0.87105341296393657</v>
      </c>
      <c r="AY282" s="36">
        <v>1.638452010020814</v>
      </c>
      <c r="AZ282" s="36">
        <v>0.91270266514306164</v>
      </c>
      <c r="BA282" s="36">
        <v>1.2941052393698547</v>
      </c>
      <c r="BB282" s="36">
        <v>1.3852028068977151</v>
      </c>
      <c r="BC282" s="36">
        <v>0.95977209904285687</v>
      </c>
      <c r="BD282" s="36">
        <v>1.142593683579342</v>
      </c>
      <c r="BE282" s="36">
        <v>0.91808970321768701</v>
      </c>
      <c r="BF282" s="36">
        <v>0.38614741728005625</v>
      </c>
      <c r="BG282" s="36">
        <v>2.7809382086820325</v>
      </c>
      <c r="BH282" s="36">
        <v>1.32003754210188</v>
      </c>
      <c r="BI282" s="36">
        <v>8.1510827965123128E-2</v>
      </c>
      <c r="BJ282" s="36">
        <v>1.0004373221473792</v>
      </c>
      <c r="BK282" s="36">
        <v>0.90564389637785525</v>
      </c>
      <c r="BL282" s="36">
        <v>0.73364022666815376</v>
      </c>
      <c r="BM282" s="36">
        <v>2.9550256278132006</v>
      </c>
      <c r="BN282" s="36">
        <v>0.95569384020627279</v>
      </c>
      <c r="BO282" s="36">
        <v>1.4626582404257999</v>
      </c>
    </row>
    <row r="283" spans="1:67">
      <c r="A283" t="s">
        <v>548</v>
      </c>
      <c r="B283" t="s">
        <v>682</v>
      </c>
      <c r="C283" t="s">
        <v>683</v>
      </c>
      <c r="E283" s="127">
        <v>0.1</v>
      </c>
      <c r="G283" s="36">
        <v>4.3505798443090926</v>
      </c>
      <c r="H283" s="36">
        <v>27.708023855851618</v>
      </c>
      <c r="I283" s="36">
        <v>1.8006012433859631</v>
      </c>
      <c r="J283" s="36">
        <v>3.1737922510441181</v>
      </c>
      <c r="K283" s="36">
        <v>2.1545468336522799</v>
      </c>
      <c r="L283" s="36">
        <v>1.1596923710317153</v>
      </c>
      <c r="M283" s="36">
        <v>2.2332344119473717</v>
      </c>
      <c r="N283" s="36">
        <v>1.8520948733028291</v>
      </c>
      <c r="O283" s="36">
        <v>1.5355529021130367</v>
      </c>
      <c r="P283" s="36">
        <v>1.5451922010850832</v>
      </c>
      <c r="Q283" s="36">
        <v>1.7930111488421479</v>
      </c>
      <c r="R283" s="36">
        <v>10.929706138651305</v>
      </c>
      <c r="S283" s="36">
        <v>2.8006755666415852</v>
      </c>
      <c r="T283" s="36">
        <v>2.4316738369073332</v>
      </c>
      <c r="U283" s="36">
        <v>2.2390078081999967</v>
      </c>
      <c r="V283" s="36">
        <v>0.87608010324485164</v>
      </c>
      <c r="W283" s="36">
        <v>2.7932890628366951</v>
      </c>
      <c r="X283" s="36">
        <v>4.4831618546841936</v>
      </c>
      <c r="Y283" s="36">
        <v>1.4036993342239701</v>
      </c>
      <c r="Z283" s="36">
        <v>1.0703766396159713</v>
      </c>
      <c r="AA283" s="36">
        <v>1.8019863422098759</v>
      </c>
      <c r="AB283" s="36">
        <v>0.89294023911192077</v>
      </c>
      <c r="AC283" s="36">
        <v>1.1315963585106876</v>
      </c>
      <c r="AD283" s="36">
        <v>0.86385122452258101</v>
      </c>
      <c r="AE283" s="36">
        <v>1.6525332279928329</v>
      </c>
      <c r="AF283" s="36">
        <v>0.9632891082259748</v>
      </c>
      <c r="AG283" s="36">
        <v>0.18305905029307382</v>
      </c>
      <c r="AH283" s="36">
        <v>0.85832033077266812</v>
      </c>
      <c r="AI283" s="36">
        <v>0.72990209636203973</v>
      </c>
      <c r="AJ283" s="36">
        <v>0.89200528041989635</v>
      </c>
      <c r="AK283" s="36">
        <v>0.26029289059532446</v>
      </c>
      <c r="AL283" s="36">
        <v>0.83452550167407658</v>
      </c>
      <c r="AM283" s="36">
        <v>1.1701261875276312</v>
      </c>
      <c r="AN283" s="36">
        <v>0.48699027858466765</v>
      </c>
      <c r="AO283" s="36">
        <v>0.74959482358867513</v>
      </c>
      <c r="AP283" s="36">
        <v>0.44202996329754923</v>
      </c>
      <c r="AQ283" s="36">
        <v>0.15583068548780998</v>
      </c>
      <c r="AR283" s="36">
        <v>0.91013849597103835</v>
      </c>
      <c r="AS283" s="36">
        <v>0.68833336744841589</v>
      </c>
      <c r="AT283" s="36">
        <v>14.732364672182767</v>
      </c>
      <c r="AU283" s="36">
        <v>0.89756522638055802</v>
      </c>
      <c r="AV283" s="36">
        <v>0.66061983487871823</v>
      </c>
      <c r="AW283" s="36">
        <v>0.68471654451076902</v>
      </c>
      <c r="AX283" s="36">
        <v>1.0325268887990262</v>
      </c>
      <c r="AY283" s="36">
        <v>1.7340996643242994</v>
      </c>
      <c r="AZ283" s="36">
        <v>0.98158842727843043</v>
      </c>
      <c r="BA283" s="36">
        <v>1.1056274296554021</v>
      </c>
      <c r="BB283" s="36">
        <v>1.2736075316579485</v>
      </c>
      <c r="BC283" s="36">
        <v>0.84262737698463486</v>
      </c>
      <c r="BD283" s="36">
        <v>0.75190465064062517</v>
      </c>
      <c r="BE283" s="36">
        <v>0.85658250680529535</v>
      </c>
      <c r="BF283" s="36">
        <v>0.79382460862274373</v>
      </c>
      <c r="BG283" s="36">
        <v>4.9486673536812313</v>
      </c>
      <c r="BH283" s="36">
        <v>1.8515610969294678</v>
      </c>
      <c r="BI283" s="36">
        <v>0.4968410236846702</v>
      </c>
      <c r="BJ283" s="36">
        <v>0.65605660035490776</v>
      </c>
      <c r="BK283" s="36">
        <v>0.88525602745907928</v>
      </c>
      <c r="BL283" s="36">
        <v>0.83590134440990016</v>
      </c>
      <c r="BM283" s="36">
        <v>2.0057469792546252</v>
      </c>
      <c r="BN283" s="36">
        <v>1.3464997499770368</v>
      </c>
      <c r="BO283" s="36">
        <v>1.4068595229688801</v>
      </c>
    </row>
    <row r="284" spans="1:67">
      <c r="A284" t="s">
        <v>548</v>
      </c>
      <c r="B284" t="s">
        <v>682</v>
      </c>
      <c r="C284" t="s">
        <v>683</v>
      </c>
      <c r="E284" s="127">
        <v>0.5</v>
      </c>
      <c r="G284" s="36">
        <v>13.37670851280822</v>
      </c>
      <c r="H284" s="36">
        <v>16.435648117807347</v>
      </c>
      <c r="I284" s="36">
        <v>0.74894779916074083</v>
      </c>
      <c r="J284" s="36">
        <v>4.0101320085572913</v>
      </c>
      <c r="K284" s="36">
        <v>1.0673734847849938</v>
      </c>
      <c r="L284" s="36">
        <v>3.1162834734742311</v>
      </c>
      <c r="M284" s="36">
        <v>3.5183215907934424</v>
      </c>
      <c r="N284" s="36">
        <v>4.3876204886768866</v>
      </c>
      <c r="O284" s="36">
        <v>1.3892861572755162</v>
      </c>
      <c r="P284" s="36">
        <v>2.1335727383388985</v>
      </c>
      <c r="Q284" s="36">
        <v>1.765690980137862</v>
      </c>
      <c r="R284" s="36">
        <v>4.8019989178347338</v>
      </c>
      <c r="S284" s="36">
        <v>2.6559431935333517</v>
      </c>
      <c r="T284" s="36">
        <v>1.1801515841727992</v>
      </c>
      <c r="U284" s="36">
        <v>1.4842378226460746</v>
      </c>
      <c r="V284" s="36">
        <v>0.72149267677173023</v>
      </c>
      <c r="W284" s="36">
        <v>3.653360929308747</v>
      </c>
      <c r="X284" s="36">
        <v>2.898440696673477</v>
      </c>
      <c r="Y284" s="36">
        <v>1.3521409071375059</v>
      </c>
      <c r="Z284" s="36">
        <v>0.66980287754638868</v>
      </c>
      <c r="AA284" s="36">
        <v>0.99834985355373251</v>
      </c>
      <c r="AB284" s="36">
        <v>0.54408569150536124</v>
      </c>
      <c r="AC284" s="36">
        <v>0.76274424240489436</v>
      </c>
      <c r="AD284" s="36">
        <v>0.58707612608820214</v>
      </c>
      <c r="AE284" s="36">
        <v>1.0315590972189197</v>
      </c>
      <c r="AF284" s="36">
        <v>0.40035630916937498</v>
      </c>
      <c r="AG284" s="36">
        <v>3.5149649747121058E-2</v>
      </c>
      <c r="AH284" s="36">
        <v>0.13366027004292111</v>
      </c>
      <c r="AI284" s="36">
        <v>0.15835131661928276</v>
      </c>
      <c r="AJ284" s="36">
        <v>0.12502497991919861</v>
      </c>
      <c r="AK284" s="36">
        <v>0.24760514801035488</v>
      </c>
      <c r="AL284" s="36">
        <v>0.33095431197602149</v>
      </c>
      <c r="AM284" s="36">
        <v>0.77794505476289877</v>
      </c>
      <c r="AN284" s="36">
        <v>0.12298399519105491</v>
      </c>
      <c r="AO284" s="36">
        <v>0.11435723075305722</v>
      </c>
      <c r="AP284" s="36">
        <v>0.68887956366350622</v>
      </c>
      <c r="AQ284" s="36">
        <v>2.5433687979811919E-2</v>
      </c>
      <c r="AR284" s="36">
        <v>1.5763087946628382</v>
      </c>
      <c r="AS284" s="36">
        <v>6.6034164634603529E-2</v>
      </c>
      <c r="AT284" s="36">
        <v>2.4135188896216477</v>
      </c>
      <c r="AU284" s="36">
        <v>1.4248965527487938</v>
      </c>
      <c r="AV284" s="36">
        <v>7.9844067899455459E-2</v>
      </c>
      <c r="AW284" s="36">
        <v>0.2429666153320105</v>
      </c>
      <c r="AX284" s="36">
        <v>0.77066000480123154</v>
      </c>
      <c r="AY284" s="36">
        <v>2.1519831035896622</v>
      </c>
      <c r="AZ284" s="36">
        <v>1.0292191334924012</v>
      </c>
      <c r="BA284" s="36">
        <v>1.4426025578312001</v>
      </c>
      <c r="BB284" s="36">
        <v>1.3788165774508092</v>
      </c>
      <c r="BC284" s="36">
        <v>1.9258914659616</v>
      </c>
      <c r="BD284" s="36">
        <v>1.1216680574641236</v>
      </c>
      <c r="BE284" s="36">
        <v>0.88272769030263309</v>
      </c>
      <c r="BF284" s="36">
        <v>0.3015683566040801</v>
      </c>
      <c r="BG284" s="36">
        <v>3.1302093562007798</v>
      </c>
      <c r="BH284" s="36">
        <v>1.6247963179372746</v>
      </c>
      <c r="BI284" s="36">
        <v>9.5819883153843724E-2</v>
      </c>
      <c r="BJ284" s="36">
        <v>1.1439025221978232</v>
      </c>
      <c r="BK284" s="36">
        <v>1.0283626554980587</v>
      </c>
      <c r="BL284" s="36">
        <v>0.63572643472821577</v>
      </c>
      <c r="BM284" s="36">
        <v>3.697381668188787</v>
      </c>
      <c r="BN284" s="36">
        <v>1.0266566385315734</v>
      </c>
      <c r="BO284" s="36">
        <v>1.3388043616061973</v>
      </c>
    </row>
    <row r="285" spans="1:67">
      <c r="A285" t="s">
        <v>548</v>
      </c>
      <c r="B285" s="64" t="s">
        <v>682</v>
      </c>
      <c r="C285" s="64" t="s">
        <v>683</v>
      </c>
      <c r="D285" s="64"/>
      <c r="E285" s="128">
        <v>1</v>
      </c>
      <c r="F285" s="64"/>
      <c r="G285" s="38" t="s">
        <v>546</v>
      </c>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row>
    <row r="286" spans="1:67">
      <c r="A286" t="s">
        <v>548</v>
      </c>
      <c r="B286" s="62" t="s">
        <v>685</v>
      </c>
      <c r="C286" s="62" t="s">
        <v>686</v>
      </c>
      <c r="D286" s="62" t="s">
        <v>35</v>
      </c>
      <c r="E286" s="129" t="s">
        <v>544</v>
      </c>
      <c r="F286" s="62" t="s">
        <v>545</v>
      </c>
      <c r="G286" s="37" t="s">
        <v>546</v>
      </c>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c r="BE286" s="37"/>
      <c r="BF286" s="37"/>
      <c r="BG286" s="37"/>
      <c r="BH286" s="37"/>
      <c r="BI286" s="37"/>
      <c r="BJ286" s="37"/>
      <c r="BK286" s="37"/>
      <c r="BL286" s="37"/>
      <c r="BM286" s="37"/>
      <c r="BN286" s="37"/>
      <c r="BO286" s="37"/>
    </row>
    <row r="287" spans="1:67">
      <c r="A287" t="s">
        <v>548</v>
      </c>
      <c r="B287" t="s">
        <v>685</v>
      </c>
      <c r="C287" t="s">
        <v>686</v>
      </c>
      <c r="E287" s="127">
        <v>0.01</v>
      </c>
      <c r="G287" s="36">
        <v>0.54581868829975655</v>
      </c>
      <c r="H287" s="36">
        <v>1.7497825434982972</v>
      </c>
      <c r="I287" s="36">
        <v>0.62863327148101489</v>
      </c>
      <c r="J287" s="36">
        <v>10.276942522524052</v>
      </c>
      <c r="K287" s="36">
        <v>3.2077528594633336</v>
      </c>
      <c r="L287" s="36">
        <v>0.62864850374826931</v>
      </c>
      <c r="M287" s="36">
        <v>1.564973853702091</v>
      </c>
      <c r="N287" s="36">
        <v>0.65595643187402164</v>
      </c>
      <c r="O287" s="36">
        <v>1.2200284596966806</v>
      </c>
      <c r="P287" s="36">
        <v>0.83757494595634874</v>
      </c>
      <c r="Q287" s="36">
        <v>1.2946564096635547</v>
      </c>
      <c r="R287" s="36">
        <v>1.8135821764360713</v>
      </c>
      <c r="S287" s="36">
        <v>0.89641948191547882</v>
      </c>
      <c r="T287" s="36">
        <v>1.7083834458228226</v>
      </c>
      <c r="U287" s="36">
        <v>1.0443420189106556</v>
      </c>
      <c r="V287" s="36">
        <v>1.035835103820641</v>
      </c>
      <c r="W287" s="36">
        <v>1.4561930339375657</v>
      </c>
      <c r="X287" s="36">
        <v>0.33665880786516045</v>
      </c>
      <c r="Y287" s="36">
        <v>4.1001434173953815</v>
      </c>
      <c r="Z287" s="36">
        <v>1.0230861405367468</v>
      </c>
      <c r="AA287" s="36">
        <v>0.81796525794934694</v>
      </c>
      <c r="AB287" s="36">
        <v>16.499867367292424</v>
      </c>
      <c r="AC287" s="36">
        <v>0.72727283759451844</v>
      </c>
      <c r="AD287" s="36">
        <v>0.69060669273263686</v>
      </c>
      <c r="AE287" s="36">
        <v>1.27388273124957</v>
      </c>
      <c r="AF287" s="36">
        <v>1.129197772467059</v>
      </c>
      <c r="AG287" s="36">
        <v>0.23695465863390783</v>
      </c>
      <c r="AH287" s="36">
        <v>0.85463369612941664</v>
      </c>
      <c r="AI287" s="36">
        <v>0.80614324520404246</v>
      </c>
      <c r="AJ287" s="36">
        <v>0.58788692517909502</v>
      </c>
      <c r="AK287" s="36">
        <v>0.5049772130559147</v>
      </c>
      <c r="AL287" s="36">
        <v>1.4211247997043703</v>
      </c>
      <c r="AM287" s="36">
        <v>0.84871730840043824</v>
      </c>
      <c r="AN287" s="36">
        <v>0.69976702679079505</v>
      </c>
      <c r="AO287" s="36">
        <v>0.60834507424849449</v>
      </c>
      <c r="AP287" s="36">
        <v>0.62160197555298757</v>
      </c>
      <c r="AQ287" s="36">
        <v>0.2062177113054102</v>
      </c>
      <c r="AR287" s="36">
        <v>0.63810128943403088</v>
      </c>
      <c r="AS287" s="36">
        <v>0.60769531366216412</v>
      </c>
      <c r="AT287" s="36">
        <v>1.2618949817318852</v>
      </c>
      <c r="AU287" s="36">
        <v>0.84253596279511278</v>
      </c>
      <c r="AV287" s="36">
        <v>0.61639490387892382</v>
      </c>
      <c r="AW287" s="36">
        <v>0.70083843834553861</v>
      </c>
      <c r="AX287" s="36">
        <v>0.76354417462516488</v>
      </c>
      <c r="AY287" s="36">
        <v>1.4262595351833487</v>
      </c>
      <c r="AZ287" s="36">
        <v>0.89186965015012454</v>
      </c>
      <c r="BA287" s="36">
        <v>1.173210434222058</v>
      </c>
      <c r="BB287" s="36">
        <v>1.0226551570576567</v>
      </c>
      <c r="BC287" s="36">
        <v>0.72160556981507107</v>
      </c>
      <c r="BD287" s="36">
        <v>0.8778563581654909</v>
      </c>
      <c r="BE287" s="36">
        <v>0.91156666409952103</v>
      </c>
      <c r="BF287" s="36">
        <v>0.31504473248489817</v>
      </c>
      <c r="BG287" s="36">
        <v>0.33648838075480952</v>
      </c>
      <c r="BH287" s="36">
        <v>0.78856228385389382</v>
      </c>
      <c r="BI287" s="36">
        <v>0.60397857146034539</v>
      </c>
      <c r="BJ287" s="36">
        <v>0.51168829365639379</v>
      </c>
      <c r="BK287" s="36">
        <v>0.63642499592965229</v>
      </c>
      <c r="BL287" s="36">
        <v>1.0548733489674715</v>
      </c>
      <c r="BM287" s="36">
        <v>0.41285478606772452</v>
      </c>
      <c r="BN287" s="36">
        <v>0.67921669125870143</v>
      </c>
      <c r="BO287" s="36">
        <v>0.72537397363566303</v>
      </c>
    </row>
    <row r="288" spans="1:67">
      <c r="A288" t="s">
        <v>548</v>
      </c>
      <c r="B288" t="s">
        <v>685</v>
      </c>
      <c r="C288" t="s">
        <v>686</v>
      </c>
      <c r="E288" s="127">
        <v>0.1</v>
      </c>
      <c r="G288" s="36">
        <v>3.0384128880883696</v>
      </c>
      <c r="H288" s="36">
        <v>0.66453777237906264</v>
      </c>
      <c r="I288" s="36">
        <v>0.35715042413190579</v>
      </c>
      <c r="J288" s="36">
        <v>2.1664251552630742</v>
      </c>
      <c r="K288" s="36">
        <v>0.67162681871740171</v>
      </c>
      <c r="L288" s="36">
        <v>0.58702471127812417</v>
      </c>
      <c r="M288" s="36">
        <v>0.26362407343552918</v>
      </c>
      <c r="N288" s="36">
        <v>0.47800758315798064</v>
      </c>
      <c r="O288" s="36">
        <v>0.63552045004001145</v>
      </c>
      <c r="P288" s="36">
        <v>0.60497102974270489</v>
      </c>
      <c r="Q288" s="36">
        <v>4.1178735831065429</v>
      </c>
      <c r="R288" s="36">
        <v>0.47807263903782066</v>
      </c>
      <c r="S288" s="36">
        <v>0.76891229669404981</v>
      </c>
      <c r="T288" s="36">
        <v>3.2504486088525302</v>
      </c>
      <c r="U288" s="36">
        <v>1.0219955704266208</v>
      </c>
      <c r="V288" s="36">
        <v>0.17443039042377154</v>
      </c>
      <c r="W288" s="36">
        <v>1.3112029057415635</v>
      </c>
      <c r="X288" s="36">
        <v>0.38340568510468165</v>
      </c>
      <c r="Y288" s="36">
        <v>0.41665123743092741</v>
      </c>
      <c r="Z288" s="36">
        <v>0.12103323360727508</v>
      </c>
      <c r="AA288" s="36">
        <v>2.0269128258031683</v>
      </c>
      <c r="AB288" s="36">
        <v>0.45804856048856352</v>
      </c>
      <c r="AC288" s="36">
        <v>0.2699825290168627</v>
      </c>
      <c r="AD288" s="36">
        <v>0.64317630431845485</v>
      </c>
      <c r="AE288" s="36">
        <v>0.50574888565772425</v>
      </c>
      <c r="AF288" s="36">
        <v>0.84149296374123017</v>
      </c>
      <c r="AG288" s="36">
        <v>0.31454117496472328</v>
      </c>
      <c r="AH288" s="36">
        <v>0.75174187022812455</v>
      </c>
      <c r="AI288" s="36">
        <v>0.78071475148743441</v>
      </c>
      <c r="AJ288" s="36">
        <v>0.61214907868675528</v>
      </c>
      <c r="AK288" s="36">
        <v>0.38097807574079556</v>
      </c>
      <c r="AL288" s="36">
        <v>0.31783956726974089</v>
      </c>
      <c r="AM288" s="36">
        <v>0.73174192991393361</v>
      </c>
      <c r="AN288" s="36">
        <v>0.41702597481976894</v>
      </c>
      <c r="AO288" s="36">
        <v>0.33062922572367687</v>
      </c>
      <c r="AP288" s="36">
        <v>0.82016742596981029</v>
      </c>
      <c r="AQ288" s="36">
        <v>0.31524625787039801</v>
      </c>
      <c r="AR288" s="36">
        <v>0.60215919341988589</v>
      </c>
      <c r="AS288" s="36">
        <v>0.31447628114504134</v>
      </c>
      <c r="AT288" s="36">
        <v>1.4568019765868081</v>
      </c>
      <c r="AU288" s="36">
        <v>1.9622703895650293</v>
      </c>
      <c r="AV288" s="36">
        <v>0.30885373914625042</v>
      </c>
      <c r="AW288" s="36">
        <v>0.45391581722893465</v>
      </c>
      <c r="AX288" s="36">
        <v>0.93681305943146598</v>
      </c>
      <c r="AY288" s="36">
        <v>1.8755756018523029</v>
      </c>
      <c r="AZ288" s="36">
        <v>0.80844237538188035</v>
      </c>
      <c r="BA288" s="36">
        <v>1.4813935338640134</v>
      </c>
      <c r="BB288" s="36">
        <v>1.046155432631837</v>
      </c>
      <c r="BC288" s="36">
        <v>0.65327565352468464</v>
      </c>
      <c r="BD288" s="36">
        <v>0.89957312105960185</v>
      </c>
      <c r="BE288" s="36">
        <v>1.0222209230357298</v>
      </c>
      <c r="BF288" s="36">
        <v>0.11283007897690375</v>
      </c>
      <c r="BG288" s="36">
        <v>0.23497378064369165</v>
      </c>
      <c r="BH288" s="36">
        <v>1.1265610848026359</v>
      </c>
      <c r="BI288" s="36">
        <v>0.25669650013480555</v>
      </c>
      <c r="BJ288" s="36">
        <v>0.45553404483957849</v>
      </c>
      <c r="BK288" s="36">
        <v>0.84207217109957078</v>
      </c>
      <c r="BL288" s="36">
        <v>1.0056614077581127</v>
      </c>
      <c r="BM288" s="36">
        <v>3.0912078059563486</v>
      </c>
      <c r="BN288" s="36">
        <v>0.9656822232349167</v>
      </c>
      <c r="BO288" s="36">
        <v>0.73847030937220504</v>
      </c>
    </row>
    <row r="289" spans="1:67">
      <c r="A289" t="s">
        <v>548</v>
      </c>
      <c r="B289" t="s">
        <v>685</v>
      </c>
      <c r="C289" t="s">
        <v>686</v>
      </c>
      <c r="E289" s="127">
        <v>0.1</v>
      </c>
      <c r="G289" s="36">
        <v>4.8207221488025498</v>
      </c>
      <c r="H289" s="36">
        <v>25.738154652742264</v>
      </c>
      <c r="I289" s="36">
        <v>0.7789353827212524</v>
      </c>
      <c r="J289" s="36">
        <v>11.348904116069297</v>
      </c>
      <c r="K289" s="36">
        <v>2.3602310334495029</v>
      </c>
      <c r="L289" s="36">
        <v>3.7297901604992134</v>
      </c>
      <c r="M289" s="36">
        <v>2.2902567635266498</v>
      </c>
      <c r="N289" s="36">
        <v>2.7158802605897354</v>
      </c>
      <c r="O289" s="36">
        <v>5.4694782905059585</v>
      </c>
      <c r="P289" s="36">
        <v>4.5164704793943242</v>
      </c>
      <c r="Q289" s="36">
        <v>10.140187783856964</v>
      </c>
      <c r="R289" s="36">
        <v>9.3222796342575194</v>
      </c>
      <c r="S289" s="36">
        <v>4.0029656761277881</v>
      </c>
      <c r="T289" s="36">
        <v>10.805455800663456</v>
      </c>
      <c r="U289" s="36">
        <v>3.6673089150583431</v>
      </c>
      <c r="V289" s="36">
        <v>1.2694867799893639</v>
      </c>
      <c r="W289" s="36">
        <v>4.683569550940831</v>
      </c>
      <c r="X289" s="36">
        <v>5.0670847384000908</v>
      </c>
      <c r="Y289" s="36">
        <v>5.1924487556933547</v>
      </c>
      <c r="Z289" s="36">
        <v>0.34467678951091957</v>
      </c>
      <c r="AA289" s="36">
        <v>5.8141635461072774</v>
      </c>
      <c r="AB289" s="36">
        <v>4.5827928016188979</v>
      </c>
      <c r="AC289" s="36">
        <v>0.92886556175875867</v>
      </c>
      <c r="AD289" s="36">
        <v>0.57783826509891167</v>
      </c>
      <c r="AE289" s="36">
        <v>0.85894149278374721</v>
      </c>
      <c r="AF289" s="36">
        <v>1.7737762642674926</v>
      </c>
      <c r="AG289" s="36">
        <v>0.75815626060086594</v>
      </c>
      <c r="AH289" s="36">
        <v>0.94275371006384978</v>
      </c>
      <c r="AI289" s="36">
        <v>1.4484681171210034</v>
      </c>
      <c r="AJ289" s="36">
        <v>0.86827130860400403</v>
      </c>
      <c r="AK289" s="36">
        <v>0.39880450075459772</v>
      </c>
      <c r="AL289" s="36">
        <v>0.74161259403076119</v>
      </c>
      <c r="AM289" s="36">
        <v>1.0518700901055764</v>
      </c>
      <c r="AN289" s="36">
        <v>0.95846063782023949</v>
      </c>
      <c r="AO289" s="36">
        <v>0.34316359406653868</v>
      </c>
      <c r="AP289" s="36">
        <v>1.1147900857811279</v>
      </c>
      <c r="AQ289" s="36">
        <v>0.50497045124869866</v>
      </c>
      <c r="AR289" s="36">
        <v>0.58093173710884527</v>
      </c>
      <c r="AS289" s="36">
        <v>0.42449545382345816</v>
      </c>
      <c r="AT289" s="36">
        <v>1.6879156594095437</v>
      </c>
      <c r="AU289" s="36">
        <v>2.0760209581669353</v>
      </c>
      <c r="AV289" s="36">
        <v>0.48749530201422714</v>
      </c>
      <c r="AW289" s="36">
        <v>0.25843825083177513</v>
      </c>
      <c r="AX289" s="36">
        <v>0.76997927574589464</v>
      </c>
      <c r="AY289" s="36">
        <v>3.2144109437638213</v>
      </c>
      <c r="AZ289" s="36">
        <v>0.79350021773506718</v>
      </c>
      <c r="BA289" s="36">
        <v>1.9495443925078431</v>
      </c>
      <c r="BB289" s="36">
        <v>1.316053206676749</v>
      </c>
      <c r="BC289" s="36">
        <v>0.73260087187540446</v>
      </c>
      <c r="BD289" s="36">
        <v>0.768424771441788</v>
      </c>
      <c r="BE289" s="36">
        <v>0.79680444510949833</v>
      </c>
      <c r="BF289" s="36">
        <v>0.61344662757051016</v>
      </c>
      <c r="BG289" s="36">
        <v>1.91720678685174</v>
      </c>
      <c r="BH289" s="36">
        <v>2.8746423903540119</v>
      </c>
      <c r="BI289" s="36">
        <v>0.16113061334112572</v>
      </c>
      <c r="BJ289" s="36">
        <v>0.47249855920325812</v>
      </c>
      <c r="BK289" s="36">
        <v>0.87371621019266854</v>
      </c>
      <c r="BL289" s="36">
        <v>0.83847671042776206</v>
      </c>
      <c r="BM289" s="36">
        <v>3.2122099873005112</v>
      </c>
      <c r="BN289" s="36">
        <v>1.3677192090363468</v>
      </c>
      <c r="BO289" s="36">
        <v>1.4492812064121969</v>
      </c>
    </row>
    <row r="290" spans="1:67">
      <c r="A290" t="s">
        <v>548</v>
      </c>
      <c r="B290" t="s">
        <v>685</v>
      </c>
      <c r="C290" t="s">
        <v>686</v>
      </c>
      <c r="E290" s="127">
        <v>0.5</v>
      </c>
      <c r="G290" s="36">
        <v>3.7830268847256336</v>
      </c>
      <c r="H290" s="36">
        <v>19.300485710499711</v>
      </c>
      <c r="I290" s="36">
        <v>0.66287651894625388</v>
      </c>
      <c r="J290" s="36">
        <v>7.4360734943176654</v>
      </c>
      <c r="K290" s="36">
        <v>1.106280930580384</v>
      </c>
      <c r="L290" s="36">
        <v>1.4460079549052303</v>
      </c>
      <c r="M290" s="36">
        <v>1.2120658033862288</v>
      </c>
      <c r="N290" s="36">
        <v>1.2635575157560408</v>
      </c>
      <c r="O290" s="36">
        <v>2.5974420268718541</v>
      </c>
      <c r="P290" s="36">
        <v>3.6203260520076892</v>
      </c>
      <c r="Q290" s="36">
        <v>7.7851119863651688</v>
      </c>
      <c r="R290" s="36">
        <v>5.0228842903584221</v>
      </c>
      <c r="S290" s="36">
        <v>1.4581187345364317</v>
      </c>
      <c r="T290" s="36">
        <v>5.6188818507692826</v>
      </c>
      <c r="U290" s="36">
        <v>2.2834146933306578</v>
      </c>
      <c r="V290" s="36">
        <v>0.43151063609717027</v>
      </c>
      <c r="W290" s="36">
        <v>3.4588638142115449</v>
      </c>
      <c r="X290" s="36">
        <v>1.5506250955198295</v>
      </c>
      <c r="Y290" s="36">
        <v>4.1917924433822735</v>
      </c>
      <c r="Z290" s="36">
        <v>0.36512234528908971</v>
      </c>
      <c r="AA290" s="36">
        <v>1.4518791873595545</v>
      </c>
      <c r="AB290" s="36">
        <v>2.7225694729428245</v>
      </c>
      <c r="AC290" s="36">
        <v>0.62273607963614563</v>
      </c>
      <c r="AD290" s="36">
        <v>0.76694132120237157</v>
      </c>
      <c r="AE290" s="36">
        <v>1.5943988934986086</v>
      </c>
      <c r="AF290" s="36">
        <v>1.389315339637216</v>
      </c>
      <c r="AG290" s="36">
        <v>0.56987378746262773</v>
      </c>
      <c r="AH290" s="36">
        <v>0.89373647518473609</v>
      </c>
      <c r="AI290" s="36">
        <v>1.3141301840424757</v>
      </c>
      <c r="AJ290" s="36">
        <v>0.68942116223327687</v>
      </c>
      <c r="AK290" s="36">
        <v>0.19164936807421959</v>
      </c>
      <c r="AL290" s="36">
        <v>1.1545745861439651</v>
      </c>
      <c r="AM290" s="36">
        <v>0.59666681819202305</v>
      </c>
      <c r="AN290" s="36">
        <v>0.70725295847865921</v>
      </c>
      <c r="AO290" s="36">
        <v>0.27595716103484036</v>
      </c>
      <c r="AP290" s="36">
        <v>1.1099920974757118</v>
      </c>
      <c r="AQ290" s="36">
        <v>0.46213446410062387</v>
      </c>
      <c r="AR290" s="36">
        <v>0.51138839814435333</v>
      </c>
      <c r="AS290" s="36">
        <v>0.41165643563374982</v>
      </c>
      <c r="AT290" s="36">
        <v>2.1129380108130675</v>
      </c>
      <c r="AU290" s="36">
        <v>1.6048317151996587</v>
      </c>
      <c r="AV290" s="36">
        <v>0.53969847846296137</v>
      </c>
      <c r="AW290" s="36">
        <v>0.37420794912517991</v>
      </c>
      <c r="AX290" s="36">
        <v>0.81479706336219815</v>
      </c>
      <c r="AY290" s="36">
        <v>2.7368571790169205</v>
      </c>
      <c r="AZ290" s="36">
        <v>0.83019576551077234</v>
      </c>
      <c r="BA290" s="36">
        <v>1.7940233238095205</v>
      </c>
      <c r="BB290" s="36">
        <v>1.6670000018594366</v>
      </c>
      <c r="BC290" s="36">
        <v>0.68363588268700581</v>
      </c>
      <c r="BD290" s="36">
        <v>0.76152059696878405</v>
      </c>
      <c r="BE290" s="36">
        <v>0.7657776466840972</v>
      </c>
      <c r="BF290" s="36">
        <v>0.86168084895224073</v>
      </c>
      <c r="BG290" s="36">
        <v>1.4194907045989624</v>
      </c>
      <c r="BH290" s="36">
        <v>1.8752403122611141</v>
      </c>
      <c r="BI290" s="36">
        <v>0.27723658138678398</v>
      </c>
      <c r="BJ290" s="36">
        <v>0.35854485611160319</v>
      </c>
      <c r="BK290" s="36">
        <v>0.55574693816676279</v>
      </c>
      <c r="BL290" s="36">
        <v>0.817753491722916</v>
      </c>
      <c r="BM290" s="36">
        <v>2.5534945109950593</v>
      </c>
      <c r="BN290" s="36">
        <v>0.88120360076446436</v>
      </c>
      <c r="BO290" s="36">
        <v>0.99640589873493823</v>
      </c>
    </row>
    <row r="291" spans="1:67">
      <c r="A291" t="s">
        <v>548</v>
      </c>
      <c r="B291" t="s">
        <v>685</v>
      </c>
      <c r="C291" t="s">
        <v>686</v>
      </c>
      <c r="E291" s="127">
        <v>0.5</v>
      </c>
      <c r="G291" s="36">
        <v>0.93616000129319643</v>
      </c>
      <c r="H291" s="36">
        <v>11.435986950533598</v>
      </c>
      <c r="I291" s="36">
        <v>0.52435793868320313</v>
      </c>
      <c r="J291" s="36">
        <v>14.022508404411459</v>
      </c>
      <c r="K291" s="36">
        <v>3.5798430254250242</v>
      </c>
      <c r="L291" s="36">
        <v>1.2645804549657575</v>
      </c>
      <c r="M291" s="36">
        <v>2.020163257029941</v>
      </c>
      <c r="N291" s="36">
        <v>1.18099694580804</v>
      </c>
      <c r="O291" s="36">
        <v>2.3705932354235242</v>
      </c>
      <c r="P291" s="36">
        <v>1.259301320530557</v>
      </c>
      <c r="Q291" s="36">
        <v>6.5020858448253245</v>
      </c>
      <c r="R291" s="36">
        <v>5.3043480817551227</v>
      </c>
      <c r="S291" s="36">
        <v>1.3384648402897954</v>
      </c>
      <c r="T291" s="36">
        <v>4.1438309735201493</v>
      </c>
      <c r="U291" s="36">
        <v>1.7912014497330939</v>
      </c>
      <c r="V291" s="36">
        <v>0.81176142503546789</v>
      </c>
      <c r="W291" s="36">
        <v>2.8689741042049453</v>
      </c>
      <c r="X291" s="36">
        <v>4.1921561291532932</v>
      </c>
      <c r="Y291" s="36">
        <v>3.7425139852457927</v>
      </c>
      <c r="Z291" s="36">
        <v>0.50391802033863276</v>
      </c>
      <c r="AA291" s="36">
        <v>2.0117413176215413</v>
      </c>
      <c r="AB291" s="36">
        <v>13.020526266752157</v>
      </c>
      <c r="AC291" s="36">
        <v>0.30755192979201162</v>
      </c>
      <c r="AD291" s="36">
        <v>0.72410436563944669</v>
      </c>
      <c r="AE291" s="36">
        <v>0.75135457814911488</v>
      </c>
      <c r="AF291" s="36">
        <v>1.1922043325470326</v>
      </c>
      <c r="AG291" s="36">
        <v>0.25899861060435447</v>
      </c>
      <c r="AH291" s="36">
        <v>0.94718060079435795</v>
      </c>
      <c r="AI291" s="36">
        <v>0.8630053782029985</v>
      </c>
      <c r="AJ291" s="36">
        <v>0.66064352686585848</v>
      </c>
      <c r="AK291" s="36">
        <v>0.50439417734293202</v>
      </c>
      <c r="AL291" s="36">
        <v>1.0832502634121273</v>
      </c>
      <c r="AM291" s="36">
        <v>0.63802698038290895</v>
      </c>
      <c r="AN291" s="36">
        <v>0.77018659815389723</v>
      </c>
      <c r="AO291" s="36">
        <v>0.68363356657500396</v>
      </c>
      <c r="AP291" s="36">
        <v>0.61233638996401707</v>
      </c>
      <c r="AQ291" s="36">
        <v>0.17684697961123211</v>
      </c>
      <c r="AR291" s="36">
        <v>0.67370582940934043</v>
      </c>
      <c r="AS291" s="36">
        <v>0.61546699789775439</v>
      </c>
      <c r="AT291" s="36">
        <v>3.9556785238788454</v>
      </c>
      <c r="AU291" s="36">
        <v>1.1104492854162793</v>
      </c>
      <c r="AV291" s="36">
        <v>0.75799496620025064</v>
      </c>
      <c r="AW291" s="36">
        <v>0.59274649909519672</v>
      </c>
      <c r="AX291" s="36">
        <v>0.77868776560800457</v>
      </c>
      <c r="AY291" s="36">
        <v>1.2750641785657244</v>
      </c>
      <c r="AZ291" s="36">
        <v>0.8197398901594477</v>
      </c>
      <c r="BA291" s="36">
        <v>1.221619622114358</v>
      </c>
      <c r="BB291" s="36">
        <v>0.91424521668287917</v>
      </c>
      <c r="BC291" s="36">
        <v>0.56550657870738053</v>
      </c>
      <c r="BD291" s="36">
        <v>0.69274203940494072</v>
      </c>
      <c r="BE291" s="36">
        <v>0.66193130375067633</v>
      </c>
      <c r="BF291" s="36">
        <v>0.1260407305429268</v>
      </c>
      <c r="BG291" s="36">
        <v>0.17039582902376202</v>
      </c>
      <c r="BH291" s="36">
        <v>1.121655738277177</v>
      </c>
      <c r="BI291" s="36">
        <v>0.59497567995120537</v>
      </c>
      <c r="BJ291" s="36">
        <v>0.39547830697559527</v>
      </c>
      <c r="BK291" s="36">
        <v>0.76122546940820213</v>
      </c>
      <c r="BL291" s="36">
        <v>1.0463772855418261</v>
      </c>
      <c r="BM291" s="36">
        <v>0.75368817792020404</v>
      </c>
      <c r="BN291" s="36">
        <v>0.71216189552048415</v>
      </c>
      <c r="BO291" s="36">
        <v>0.91708681778302115</v>
      </c>
    </row>
    <row r="292" spans="1:67">
      <c r="A292" t="s">
        <v>548</v>
      </c>
      <c r="B292" t="s">
        <v>685</v>
      </c>
      <c r="C292" t="s">
        <v>686</v>
      </c>
      <c r="E292" s="127">
        <v>1</v>
      </c>
      <c r="G292" s="36">
        <v>1.1470071324528663</v>
      </c>
      <c r="H292" s="36">
        <v>1.0934585877385345</v>
      </c>
      <c r="I292" s="36">
        <v>0.74491379650908807</v>
      </c>
      <c r="J292" s="36">
        <v>1.5293030923135786</v>
      </c>
      <c r="K292" s="36">
        <v>0.97539002629363103</v>
      </c>
      <c r="L292" s="36">
        <v>0.81813386361173501</v>
      </c>
      <c r="M292" s="36">
        <v>0.6532926703629387</v>
      </c>
      <c r="N292" s="36">
        <v>0.5648049622647755</v>
      </c>
      <c r="O292" s="36">
        <v>1.0248586059634686</v>
      </c>
      <c r="P292" s="36">
        <v>0.54504715952032723</v>
      </c>
      <c r="Q292" s="36">
        <v>2.0265856161617739</v>
      </c>
      <c r="R292" s="36">
        <v>0.92456674282905416</v>
      </c>
      <c r="S292" s="36">
        <v>0.78048431060473622</v>
      </c>
      <c r="T292" s="36">
        <v>1.9034496366410925</v>
      </c>
      <c r="U292" s="36">
        <v>1.2653409939760183</v>
      </c>
      <c r="V292" s="36">
        <v>0.50902250889862366</v>
      </c>
      <c r="W292" s="36">
        <v>0.97849171798407242</v>
      </c>
      <c r="X292" s="36">
        <v>0.47014681590100499</v>
      </c>
      <c r="Y292" s="36">
        <v>1.2886858536001591</v>
      </c>
      <c r="Z292" s="36">
        <v>0.59245816983467825</v>
      </c>
      <c r="AA292" s="36">
        <v>1.5013441733007329</v>
      </c>
      <c r="AB292" s="36">
        <v>1.04485460220948</v>
      </c>
      <c r="AC292" s="36">
        <v>0.42485018726578228</v>
      </c>
      <c r="AD292" s="36">
        <v>0.96294242070323699</v>
      </c>
      <c r="AE292" s="36">
        <v>1.1029336065325426</v>
      </c>
      <c r="AF292" s="36">
        <v>1.191440929040839</v>
      </c>
      <c r="AG292" s="36">
        <v>0.62722182803582294</v>
      </c>
      <c r="AH292" s="36">
        <v>1.2624749333906407</v>
      </c>
      <c r="AI292" s="36">
        <v>1.0156769009056874</v>
      </c>
      <c r="AJ292" s="36">
        <v>1.0293908202766673</v>
      </c>
      <c r="AK292" s="36">
        <v>0.89185092134231936</v>
      </c>
      <c r="AL292" s="36">
        <v>0.88007275985160982</v>
      </c>
      <c r="AM292" s="36">
        <v>0.75960999114275596</v>
      </c>
      <c r="AN292" s="36">
        <v>0.74671599773241526</v>
      </c>
      <c r="AO292" s="36">
        <v>1.1102230584238659</v>
      </c>
      <c r="AP292" s="36">
        <v>0.74684602296964819</v>
      </c>
      <c r="AQ292" s="36">
        <v>0.66651900708442458</v>
      </c>
      <c r="AR292" s="36">
        <v>0.66013118976956187</v>
      </c>
      <c r="AS292" s="36">
        <v>1.0124467416934058</v>
      </c>
      <c r="AT292" s="36">
        <v>3.3117270583759115</v>
      </c>
      <c r="AU292" s="36">
        <v>1.1816111587989888</v>
      </c>
      <c r="AV292" s="36">
        <v>0.98524802566374536</v>
      </c>
      <c r="AW292" s="36">
        <v>0.96610067640800223</v>
      </c>
      <c r="AX292" s="36">
        <v>0.91563595406643572</v>
      </c>
      <c r="AY292" s="36">
        <v>0.86504883420724399</v>
      </c>
      <c r="AZ292" s="36">
        <v>0.806561703604183</v>
      </c>
      <c r="BA292" s="36">
        <v>0.88978703348794497</v>
      </c>
      <c r="BB292" s="36">
        <v>0.82678690226236595</v>
      </c>
      <c r="BC292" s="36">
        <v>0.80643678989201961</v>
      </c>
      <c r="BD292" s="36">
        <v>0.7347311246855549</v>
      </c>
      <c r="BE292" s="36">
        <v>0.90961678820922309</v>
      </c>
      <c r="BF292" s="36">
        <v>0.21517149274382097</v>
      </c>
      <c r="BG292" s="36">
        <v>0.6706847646305758</v>
      </c>
      <c r="BH292" s="36">
        <v>0.89838691634788004</v>
      </c>
      <c r="BI292" s="36">
        <v>0.93791095948487258</v>
      </c>
      <c r="BJ292" s="36">
        <v>0.77838664270618796</v>
      </c>
      <c r="BK292" s="36">
        <v>0.89554220702205622</v>
      </c>
      <c r="BL292" s="36">
        <v>0.98491508543376427</v>
      </c>
      <c r="BM292" s="36">
        <v>0.75828195229345086</v>
      </c>
      <c r="BN292" s="36">
        <v>0.74529352382023328</v>
      </c>
      <c r="BO292" s="36">
        <v>0.89077859775722501</v>
      </c>
    </row>
    <row r="293" spans="1:67">
      <c r="A293" t="s">
        <v>548</v>
      </c>
      <c r="B293" s="64" t="s">
        <v>685</v>
      </c>
      <c r="C293" s="64" t="s">
        <v>686</v>
      </c>
      <c r="D293" s="64"/>
      <c r="E293" s="128">
        <v>1</v>
      </c>
      <c r="F293" s="64"/>
      <c r="G293" s="38">
        <v>2.3826757161585368</v>
      </c>
      <c r="H293" s="38">
        <v>21.543340245188347</v>
      </c>
      <c r="I293" s="38">
        <v>0.70853395185934465</v>
      </c>
      <c r="J293" s="38">
        <v>8.8631186183957986</v>
      </c>
      <c r="K293" s="38">
        <v>3.1432595803759624</v>
      </c>
      <c r="L293" s="38">
        <v>1.9217594989485896</v>
      </c>
      <c r="M293" s="38">
        <v>1.5145011599139735</v>
      </c>
      <c r="N293" s="38">
        <v>1.3896804762384669</v>
      </c>
      <c r="O293" s="38">
        <v>3.5424231627490519</v>
      </c>
      <c r="P293" s="38">
        <v>1.9841610245827228</v>
      </c>
      <c r="Q293" s="38">
        <v>9.0338802983405095</v>
      </c>
      <c r="R293" s="38">
        <v>8.0781006547868976</v>
      </c>
      <c r="S293" s="38">
        <v>3.0196944537363049</v>
      </c>
      <c r="T293" s="38">
        <v>11.76982820988108</v>
      </c>
      <c r="U293" s="38">
        <v>2.4932976629995869</v>
      </c>
      <c r="V293" s="38">
        <v>0.70592102925634226</v>
      </c>
      <c r="W293" s="38">
        <v>2.8107240543753935</v>
      </c>
      <c r="X293" s="38">
        <v>3.126371647687062</v>
      </c>
      <c r="Y293" s="38">
        <v>2.5310717525071791</v>
      </c>
      <c r="Z293" s="38">
        <v>0.2748372369862162</v>
      </c>
      <c r="AA293" s="38">
        <v>5.9089630883413244</v>
      </c>
      <c r="AB293" s="38">
        <v>2.4445355617524709</v>
      </c>
      <c r="AC293" s="38">
        <v>0.54976045603079882</v>
      </c>
      <c r="AD293" s="38">
        <v>0.65160563370397906</v>
      </c>
      <c r="AE293" s="38">
        <v>0.78674341493297351</v>
      </c>
      <c r="AF293" s="38">
        <v>1.5054109596976846</v>
      </c>
      <c r="AG293" s="38">
        <v>0.84903766767718647</v>
      </c>
      <c r="AH293" s="38">
        <v>1.1237227734969395</v>
      </c>
      <c r="AI293" s="38">
        <v>1.5345985134458033</v>
      </c>
      <c r="AJ293" s="38">
        <v>0.89474665499730555</v>
      </c>
      <c r="AK293" s="38">
        <v>0.4887223304133449</v>
      </c>
      <c r="AL293" s="38">
        <v>0.49725954952563906</v>
      </c>
      <c r="AM293" s="38">
        <v>0.86231678695478653</v>
      </c>
      <c r="AN293" s="38">
        <v>0.9606777123948731</v>
      </c>
      <c r="AO293" s="38">
        <v>0.42346121543124959</v>
      </c>
      <c r="AP293" s="38">
        <v>1.1096505457531405</v>
      </c>
      <c r="AQ293" s="38">
        <v>0.38893587223940479</v>
      </c>
      <c r="AR293" s="38">
        <v>0.44744240247178868</v>
      </c>
      <c r="AS293" s="38">
        <v>0.58526192956326184</v>
      </c>
      <c r="AT293" s="38">
        <v>2.8650814467514847</v>
      </c>
      <c r="AU293" s="38">
        <v>2.2147660952028092</v>
      </c>
      <c r="AV293" s="38">
        <v>0.59741010849964438</v>
      </c>
      <c r="AW293" s="38">
        <v>0.30804752598927648</v>
      </c>
      <c r="AX293" s="38">
        <v>0.81576462607427613</v>
      </c>
      <c r="AY293" s="38">
        <v>3.4292372368836714</v>
      </c>
      <c r="AZ293" s="38">
        <v>0.91360082422914912</v>
      </c>
      <c r="BA293" s="38">
        <v>2.0943032260710077</v>
      </c>
      <c r="BB293" s="38">
        <v>1.4636302620199677</v>
      </c>
      <c r="BC293" s="38">
        <v>0.66178415569536619</v>
      </c>
      <c r="BD293" s="38">
        <v>0.8545929175675222</v>
      </c>
      <c r="BE293" s="38">
        <v>0.70987205875657744</v>
      </c>
      <c r="BF293" s="38">
        <v>0.55414793249108252</v>
      </c>
      <c r="BG293" s="38">
        <v>1.4263611221042338</v>
      </c>
      <c r="BH293" s="38">
        <v>2.7448281506745049</v>
      </c>
      <c r="BI293" s="38">
        <v>0.27161515011141396</v>
      </c>
      <c r="BJ293" s="38">
        <v>0.36645683254106115</v>
      </c>
      <c r="BK293" s="38">
        <v>0.76237356254700517</v>
      </c>
      <c r="BL293" s="38">
        <v>1.0418704873032105</v>
      </c>
      <c r="BM293" s="38">
        <v>2.9626732884857514</v>
      </c>
      <c r="BN293" s="38">
        <v>1.08775490361282</v>
      </c>
      <c r="BO293" s="38">
        <v>1.1476405774359808</v>
      </c>
    </row>
    <row r="294" spans="1:67">
      <c r="A294" t="s">
        <v>548</v>
      </c>
      <c r="B294" t="s">
        <v>688</v>
      </c>
      <c r="C294" t="s">
        <v>689</v>
      </c>
      <c r="D294" t="s">
        <v>35</v>
      </c>
      <c r="E294" s="126" t="s">
        <v>544</v>
      </c>
      <c r="F294" t="s">
        <v>545</v>
      </c>
      <c r="G294" s="36" t="s">
        <v>546</v>
      </c>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row>
    <row r="295" spans="1:67">
      <c r="A295" t="s">
        <v>548</v>
      </c>
      <c r="B295" t="s">
        <v>688</v>
      </c>
      <c r="C295" t="s">
        <v>689</v>
      </c>
      <c r="E295" s="127">
        <v>0.01</v>
      </c>
      <c r="G295" s="36">
        <v>1.4532161255370881</v>
      </c>
      <c r="H295" s="36">
        <v>0.90490403975938849</v>
      </c>
      <c r="I295" s="36">
        <v>0.93924638175058384</v>
      </c>
      <c r="J295" s="36">
        <v>0.65269508848329993</v>
      </c>
      <c r="K295" s="36">
        <v>0.66384948750205119</v>
      </c>
      <c r="L295" s="36">
        <v>0.84036877689780987</v>
      </c>
      <c r="M295" s="36">
        <v>0.76075791808411219</v>
      </c>
      <c r="N295" s="36">
        <v>1.3026232431837423</v>
      </c>
      <c r="O295" s="36">
        <v>1.4963039106207552</v>
      </c>
      <c r="P295" s="36">
        <v>1.3151212149109637</v>
      </c>
      <c r="Q295" s="36">
        <v>0.78025222127274219</v>
      </c>
      <c r="R295" s="36">
        <v>0.6977019587828831</v>
      </c>
      <c r="S295" s="36">
        <v>0.76900732489857337</v>
      </c>
      <c r="T295" s="36">
        <v>0.80312030743727547</v>
      </c>
      <c r="U295" s="36">
        <v>0.91682722876458889</v>
      </c>
      <c r="V295" s="36">
        <v>0.59223652402495341</v>
      </c>
      <c r="W295" s="36">
        <v>0.875153803019173</v>
      </c>
      <c r="X295" s="36">
        <v>0.95340160266662477</v>
      </c>
      <c r="Y295" s="36">
        <v>0.74041964212514144</v>
      </c>
      <c r="Z295" s="36">
        <v>0.73372739467835146</v>
      </c>
      <c r="AA295" s="36">
        <v>0.82907335144051031</v>
      </c>
      <c r="AB295" s="36">
        <v>0.31780793684303843</v>
      </c>
      <c r="AC295" s="36">
        <v>0.69908593280976183</v>
      </c>
      <c r="AD295" s="36">
        <v>1.0857843908535683</v>
      </c>
      <c r="AE295" s="36">
        <v>0.92059069783693093</v>
      </c>
      <c r="AF295" s="36">
        <v>0.91182195134387967</v>
      </c>
      <c r="AG295" s="36">
        <v>0.90160481939040904</v>
      </c>
      <c r="AH295" s="36">
        <v>0.91064005777935464</v>
      </c>
      <c r="AI295" s="36">
        <v>0.82047309412556568</v>
      </c>
      <c r="AJ295" s="36">
        <v>0.85040254345912403</v>
      </c>
      <c r="AK295" s="36">
        <v>0.73394995321599865</v>
      </c>
      <c r="AL295" s="36">
        <v>0.94523021307571353</v>
      </c>
      <c r="AM295" s="36">
        <v>0.77001397645830572</v>
      </c>
      <c r="AN295" s="36">
        <v>0.7263773335461311</v>
      </c>
      <c r="AO295" s="36">
        <v>1.2807318190337</v>
      </c>
      <c r="AP295" s="36">
        <v>0.89923623595787527</v>
      </c>
      <c r="AQ295" s="36">
        <v>0.84925568452816236</v>
      </c>
      <c r="AR295" s="36">
        <v>1.1945279025298612</v>
      </c>
      <c r="AS295" s="36">
        <v>0.99572620806839773</v>
      </c>
      <c r="AT295" s="36">
        <v>0.35484055681202387</v>
      </c>
      <c r="AU295" s="36">
        <v>0.94856662145416104</v>
      </c>
      <c r="AV295" s="36">
        <v>1.0093735734255769</v>
      </c>
      <c r="AW295" s="36">
        <v>1.0776521111351802</v>
      </c>
      <c r="AX295" s="36">
        <v>0.98138526871751819</v>
      </c>
      <c r="AY295" s="36">
        <v>0.94249337400991062</v>
      </c>
      <c r="AZ295" s="36">
        <v>1.0183987291629892</v>
      </c>
      <c r="BA295" s="36">
        <v>0.99525423217748743</v>
      </c>
      <c r="BB295" s="36">
        <v>0.97685600275679041</v>
      </c>
      <c r="BC295" s="36">
        <v>1.0147324039809422</v>
      </c>
      <c r="BD295" s="36">
        <v>1.0139425647512907</v>
      </c>
      <c r="BE295" s="36">
        <v>0.90896559962358925</v>
      </c>
      <c r="BF295" s="36">
        <v>0.91067597795132238</v>
      </c>
      <c r="BG295" s="36">
        <v>1.1011461411228751</v>
      </c>
      <c r="BH295" s="36">
        <v>1.2687277256148088</v>
      </c>
      <c r="BI295" s="36">
        <v>1.1779697765269912</v>
      </c>
      <c r="BJ295" s="36">
        <v>1.2383179906250603</v>
      </c>
      <c r="BK295" s="36">
        <v>1.2018331843065897</v>
      </c>
      <c r="BL295" s="36">
        <v>0.92392177676374587</v>
      </c>
      <c r="BM295" s="36">
        <v>1.0094477289523345</v>
      </c>
      <c r="BN295" s="36">
        <v>1.0510068536694168</v>
      </c>
      <c r="BO295" s="36">
        <v>0.83239346886690591</v>
      </c>
    </row>
    <row r="296" spans="1:67">
      <c r="A296" t="s">
        <v>548</v>
      </c>
      <c r="B296" t="s">
        <v>688</v>
      </c>
      <c r="C296" t="s">
        <v>689</v>
      </c>
      <c r="E296" s="127">
        <v>0.1</v>
      </c>
      <c r="G296" s="36">
        <v>1.4141984633259215</v>
      </c>
      <c r="H296" s="36">
        <v>0.89322143430615619</v>
      </c>
      <c r="I296" s="36">
        <v>0.89581355795992679</v>
      </c>
      <c r="J296" s="36">
        <v>2.6795357464776588</v>
      </c>
      <c r="K296" s="36">
        <v>1.022710921173887</v>
      </c>
      <c r="L296" s="36">
        <v>0.58974361860672597</v>
      </c>
      <c r="M296" s="36">
        <v>0.89702536843080727</v>
      </c>
      <c r="N296" s="36">
        <v>0.56713813661985679</v>
      </c>
      <c r="O296" s="36">
        <v>0.99493702761152558</v>
      </c>
      <c r="P296" s="36">
        <v>1.1420332297814648</v>
      </c>
      <c r="Q296" s="36">
        <v>1.4128087734988592</v>
      </c>
      <c r="R296" s="36">
        <v>1.6840890332026384</v>
      </c>
      <c r="S296" s="36">
        <v>0.86907803198900457</v>
      </c>
      <c r="T296" s="36">
        <v>0.96413395527345191</v>
      </c>
      <c r="U296" s="36">
        <v>0.87542507308604156</v>
      </c>
      <c r="V296" s="36">
        <v>0.63612843854937129</v>
      </c>
      <c r="W296" s="36">
        <v>1.3264383496285359</v>
      </c>
      <c r="X296" s="36">
        <v>0.58788680447847708</v>
      </c>
      <c r="Y296" s="36">
        <v>2.6272961604490068</v>
      </c>
      <c r="Z296" s="36">
        <v>0.53966716326525799</v>
      </c>
      <c r="AA296" s="36">
        <v>0.57672309786267306</v>
      </c>
      <c r="AB296" s="36">
        <v>3.2949101558624219</v>
      </c>
      <c r="AC296" s="36">
        <v>1.4923693368587077</v>
      </c>
      <c r="AD296" s="36">
        <v>0.69734903148323268</v>
      </c>
      <c r="AE296" s="36">
        <v>0.73875085893415671</v>
      </c>
      <c r="AF296" s="36">
        <v>0.93801947431116028</v>
      </c>
      <c r="AG296" s="36">
        <v>0.38903920590541535</v>
      </c>
      <c r="AH296" s="36">
        <v>0.68064570341679254</v>
      </c>
      <c r="AI296" s="36">
        <v>0.66874777949862974</v>
      </c>
      <c r="AJ296" s="36">
        <v>0.63227391742661876</v>
      </c>
      <c r="AK296" s="36">
        <v>0.34019799623822772</v>
      </c>
      <c r="AL296" s="36">
        <v>1.1591259249337433</v>
      </c>
      <c r="AM296" s="36">
        <v>1.1142504175651817</v>
      </c>
      <c r="AN296" s="36">
        <v>0.59249538329884344</v>
      </c>
      <c r="AO296" s="36">
        <v>0.61555207955063518</v>
      </c>
      <c r="AP296" s="36">
        <v>0.79040118667998638</v>
      </c>
      <c r="AQ296" s="36">
        <v>0.30804602338965348</v>
      </c>
      <c r="AR296" s="36">
        <v>0.72945127339054328</v>
      </c>
      <c r="AS296" s="36">
        <v>0.5577497164309726</v>
      </c>
      <c r="AT296" s="36">
        <v>1.568593417688267</v>
      </c>
      <c r="AU296" s="36">
        <v>0.96539450289723427</v>
      </c>
      <c r="AV296" s="36">
        <v>0.45428273079015269</v>
      </c>
      <c r="AW296" s="36">
        <v>0.8219732409371816</v>
      </c>
      <c r="AX296" s="36">
        <v>0.819320466860751</v>
      </c>
      <c r="AY296" s="36">
        <v>1.4989996889041048</v>
      </c>
      <c r="AZ296" s="36">
        <v>0.94598126452340303</v>
      </c>
      <c r="BA296" s="36">
        <v>1.120095398464217</v>
      </c>
      <c r="BB296" s="36">
        <v>0.88378287575862968</v>
      </c>
      <c r="BC296" s="36">
        <v>0.87201837808372618</v>
      </c>
      <c r="BD296" s="36">
        <v>0.77055995939503164</v>
      </c>
      <c r="BE296" s="36">
        <v>0.91280189562967906</v>
      </c>
      <c r="BF296" s="36">
        <v>0.18286999616290464</v>
      </c>
      <c r="BG296" s="36">
        <v>0.3861513594730554</v>
      </c>
      <c r="BH296" s="36">
        <v>0.76768810992408854</v>
      </c>
      <c r="BI296" s="36">
        <v>0.60491410153024938</v>
      </c>
      <c r="BJ296" s="36">
        <v>0.45764393021432775</v>
      </c>
      <c r="BK296" s="36">
        <v>0.82283921613101663</v>
      </c>
      <c r="BL296" s="36">
        <v>0.88565168220523316</v>
      </c>
      <c r="BM296" s="36">
        <v>0.58028651531119302</v>
      </c>
      <c r="BN296" s="36">
        <v>0.81579981874441898</v>
      </c>
      <c r="BO296" s="36">
        <v>0.77877500679600786</v>
      </c>
    </row>
    <row r="297" spans="1:67">
      <c r="A297" t="s">
        <v>548</v>
      </c>
      <c r="B297" t="s">
        <v>688</v>
      </c>
      <c r="C297" t="s">
        <v>689</v>
      </c>
      <c r="E297" s="127">
        <v>0.5</v>
      </c>
      <c r="G297" s="36">
        <v>1.4823379143868589</v>
      </c>
      <c r="H297" s="36">
        <v>1.8262681140313157</v>
      </c>
      <c r="I297" s="36">
        <v>0.81515447550211984</v>
      </c>
      <c r="J297" s="36">
        <v>2.9749684376634211</v>
      </c>
      <c r="K297" s="36">
        <v>0.6259204099849055</v>
      </c>
      <c r="L297" s="36">
        <v>0.54352142930644187</v>
      </c>
      <c r="M297" s="36">
        <v>0.85015709579672316</v>
      </c>
      <c r="N297" s="36">
        <v>0.56873349145209195</v>
      </c>
      <c r="O297" s="36">
        <v>0.89219123672037792</v>
      </c>
      <c r="P297" s="36">
        <v>0.92303225468069594</v>
      </c>
      <c r="Q297" s="36">
        <v>1.3557123689980146</v>
      </c>
      <c r="R297" s="36">
        <v>2.7072898862461203</v>
      </c>
      <c r="S297" s="36">
        <v>0.84232070615332344</v>
      </c>
      <c r="T297" s="36">
        <v>1.0342725396002197</v>
      </c>
      <c r="U297" s="36">
        <v>1.0640207059080091</v>
      </c>
      <c r="V297" s="36">
        <v>0.79874193190673659</v>
      </c>
      <c r="W297" s="36">
        <v>0.88799997738974445</v>
      </c>
      <c r="X297" s="36">
        <v>0.3256024030533427</v>
      </c>
      <c r="Y297" s="36">
        <v>2.2128422646547663</v>
      </c>
      <c r="Z297" s="36">
        <v>1.2966464870211092</v>
      </c>
      <c r="AA297" s="36">
        <v>0.66262050011803686</v>
      </c>
      <c r="AB297" s="36">
        <v>1.259893858142908</v>
      </c>
      <c r="AC297" s="36">
        <v>0.86755438561467091</v>
      </c>
      <c r="AD297" s="36">
        <v>1.0038345032445928</v>
      </c>
      <c r="AE297" s="36">
        <v>0.90836621098273118</v>
      </c>
      <c r="AF297" s="36">
        <v>0.92832857066642327</v>
      </c>
      <c r="AG297" s="36">
        <v>0.55750153131755931</v>
      </c>
      <c r="AH297" s="36">
        <v>1.1536892992586341</v>
      </c>
      <c r="AI297" s="36">
        <v>0.91537927680438547</v>
      </c>
      <c r="AJ297" s="36">
        <v>1.0012420741628938</v>
      </c>
      <c r="AK297" s="36">
        <v>0.31531691714431292</v>
      </c>
      <c r="AL297" s="36">
        <v>0.94979937261023906</v>
      </c>
      <c r="AM297" s="36">
        <v>1.081722756464333</v>
      </c>
      <c r="AN297" s="36">
        <v>0.56199591341326538</v>
      </c>
      <c r="AO297" s="36">
        <v>1.021613547800623</v>
      </c>
      <c r="AP297" s="36">
        <v>0.52082938013795321</v>
      </c>
      <c r="AQ297" s="36">
        <v>0.78171678583594617</v>
      </c>
      <c r="AR297" s="36">
        <v>0.85312241169078884</v>
      </c>
      <c r="AS297" s="36">
        <v>0.7672911495470871</v>
      </c>
      <c r="AT297" s="36">
        <v>2.4243261075221394</v>
      </c>
      <c r="AU297" s="36">
        <v>0.78499499223717795</v>
      </c>
      <c r="AV297" s="36">
        <v>0.77300993341994606</v>
      </c>
      <c r="AW297" s="36">
        <v>1.0071268766807915</v>
      </c>
      <c r="AX297" s="36">
        <v>0.7489005317204559</v>
      </c>
      <c r="AY297" s="36">
        <v>0.97323053059502485</v>
      </c>
      <c r="AZ297" s="36">
        <v>0.77908725103079346</v>
      </c>
      <c r="BA297" s="36">
        <v>0.99414760813951919</v>
      </c>
      <c r="BB297" s="36">
        <v>0.87392867139117991</v>
      </c>
      <c r="BC297" s="36">
        <v>0.87032935460745742</v>
      </c>
      <c r="BD297" s="36">
        <v>1.0036722942109035</v>
      </c>
      <c r="BE297" s="36">
        <v>0.99538792189837777</v>
      </c>
      <c r="BF297" s="36">
        <v>0.56002333921090985</v>
      </c>
      <c r="BG297" s="36">
        <v>0.86676135403576504</v>
      </c>
      <c r="BH297" s="36">
        <v>0.92364401038416344</v>
      </c>
      <c r="BI297" s="36">
        <v>0.73587002405491619</v>
      </c>
      <c r="BJ297" s="36">
        <v>0.71626177602959207</v>
      </c>
      <c r="BK297" s="36">
        <v>0.9207193253934649</v>
      </c>
      <c r="BL297" s="36">
        <v>0.88152369419838739</v>
      </c>
      <c r="BM297" s="36">
        <v>0.5002795173237623</v>
      </c>
      <c r="BN297" s="36">
        <v>0.65787282659214208</v>
      </c>
      <c r="BO297" s="36">
        <v>0.66119091229124904</v>
      </c>
    </row>
    <row r="298" spans="1:67">
      <c r="A298" t="s">
        <v>548</v>
      </c>
      <c r="B298" t="s">
        <v>688</v>
      </c>
      <c r="C298" t="s">
        <v>689</v>
      </c>
      <c r="E298" s="127">
        <v>1</v>
      </c>
      <c r="G298" s="36">
        <v>1.7086706752560339</v>
      </c>
      <c r="H298" s="36">
        <v>2.1345006214526587</v>
      </c>
      <c r="I298" s="36">
        <v>1.0425708206809803</v>
      </c>
      <c r="J298" s="36">
        <v>2.5453681968275719</v>
      </c>
      <c r="K298" s="36">
        <v>0.97877633516360374</v>
      </c>
      <c r="L298" s="36">
        <v>0.70976277795237441</v>
      </c>
      <c r="M298" s="36">
        <v>1.1653807284496327</v>
      </c>
      <c r="N298" s="36">
        <v>1.1735055532729142</v>
      </c>
      <c r="O298" s="36">
        <v>1.7057720702820331</v>
      </c>
      <c r="P298" s="36">
        <v>1.5046761054109004</v>
      </c>
      <c r="Q298" s="36">
        <v>1.1843135802156803</v>
      </c>
      <c r="R298" s="36">
        <v>2.3163437597529959</v>
      </c>
      <c r="S298" s="36">
        <v>0.91221230509382512</v>
      </c>
      <c r="T298" s="36">
        <v>0.86072029880217749</v>
      </c>
      <c r="U298" s="36">
        <v>1.1603228075086303</v>
      </c>
      <c r="V298" s="36">
        <v>1.0723689545955712</v>
      </c>
      <c r="W298" s="36">
        <v>1.2866606004837819</v>
      </c>
      <c r="X298" s="36">
        <v>0.41933735341665451</v>
      </c>
      <c r="Y298" s="36">
        <v>2.0575116748993043</v>
      </c>
      <c r="Z298" s="36">
        <v>1.0495604065327773</v>
      </c>
      <c r="AA298" s="36">
        <v>0.43565401469683918</v>
      </c>
      <c r="AB298" s="36">
        <v>1.8898899095761013</v>
      </c>
      <c r="AC298" s="36">
        <v>1.1810140319682789</v>
      </c>
      <c r="AD298" s="36">
        <v>1.1099705810980711</v>
      </c>
      <c r="AE298" s="36">
        <v>1.4910678907821309</v>
      </c>
      <c r="AF298" s="36">
        <v>1.0850093125842972</v>
      </c>
      <c r="AG298" s="36">
        <v>0.67926558777195101</v>
      </c>
      <c r="AH298" s="36">
        <v>1.311533577237983</v>
      </c>
      <c r="AI298" s="36">
        <v>1.077316037981523</v>
      </c>
      <c r="AJ298" s="36">
        <v>1.0401494433487604</v>
      </c>
      <c r="AK298" s="36">
        <v>0.36095089330058877</v>
      </c>
      <c r="AL298" s="36">
        <v>1.0722896833841562</v>
      </c>
      <c r="AM298" s="36">
        <v>1.1633867566074834</v>
      </c>
      <c r="AN298" s="36">
        <v>0.79754152681393387</v>
      </c>
      <c r="AO298" s="36">
        <v>0.83848074680448337</v>
      </c>
      <c r="AP298" s="36">
        <v>0.87896811609802328</v>
      </c>
      <c r="AQ298" s="36">
        <v>0.85839758494316387</v>
      </c>
      <c r="AR298" s="36">
        <v>0.86203877492323711</v>
      </c>
      <c r="AS298" s="36">
        <v>0.87226960221889982</v>
      </c>
      <c r="AT298" s="36">
        <v>4.035042238416068</v>
      </c>
      <c r="AU298" s="36">
        <v>0.80427197534318495</v>
      </c>
      <c r="AV298" s="36">
        <v>0.94839427458089542</v>
      </c>
      <c r="AW298" s="36">
        <v>0.96275822198581418</v>
      </c>
      <c r="AX298" s="36">
        <v>0.85136283572529181</v>
      </c>
      <c r="AY298" s="36">
        <v>1.2361497146720193</v>
      </c>
      <c r="AZ298" s="36">
        <v>0.80377121209660629</v>
      </c>
      <c r="BA298" s="36">
        <v>0.98386479785453174</v>
      </c>
      <c r="BB298" s="36">
        <v>1.1177421697742616</v>
      </c>
      <c r="BC298" s="36">
        <v>0.85537761722680383</v>
      </c>
      <c r="BD298" s="36">
        <v>0.8952039433584994</v>
      </c>
      <c r="BE298" s="36">
        <v>0.93843634000558207</v>
      </c>
      <c r="BF298" s="36">
        <v>0.7313119585067841</v>
      </c>
      <c r="BG298" s="36">
        <v>0.6967469731795245</v>
      </c>
      <c r="BH298" s="36">
        <v>0.84698529200405503</v>
      </c>
      <c r="BI298" s="36">
        <v>0.82503250880839596</v>
      </c>
      <c r="BJ298" s="36">
        <v>0.6257068739206052</v>
      </c>
      <c r="BK298" s="36">
        <v>0.81554327264337079</v>
      </c>
      <c r="BL298" s="36">
        <v>0.83686757351843422</v>
      </c>
      <c r="BM298" s="36">
        <v>0.6487822664471693</v>
      </c>
      <c r="BN298" s="36">
        <v>0.77964033099325236</v>
      </c>
      <c r="BO298" s="36">
        <v>0.80003709571792425</v>
      </c>
    </row>
    <row r="299" spans="1:67">
      <c r="A299" t="s">
        <v>548</v>
      </c>
      <c r="B299" t="s">
        <v>688</v>
      </c>
      <c r="C299" t="s">
        <v>689</v>
      </c>
      <c r="E299" s="127">
        <v>1</v>
      </c>
      <c r="G299" s="36">
        <v>0.86443358520654823</v>
      </c>
      <c r="H299" s="36">
        <v>1.4049404424598892</v>
      </c>
      <c r="I299" s="36">
        <v>0.75451624591651589</v>
      </c>
      <c r="J299" s="36">
        <v>1.3992682289892828</v>
      </c>
      <c r="K299" s="36">
        <v>2.2266832203039901</v>
      </c>
      <c r="L299" s="36">
        <v>0.73900643236960373</v>
      </c>
      <c r="M299" s="36">
        <v>1.3655402958320828</v>
      </c>
      <c r="N299" s="36">
        <v>0.66204685694762511</v>
      </c>
      <c r="O299" s="36">
        <v>0.81239211117994425</v>
      </c>
      <c r="P299" s="36">
        <v>0.54624630717097455</v>
      </c>
      <c r="Q299" s="36">
        <v>1.0761674701965147</v>
      </c>
      <c r="R299" s="36">
        <v>2.2535124976386078</v>
      </c>
      <c r="S299" s="36">
        <v>0.60105930151559595</v>
      </c>
      <c r="T299" s="36">
        <v>0.58884717311485457</v>
      </c>
      <c r="U299" s="36">
        <v>1.0323467277368352</v>
      </c>
      <c r="V299" s="36">
        <v>0.59630721168370859</v>
      </c>
      <c r="W299" s="36">
        <v>1.0108261877552549</v>
      </c>
      <c r="X299" s="36">
        <v>0.8308687193465788</v>
      </c>
      <c r="Y299" s="36">
        <v>1.3651010107692525</v>
      </c>
      <c r="Z299" s="36">
        <v>1.3625044613077708</v>
      </c>
      <c r="AA299" s="36">
        <v>0.5484548657471221</v>
      </c>
      <c r="AB299" s="36">
        <v>1.9422324233998505</v>
      </c>
      <c r="AC299" s="36">
        <v>0.4334393179398649</v>
      </c>
      <c r="AD299" s="36">
        <v>0.99949382156238831</v>
      </c>
      <c r="AE299" s="36">
        <v>0.67015457644805043</v>
      </c>
      <c r="AF299" s="36">
        <v>0.97173276602962977</v>
      </c>
      <c r="AG299" s="36">
        <v>0.32669499633501498</v>
      </c>
      <c r="AH299" s="36">
        <v>0.89298722315067192</v>
      </c>
      <c r="AI299" s="36">
        <v>0.6517729824844567</v>
      </c>
      <c r="AJ299" s="36">
        <v>0.71051840723621007</v>
      </c>
      <c r="AK299" s="36">
        <v>0.631836649006564</v>
      </c>
      <c r="AL299" s="36">
        <v>0.84696049687299924</v>
      </c>
      <c r="AM299" s="36">
        <v>0.79923370920840575</v>
      </c>
      <c r="AN299" s="36">
        <v>0.69654087624431538</v>
      </c>
      <c r="AO299" s="36">
        <v>1.3252781091923072</v>
      </c>
      <c r="AP299" s="36">
        <v>0.70583179635962912</v>
      </c>
      <c r="AQ299" s="36">
        <v>0.38304173159119309</v>
      </c>
      <c r="AR299" s="36">
        <v>1.1852494205669728</v>
      </c>
      <c r="AS299" s="36">
        <v>0.98265262255510111</v>
      </c>
      <c r="AT299" s="36">
        <v>2.5121544818561694</v>
      </c>
      <c r="AU299" s="36">
        <v>0.92411449028474713</v>
      </c>
      <c r="AV299" s="36">
        <v>1.0535510140705084</v>
      </c>
      <c r="AW299" s="36">
        <v>1.1651269380526876</v>
      </c>
      <c r="AX299" s="36">
        <v>0.91011254417563014</v>
      </c>
      <c r="AY299" s="36">
        <v>0.91102961948210615</v>
      </c>
      <c r="AZ299" s="36">
        <v>0.86948805260265716</v>
      </c>
      <c r="BA299" s="36">
        <v>0.74939338114529019</v>
      </c>
      <c r="BB299" s="36">
        <v>0.75557825019853175</v>
      </c>
      <c r="BC299" s="36">
        <v>0.89664928949593492</v>
      </c>
      <c r="BD299" s="36">
        <v>0.94959887590286762</v>
      </c>
      <c r="BE299" s="36">
        <v>0.90109642794869804</v>
      </c>
      <c r="BF299" s="36">
        <v>0.88697289720539518</v>
      </c>
      <c r="BG299" s="36">
        <v>0.76948330278103583</v>
      </c>
      <c r="BH299" s="36">
        <v>0.89541596591434691</v>
      </c>
      <c r="BI299" s="36">
        <v>1.1218677406108732</v>
      </c>
      <c r="BJ299" s="36">
        <v>1.0619166007830558</v>
      </c>
      <c r="BK299" s="36">
        <v>1.0079302023539334</v>
      </c>
      <c r="BL299" s="36">
        <v>0.96620627581836416</v>
      </c>
      <c r="BM299" s="36">
        <v>0.67223598063679757</v>
      </c>
      <c r="BN299" s="36">
        <v>0.8266090998055573</v>
      </c>
      <c r="BO299" s="36">
        <v>0.88892291372246601</v>
      </c>
    </row>
    <row r="300" spans="1:67">
      <c r="A300" t="s">
        <v>548</v>
      </c>
      <c r="B300" s="62" t="s">
        <v>932</v>
      </c>
      <c r="C300" s="62" t="s">
        <v>695</v>
      </c>
      <c r="D300" s="62" t="s">
        <v>549</v>
      </c>
      <c r="E300" s="129" t="s">
        <v>544</v>
      </c>
      <c r="F300" s="62" t="s">
        <v>545</v>
      </c>
      <c r="G300" s="37" t="s">
        <v>546</v>
      </c>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c r="BE300" s="37"/>
      <c r="BF300" s="37"/>
      <c r="BG300" s="37"/>
      <c r="BH300" s="37"/>
      <c r="BI300" s="37"/>
      <c r="BJ300" s="37"/>
      <c r="BK300" s="37"/>
      <c r="BL300" s="37"/>
      <c r="BM300" s="37"/>
      <c r="BN300" s="37"/>
      <c r="BO300" s="37"/>
    </row>
    <row r="301" spans="1:67">
      <c r="A301" t="s">
        <v>548</v>
      </c>
      <c r="B301" t="s">
        <v>932</v>
      </c>
      <c r="C301" t="s">
        <v>695</v>
      </c>
      <c r="E301" s="127">
        <v>0.01</v>
      </c>
      <c r="G301" s="36">
        <v>1.0799136406032614</v>
      </c>
      <c r="H301" s="36">
        <v>1.8245028215055372</v>
      </c>
      <c r="I301" s="36">
        <v>0.87736084311223328</v>
      </c>
      <c r="J301" s="36">
        <v>5.2275963770056491</v>
      </c>
      <c r="K301" s="36">
        <v>3.3883778243240532</v>
      </c>
      <c r="L301" s="36">
        <v>0.742653488931308</v>
      </c>
      <c r="M301" s="36">
        <v>2.1245775668219982</v>
      </c>
      <c r="N301" s="36">
        <v>0.94153494157603146</v>
      </c>
      <c r="O301" s="36">
        <v>1.6392886315832307</v>
      </c>
      <c r="P301" s="36">
        <v>1.3166413804276174</v>
      </c>
      <c r="Q301" s="36">
        <v>0.80311535650208932</v>
      </c>
      <c r="R301" s="36">
        <v>2.2227557975217023</v>
      </c>
      <c r="S301" s="36">
        <v>1.0963708774195229</v>
      </c>
      <c r="T301" s="36">
        <v>1.2271866481567211</v>
      </c>
      <c r="U301" s="36">
        <v>1.0114243823561719</v>
      </c>
      <c r="V301" s="36">
        <v>0.73504885044304491</v>
      </c>
      <c r="W301" s="36">
        <v>1.4633502895201411</v>
      </c>
      <c r="X301" s="36">
        <v>0.55203154778541996</v>
      </c>
      <c r="Y301" s="36">
        <v>3.650468775627183</v>
      </c>
      <c r="Z301" s="36">
        <v>0.64841201215715438</v>
      </c>
      <c r="AA301" s="36">
        <v>0.58692103517334637</v>
      </c>
      <c r="AB301" s="36">
        <v>2.5103590544913672</v>
      </c>
      <c r="AC301" s="36">
        <v>1.3242801700029889</v>
      </c>
      <c r="AD301" s="36">
        <v>0.60307290153194282</v>
      </c>
      <c r="AE301" s="36">
        <v>0.85399435381979238</v>
      </c>
      <c r="AF301" s="36">
        <v>1.034182439500009</v>
      </c>
      <c r="AG301" s="36">
        <v>0.48371654817020632</v>
      </c>
      <c r="AH301" s="36">
        <v>0.66278804926505841</v>
      </c>
      <c r="AI301" s="36">
        <v>0.70524409965019053</v>
      </c>
      <c r="AJ301" s="36">
        <v>0.61042437777676706</v>
      </c>
      <c r="AK301" s="36">
        <v>0.49155347007197314</v>
      </c>
      <c r="AL301" s="36">
        <v>0.86477955208786128</v>
      </c>
      <c r="AM301" s="36">
        <v>1.1208732956645027</v>
      </c>
      <c r="AN301" s="36">
        <v>0.63307913629299206</v>
      </c>
      <c r="AO301" s="36">
        <v>0.69189982374137682</v>
      </c>
      <c r="AP301" s="36">
        <v>0.86960898022232513</v>
      </c>
      <c r="AQ301" s="36">
        <v>0.23260234419505302</v>
      </c>
      <c r="AR301" s="36">
        <v>0.8938515904008234</v>
      </c>
      <c r="AS301" s="36">
        <v>0.63090193248247839</v>
      </c>
      <c r="AT301" s="36">
        <v>0.6910727438189449</v>
      </c>
      <c r="AU301" s="36">
        <v>0.91731407095380024</v>
      </c>
      <c r="AV301" s="36">
        <v>0.58850512635717733</v>
      </c>
      <c r="AW301" s="36">
        <v>0.74719576722180503</v>
      </c>
      <c r="AX301" s="36">
        <v>0.90410246182805587</v>
      </c>
      <c r="AY301" s="36">
        <v>1.7853674734149969</v>
      </c>
      <c r="AZ301" s="36">
        <v>0.9252846680299095</v>
      </c>
      <c r="BA301" s="36">
        <v>1.2267180297739433</v>
      </c>
      <c r="BB301" s="36">
        <v>0.95785851954433909</v>
      </c>
      <c r="BC301" s="36">
        <v>0.89674269304717225</v>
      </c>
      <c r="BD301" s="36">
        <v>0.82452926154856832</v>
      </c>
      <c r="BE301" s="36">
        <v>0.94210793961626016</v>
      </c>
      <c r="BF301" s="36">
        <v>0.96371362059753463</v>
      </c>
      <c r="BG301" s="36">
        <v>1.0797315157621252</v>
      </c>
      <c r="BH301" s="36">
        <v>1.0681018035264136</v>
      </c>
      <c r="BI301" s="36">
        <v>0.82243250517402544</v>
      </c>
      <c r="BJ301" s="36">
        <v>1.0792645196316546</v>
      </c>
      <c r="BK301" s="36">
        <v>1.0402305612477891</v>
      </c>
      <c r="BL301" s="36">
        <v>0.94442575072254686</v>
      </c>
      <c r="BM301" s="36">
        <v>0.69027008825788561</v>
      </c>
      <c r="BN301" s="36">
        <v>0.96824143798533979</v>
      </c>
      <c r="BO301" s="36">
        <v>1.0188941749901899</v>
      </c>
    </row>
    <row r="302" spans="1:67">
      <c r="A302" t="s">
        <v>548</v>
      </c>
      <c r="B302" t="s">
        <v>932</v>
      </c>
      <c r="C302" t="s">
        <v>695</v>
      </c>
      <c r="E302" s="127">
        <v>0.1</v>
      </c>
      <c r="G302" s="36">
        <v>4.5524755326961168</v>
      </c>
      <c r="H302" s="36">
        <v>2.5205812208959451</v>
      </c>
      <c r="I302" s="36">
        <v>0.53512100798634232</v>
      </c>
      <c r="J302" s="36">
        <v>6.3144178348652789</v>
      </c>
      <c r="K302" s="36">
        <v>0.50665130394606683</v>
      </c>
      <c r="L302" s="36">
        <v>1.938346477991685</v>
      </c>
      <c r="M302" s="36">
        <v>0.46005790368448812</v>
      </c>
      <c r="N302" s="36">
        <v>1.9978368101440669</v>
      </c>
      <c r="O302" s="36">
        <v>2.0695882783216764</v>
      </c>
      <c r="P302" s="36">
        <v>1.4623324114442073</v>
      </c>
      <c r="Q302" s="36">
        <v>13.597154605724716</v>
      </c>
      <c r="R302" s="36">
        <v>2.6183084760744837</v>
      </c>
      <c r="S302" s="36">
        <v>1.3325819801784111</v>
      </c>
      <c r="T302" s="36">
        <v>2.6280125732096522</v>
      </c>
      <c r="U302" s="36">
        <v>1.5634382904658159</v>
      </c>
      <c r="V302" s="36">
        <v>0.22438632441838463</v>
      </c>
      <c r="W302" s="36">
        <v>2.2882176588019285</v>
      </c>
      <c r="X302" s="36">
        <v>0.38429256450553784</v>
      </c>
      <c r="Y302" s="36">
        <v>1.4341992848032545</v>
      </c>
      <c r="Z302" s="36">
        <v>0.27870455360012131</v>
      </c>
      <c r="AA302" s="36">
        <v>2.0316014032092267</v>
      </c>
      <c r="AB302" s="36">
        <v>0.88693838720433993</v>
      </c>
      <c r="AC302" s="36">
        <v>0.69460817230410499</v>
      </c>
      <c r="AD302" s="36">
        <v>0.98392448146522182</v>
      </c>
      <c r="AE302" s="36">
        <v>0.92007697827679891</v>
      </c>
      <c r="AF302" s="36">
        <v>1.260814862715417</v>
      </c>
      <c r="AG302" s="36">
        <v>0.23239551373213815</v>
      </c>
      <c r="AH302" s="36">
        <v>0.59528093665628778</v>
      </c>
      <c r="AI302" s="36">
        <v>1.039724114874967</v>
      </c>
      <c r="AJ302" s="36">
        <v>0.49492721438084825</v>
      </c>
      <c r="AK302" s="36">
        <v>0.14980038277639818</v>
      </c>
      <c r="AL302" s="36">
        <v>1.1644946188090133</v>
      </c>
      <c r="AM302" s="36">
        <v>0.62535190301489074</v>
      </c>
      <c r="AN302" s="36">
        <v>0.38999904177769562</v>
      </c>
      <c r="AO302" s="36">
        <v>0.71529957758453599</v>
      </c>
      <c r="AP302" s="36">
        <v>1.2119445431969058</v>
      </c>
      <c r="AQ302" s="36">
        <v>0.29686614553281865</v>
      </c>
      <c r="AR302" s="36">
        <v>0.77461437653133469</v>
      </c>
      <c r="AS302" s="36">
        <v>0.49119114126868518</v>
      </c>
      <c r="AT302" s="36">
        <v>0.68119422917751193</v>
      </c>
      <c r="AU302" s="36">
        <v>2.3552124187121568</v>
      </c>
      <c r="AV302" s="36">
        <v>0.30956816783045588</v>
      </c>
      <c r="AW302" s="36">
        <v>0.53731126861215728</v>
      </c>
      <c r="AX302" s="36">
        <v>0.84041069449158623</v>
      </c>
      <c r="AY302" s="36">
        <v>2.2825820976090823</v>
      </c>
      <c r="AZ302" s="36">
        <v>1.0256583057979856</v>
      </c>
      <c r="BA302" s="36">
        <v>1.6589705529927905</v>
      </c>
      <c r="BB302" s="36">
        <v>1.1474494111538378</v>
      </c>
      <c r="BC302" s="36">
        <v>0.97880753482727323</v>
      </c>
      <c r="BD302" s="36">
        <v>1.0285741438281306</v>
      </c>
      <c r="BE302" s="36">
        <v>0.9234081427634272</v>
      </c>
      <c r="BF302" s="36">
        <v>0.14117504149641402</v>
      </c>
      <c r="BG302" s="36">
        <v>0.51545022436657284</v>
      </c>
      <c r="BH302" s="36">
        <v>0.6855143992846815</v>
      </c>
      <c r="BI302" s="36">
        <v>0.16170866197709161</v>
      </c>
      <c r="BJ302" s="36">
        <v>0.86992571602084612</v>
      </c>
      <c r="BK302" s="36">
        <v>1.2704583903276434</v>
      </c>
      <c r="BL302" s="36">
        <v>1.0149987740156015</v>
      </c>
      <c r="BM302" s="36">
        <v>3.5838344002977691</v>
      </c>
      <c r="BN302" s="36">
        <v>0.46103678145070104</v>
      </c>
      <c r="BO302" s="36">
        <v>0.90497205988036</v>
      </c>
    </row>
    <row r="303" spans="1:67">
      <c r="A303" t="s">
        <v>548</v>
      </c>
      <c r="B303" t="s">
        <v>932</v>
      </c>
      <c r="C303" t="s">
        <v>695</v>
      </c>
      <c r="E303" s="127">
        <v>0.5</v>
      </c>
      <c r="G303" s="36">
        <v>9.791254369211293</v>
      </c>
      <c r="H303" s="36">
        <v>199.76716202618499</v>
      </c>
      <c r="I303" s="36">
        <v>1.7718918337420544</v>
      </c>
      <c r="J303" s="36">
        <v>43.301323287897112</v>
      </c>
      <c r="K303" s="36">
        <v>1.09928311559421</v>
      </c>
      <c r="L303" s="36">
        <v>13.980320147781542</v>
      </c>
      <c r="M303" s="36">
        <v>7.2658851116007828</v>
      </c>
      <c r="N303" s="36">
        <v>6.0071134069304017</v>
      </c>
      <c r="O303" s="36">
        <v>5.3218018774836757</v>
      </c>
      <c r="P303" s="36">
        <v>8.164079286003302</v>
      </c>
      <c r="Q303" s="36">
        <v>57.983449976555001</v>
      </c>
      <c r="R303" s="36">
        <v>16.957388689717387</v>
      </c>
      <c r="S303" s="36">
        <v>6.714341463816571</v>
      </c>
      <c r="T303" s="36">
        <v>8.9236369713137389</v>
      </c>
      <c r="U303" s="36">
        <v>6.7626761489651077</v>
      </c>
      <c r="V303" s="36">
        <v>1.5646005274847092</v>
      </c>
      <c r="W303" s="36">
        <v>12.271176022229561</v>
      </c>
      <c r="X303" s="36">
        <v>23.659687527350407</v>
      </c>
      <c r="Y303" s="36">
        <v>4.5023380221381677</v>
      </c>
      <c r="Z303" s="36">
        <v>7.505393019350902</v>
      </c>
      <c r="AA303" s="36">
        <v>3.6938146423715219</v>
      </c>
      <c r="AB303" s="36">
        <v>3.5293011109695369</v>
      </c>
      <c r="AC303" s="36">
        <v>2.704887516094741</v>
      </c>
      <c r="AD303" s="36">
        <v>0.84144228258822773</v>
      </c>
      <c r="AE303" s="36">
        <v>1.5201697956309959</v>
      </c>
      <c r="AF303" s="36">
        <v>0.97962275306111846</v>
      </c>
      <c r="AG303" s="36">
        <v>0.29071611096824601</v>
      </c>
      <c r="AH303" s="36">
        <v>0.79464263478488839</v>
      </c>
      <c r="AI303" s="36">
        <v>1.2432428395831683</v>
      </c>
      <c r="AJ303" s="36">
        <v>0.8171147485135144</v>
      </c>
      <c r="AK303" s="36">
        <v>0.54687772029878623</v>
      </c>
      <c r="AL303" s="36">
        <v>2.102394277766408</v>
      </c>
      <c r="AM303" s="36">
        <v>0.75699517228781354</v>
      </c>
      <c r="AN303" s="36">
        <v>0.32986476580192442</v>
      </c>
      <c r="AO303" s="36">
        <v>7.2693078151133683E-2</v>
      </c>
      <c r="AP303" s="36">
        <v>0.55828085729274901</v>
      </c>
      <c r="AQ303" s="36">
        <v>0.10204236533205469</v>
      </c>
      <c r="AR303" s="36">
        <v>0.69104777297497277</v>
      </c>
      <c r="AS303" s="36">
        <v>0.23592824827133316</v>
      </c>
      <c r="AT303" s="36">
        <v>3.8121155515306455</v>
      </c>
      <c r="AU303" s="36">
        <v>2.4928743589040736</v>
      </c>
      <c r="AV303" s="36">
        <v>0.23765272337209195</v>
      </c>
      <c r="AW303" s="36">
        <v>0.19106743409121438</v>
      </c>
      <c r="AX303" s="36">
        <v>0.76619500797536255</v>
      </c>
      <c r="AY303" s="36">
        <v>1.7742834823961511</v>
      </c>
      <c r="AZ303" s="36">
        <v>1.0569482750151178</v>
      </c>
      <c r="BA303" s="36">
        <v>2.7234998867947477</v>
      </c>
      <c r="BB303" s="36">
        <v>1.8497364687988929</v>
      </c>
      <c r="BC303" s="36">
        <v>0.61313742796676685</v>
      </c>
      <c r="BD303" s="36">
        <v>0.82762939923593193</v>
      </c>
      <c r="BE303" s="36">
        <v>1.0878050824261547</v>
      </c>
      <c r="BF303" s="36">
        <v>0.24293269846298049</v>
      </c>
      <c r="BG303" s="36">
        <v>0.96167984837918996</v>
      </c>
      <c r="BH303" s="36">
        <v>0.48039619009736989</v>
      </c>
      <c r="BI303" s="36">
        <v>7.8431079644787682E-2</v>
      </c>
      <c r="BJ303" s="36">
        <v>9.4623158783015526E-2</v>
      </c>
      <c r="BK303" s="36">
        <v>0.62984223353080349</v>
      </c>
      <c r="BL303" s="36">
        <v>0.75370391692179084</v>
      </c>
      <c r="BM303" s="36">
        <v>1.2734182407902548</v>
      </c>
      <c r="BN303" s="36">
        <v>0.68631548816031218</v>
      </c>
      <c r="BO303" s="36">
        <v>0.9406936609251122</v>
      </c>
    </row>
    <row r="304" spans="1:67">
      <c r="A304" t="s">
        <v>548</v>
      </c>
      <c r="B304" t="s">
        <v>932</v>
      </c>
      <c r="C304" t="s">
        <v>695</v>
      </c>
      <c r="E304" s="127">
        <v>0.5</v>
      </c>
      <c r="G304" s="36">
        <v>21.799266633443665</v>
      </c>
      <c r="H304" s="36">
        <v>150.87729606110045</v>
      </c>
      <c r="I304" s="36">
        <v>1.9365365367121863</v>
      </c>
      <c r="J304" s="36">
        <v>13.006922022783572</v>
      </c>
      <c r="K304" s="36">
        <v>1.5287838668317675</v>
      </c>
      <c r="L304" s="36">
        <v>8.8688199354956385</v>
      </c>
      <c r="M304" s="36">
        <v>2.9162910137052394</v>
      </c>
      <c r="N304" s="36">
        <v>2.120137749190707</v>
      </c>
      <c r="O304" s="36">
        <v>2.6458994117002694</v>
      </c>
      <c r="P304" s="36">
        <v>6.0745868957516027</v>
      </c>
      <c r="Q304" s="36">
        <v>26.674410053663035</v>
      </c>
      <c r="R304" s="36">
        <v>13.69125420450035</v>
      </c>
      <c r="S304" s="36">
        <v>5.8190146155779283</v>
      </c>
      <c r="T304" s="36">
        <v>8.3221121557618023</v>
      </c>
      <c r="U304" s="36">
        <v>6.6707989432626151</v>
      </c>
      <c r="V304" s="36">
        <v>0.86102957144469405</v>
      </c>
      <c r="W304" s="36">
        <v>5.8440352422413229</v>
      </c>
      <c r="X304" s="36">
        <v>6.1029915193335738</v>
      </c>
      <c r="Y304" s="36">
        <v>2.2411418268818055</v>
      </c>
      <c r="Z304" s="36">
        <v>2.700297824304597</v>
      </c>
      <c r="AA304" s="36">
        <v>3.2820292047905788</v>
      </c>
      <c r="AB304" s="36">
        <v>0.67438087586223616</v>
      </c>
      <c r="AC304" s="36">
        <v>3.9268144769936963</v>
      </c>
      <c r="AD304" s="36">
        <v>0.83732219527662743</v>
      </c>
      <c r="AE304" s="36">
        <v>1.8146348622032522</v>
      </c>
      <c r="AF304" s="36">
        <v>0.71253893725248152</v>
      </c>
      <c r="AG304" s="36">
        <v>0.34041841950514357</v>
      </c>
      <c r="AH304" s="36">
        <v>0.96231963894452599</v>
      </c>
      <c r="AI304" s="36">
        <v>1.424815256613003</v>
      </c>
      <c r="AJ304" s="36">
        <v>0.77923163598939349</v>
      </c>
      <c r="AK304" s="36">
        <v>0.68454050404234823</v>
      </c>
      <c r="AL304" s="36">
        <v>2.7972865358207795</v>
      </c>
      <c r="AM304" s="36">
        <v>2.116475986288342</v>
      </c>
      <c r="AN304" s="36">
        <v>0.21718025907500138</v>
      </c>
      <c r="AO304" s="36">
        <v>0.12933484287696734</v>
      </c>
      <c r="AP304" s="36">
        <v>0.70574361284344778</v>
      </c>
      <c r="AQ304" s="36">
        <v>0.18725176930463355</v>
      </c>
      <c r="AR304" s="36">
        <v>0.76798923956638154</v>
      </c>
      <c r="AS304" s="36">
        <v>0.2528194481735126</v>
      </c>
      <c r="AT304" s="36">
        <v>7.2396357325508323</v>
      </c>
      <c r="AU304" s="36">
        <v>2.8071160129392139</v>
      </c>
      <c r="AV304" s="36">
        <v>0.23929998172271527</v>
      </c>
      <c r="AW304" s="36">
        <v>0.23792500016075099</v>
      </c>
      <c r="AX304" s="36">
        <v>0.6422377410050033</v>
      </c>
      <c r="AY304" s="36">
        <v>2.2961021350521911</v>
      </c>
      <c r="AZ304" s="36">
        <v>0.75690814932197736</v>
      </c>
      <c r="BA304" s="36">
        <v>1.8919386581428077</v>
      </c>
      <c r="BB304" s="36">
        <v>1.4082668880537619</v>
      </c>
      <c r="BC304" s="36">
        <v>0.75679092554817662</v>
      </c>
      <c r="BD304" s="36">
        <v>0.7975360456122651</v>
      </c>
      <c r="BE304" s="36">
        <v>1.029300419571324</v>
      </c>
      <c r="BF304" s="36">
        <v>0.64255515075347402</v>
      </c>
      <c r="BG304" s="36">
        <v>4.2340551715675661</v>
      </c>
      <c r="BH304" s="36">
        <v>0.62578637623809918</v>
      </c>
      <c r="BI304" s="36">
        <v>8.280468495042638E-2</v>
      </c>
      <c r="BJ304" s="36">
        <v>0.91820754488716927</v>
      </c>
      <c r="BK304" s="36">
        <v>0.98566319864019014</v>
      </c>
      <c r="BL304" s="36">
        <v>0.56503204142526153</v>
      </c>
      <c r="BM304" s="36">
        <v>1.7280436073308041</v>
      </c>
      <c r="BN304" s="36">
        <v>0.41876534503372898</v>
      </c>
      <c r="BO304" s="36">
        <v>0.94048193282042469</v>
      </c>
    </row>
    <row r="305" spans="1:67">
      <c r="A305" t="s">
        <v>548</v>
      </c>
      <c r="B305" s="64" t="s">
        <v>932</v>
      </c>
      <c r="C305" s="64" t="s">
        <v>695</v>
      </c>
      <c r="D305" s="64"/>
      <c r="E305" s="128">
        <v>1</v>
      </c>
      <c r="F305" s="64"/>
      <c r="G305" s="38" t="s">
        <v>546</v>
      </c>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row>
    <row r="306" spans="1:67">
      <c r="A306" t="s">
        <v>548</v>
      </c>
      <c r="B306" t="s">
        <v>902</v>
      </c>
      <c r="C306" t="s">
        <v>938</v>
      </c>
      <c r="D306" t="s">
        <v>549</v>
      </c>
      <c r="E306" s="126" t="s">
        <v>544</v>
      </c>
      <c r="F306" t="s">
        <v>315</v>
      </c>
      <c r="G306" s="36" t="s">
        <v>546</v>
      </c>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c r="BI306" s="36"/>
      <c r="BJ306" s="36"/>
      <c r="BK306" s="36"/>
      <c r="BL306" s="36"/>
      <c r="BM306" s="36"/>
      <c r="BN306" s="36"/>
      <c r="BO306" s="36"/>
    </row>
    <row r="307" spans="1:67">
      <c r="A307" t="s">
        <v>548</v>
      </c>
      <c r="B307" t="s">
        <v>902</v>
      </c>
      <c r="C307" t="s">
        <v>938</v>
      </c>
      <c r="E307" s="127">
        <v>0.01</v>
      </c>
      <c r="G307" s="36" t="s">
        <v>546</v>
      </c>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c r="BI307" s="36"/>
      <c r="BJ307" s="36"/>
      <c r="BK307" s="36"/>
      <c r="BL307" s="36"/>
      <c r="BM307" s="36"/>
      <c r="BN307" s="36"/>
      <c r="BO307" s="36"/>
    </row>
    <row r="308" spans="1:67">
      <c r="A308" t="s">
        <v>548</v>
      </c>
      <c r="B308" t="s">
        <v>902</v>
      </c>
      <c r="C308" t="s">
        <v>938</v>
      </c>
      <c r="E308" s="127">
        <v>0.1</v>
      </c>
      <c r="G308" s="36">
        <v>1.3256052886267657</v>
      </c>
      <c r="H308" s="36">
        <v>0.59615378455538748</v>
      </c>
      <c r="I308" s="36">
        <v>0.67733294443073711</v>
      </c>
      <c r="J308" s="36">
        <v>0.53910931002461981</v>
      </c>
      <c r="K308" s="36">
        <v>0.32287890189481072</v>
      </c>
      <c r="L308" s="36">
        <v>0.76568689715915483</v>
      </c>
      <c r="M308" s="36">
        <v>0.55859995317921685</v>
      </c>
      <c r="N308" s="36">
        <v>0.7261999540100883</v>
      </c>
      <c r="O308" s="36">
        <v>0.7896820421363242</v>
      </c>
      <c r="P308" s="36">
        <v>0.47246235781571988</v>
      </c>
      <c r="Q308" s="36">
        <v>1.4899179401246245</v>
      </c>
      <c r="R308" s="36">
        <v>0.94516301287199278</v>
      </c>
      <c r="S308" s="36">
        <v>0.81463420114639207</v>
      </c>
      <c r="T308" s="36">
        <v>0.69446417517618586</v>
      </c>
      <c r="U308" s="36">
        <v>0.89175683688138208</v>
      </c>
      <c r="V308" s="36">
        <v>0.54489745447402016</v>
      </c>
      <c r="W308" s="36">
        <v>1.0029323456610795</v>
      </c>
      <c r="X308" s="36">
        <v>0.57445945130709763</v>
      </c>
      <c r="Y308" s="36">
        <v>0.52494766450397246</v>
      </c>
      <c r="Z308" s="36">
        <v>0.82748695812205764</v>
      </c>
      <c r="AA308" s="36">
        <v>0.77518758764632123</v>
      </c>
      <c r="AB308" s="36">
        <v>0.15679003702171251</v>
      </c>
      <c r="AC308" s="36">
        <v>0.44266011391650362</v>
      </c>
      <c r="AD308" s="36">
        <v>0.8047538588558053</v>
      </c>
      <c r="AE308" s="36">
        <v>0.32529633527657609</v>
      </c>
      <c r="AF308" s="36">
        <v>0.84930605863076047</v>
      </c>
      <c r="AG308" s="36">
        <v>0.97579779185511906</v>
      </c>
      <c r="AH308" s="36">
        <v>1.0879728832770679</v>
      </c>
      <c r="AI308" s="36">
        <v>1.1066513458506284</v>
      </c>
      <c r="AJ308" s="36">
        <v>1.0036722816550705</v>
      </c>
      <c r="AK308" s="36">
        <v>0.70765261095304632</v>
      </c>
      <c r="AL308" s="36">
        <v>0.68287999356583262</v>
      </c>
      <c r="AM308" s="36">
        <v>0.78607570587239639</v>
      </c>
      <c r="AN308" s="36">
        <v>0.87148182647742156</v>
      </c>
      <c r="AO308" s="36">
        <v>1.6433268962028642</v>
      </c>
      <c r="AP308" s="36">
        <v>0.85105465168576244</v>
      </c>
      <c r="AQ308" s="36">
        <v>1.1874645821312748</v>
      </c>
      <c r="AR308" s="36">
        <v>1.0954701568997958</v>
      </c>
      <c r="AS308" s="36">
        <v>0.94891873559495932</v>
      </c>
      <c r="AT308" s="36">
        <v>8.4335387430257089</v>
      </c>
      <c r="AU308" s="36">
        <v>0.92393110544525281</v>
      </c>
      <c r="AV308" s="36">
        <v>0.85164792083139218</v>
      </c>
      <c r="AW308" s="36">
        <v>1.1358954086399446</v>
      </c>
      <c r="AX308" s="36">
        <v>1.1012686305938053</v>
      </c>
      <c r="AY308" s="36">
        <v>0.80701463991720013</v>
      </c>
      <c r="AZ308" s="36">
        <v>0.89909793897782819</v>
      </c>
      <c r="BA308" s="36">
        <v>0.99329095439937876</v>
      </c>
      <c r="BB308" s="36">
        <v>1.0128570333174407</v>
      </c>
      <c r="BC308" s="36">
        <v>0.85210145080237498</v>
      </c>
      <c r="BD308" s="36">
        <v>1.1492126614528189</v>
      </c>
      <c r="BE308" s="36">
        <v>0.79832071911183311</v>
      </c>
      <c r="BF308" s="36">
        <v>0.86187882863716592</v>
      </c>
      <c r="BG308" s="36">
        <v>0.1953191110709798</v>
      </c>
      <c r="BH308" s="36">
        <v>0.76591642128408077</v>
      </c>
      <c r="BI308" s="36">
        <v>0.75339003931037429</v>
      </c>
      <c r="BJ308" s="36">
        <v>1.1801449909118955</v>
      </c>
      <c r="BK308" s="36">
        <v>0.99678145009057262</v>
      </c>
      <c r="BL308" s="36">
        <v>0.92113083004259388</v>
      </c>
      <c r="BM308" s="36">
        <v>1.1822244605232364</v>
      </c>
      <c r="BN308" s="36">
        <v>0.81391709677346913</v>
      </c>
      <c r="BO308" s="36">
        <v>1.0041293707176027</v>
      </c>
    </row>
    <row r="309" spans="1:67">
      <c r="A309" t="s">
        <v>548</v>
      </c>
      <c r="B309" t="s">
        <v>902</v>
      </c>
      <c r="C309" t="s">
        <v>938</v>
      </c>
      <c r="E309" s="127">
        <v>0.1</v>
      </c>
      <c r="G309" s="36">
        <v>1.3403247653630725</v>
      </c>
      <c r="H309" s="36">
        <v>0.88833149618743845</v>
      </c>
      <c r="I309" s="36">
        <v>0.85435578533666401</v>
      </c>
      <c r="J309" s="36">
        <v>0.99848621937548299</v>
      </c>
      <c r="K309" s="36">
        <v>0.93449666432088829</v>
      </c>
      <c r="L309" s="36">
        <v>0.87201677860427684</v>
      </c>
      <c r="M309" s="36">
        <v>1.0201934074190668</v>
      </c>
      <c r="N309" s="36">
        <v>0.84953966168572237</v>
      </c>
      <c r="O309" s="36">
        <v>1.0678703946589676</v>
      </c>
      <c r="P309" s="36">
        <v>1.0129262327272821</v>
      </c>
      <c r="Q309" s="36">
        <v>0.84401807351451708</v>
      </c>
      <c r="R309" s="36">
        <v>0.89752008059177302</v>
      </c>
      <c r="S309" s="36">
        <v>0.87928488778479807</v>
      </c>
      <c r="T309" s="36">
        <v>1.1149827251686357</v>
      </c>
      <c r="U309" s="36">
        <v>0.93177603453954116</v>
      </c>
      <c r="V309" s="36">
        <v>0.88122278593275805</v>
      </c>
      <c r="W309" s="36">
        <v>0.98005989317470155</v>
      </c>
      <c r="X309" s="36">
        <v>0.92947585189305892</v>
      </c>
      <c r="Y309" s="36">
        <v>0.81775943597481193</v>
      </c>
      <c r="Z309" s="36">
        <v>0.79369102100226496</v>
      </c>
      <c r="AA309" s="36">
        <v>1.1195391554871736</v>
      </c>
      <c r="AB309" s="36">
        <v>0.74203564345040318</v>
      </c>
      <c r="AC309" s="36">
        <v>0.7055768067259176</v>
      </c>
      <c r="AD309" s="36">
        <v>0.94741668353666741</v>
      </c>
      <c r="AE309" s="36">
        <v>0.88513235424338654</v>
      </c>
      <c r="AF309" s="36">
        <v>0.87670135309880104</v>
      </c>
      <c r="AG309" s="36">
        <v>1.1125733593514711</v>
      </c>
      <c r="AH309" s="36">
        <v>1.2555210015869742</v>
      </c>
      <c r="AI309" s="36">
        <v>0.94465619327810457</v>
      </c>
      <c r="AJ309" s="36">
        <v>1.0277940107344989</v>
      </c>
      <c r="AK309" s="36">
        <v>0.71553137324738847</v>
      </c>
      <c r="AL309" s="36">
        <v>0.79117622708636293</v>
      </c>
      <c r="AM309" s="36">
        <v>0.85636032981417476</v>
      </c>
      <c r="AN309" s="36">
        <v>0.83054164965303479</v>
      </c>
      <c r="AO309" s="36">
        <v>1.0002091756486697</v>
      </c>
      <c r="AP309" s="36">
        <v>0.9593342105446806</v>
      </c>
      <c r="AQ309" s="36">
        <v>0.66324059066303931</v>
      </c>
      <c r="AR309" s="36">
        <v>1.0423023883380562</v>
      </c>
      <c r="AS309" s="36">
        <v>0.91203073067890328</v>
      </c>
      <c r="AT309" s="36">
        <v>1.0486811909770075</v>
      </c>
      <c r="AU309" s="36">
        <v>0.91203073067890406</v>
      </c>
      <c r="AV309" s="36">
        <v>1.0117084178601241</v>
      </c>
      <c r="AW309" s="36">
        <v>0.81294229487373537</v>
      </c>
      <c r="AX309" s="36">
        <v>1.0469734474194436</v>
      </c>
      <c r="AY309" s="36">
        <v>1.0554715665559213</v>
      </c>
      <c r="AZ309" s="36">
        <v>1.0494517639159588</v>
      </c>
      <c r="BA309" s="36">
        <v>1.2112278975555264</v>
      </c>
      <c r="BB309" s="36">
        <v>1.056689233390435</v>
      </c>
      <c r="BC309" s="36">
        <v>0.92943936631095037</v>
      </c>
      <c r="BD309" s="36">
        <v>1.0233568199052672</v>
      </c>
      <c r="BE309" s="36">
        <v>0.87395501932781372</v>
      </c>
      <c r="BF309" s="36">
        <v>0.95154452302056658</v>
      </c>
      <c r="BG309" s="36">
        <v>1.4972750667441295</v>
      </c>
      <c r="BH309" s="36">
        <v>0.81604229156046926</v>
      </c>
      <c r="BI309" s="36">
        <v>0.78438609038419127</v>
      </c>
      <c r="BJ309" s="36">
        <v>1.1186162307046206</v>
      </c>
      <c r="BK309" s="36">
        <v>1.147560325336068</v>
      </c>
      <c r="BL309" s="36">
        <v>1.0491172696302653</v>
      </c>
      <c r="BM309" s="36">
        <v>0.90557092303627285</v>
      </c>
      <c r="BN309" s="36">
        <v>1.1769927310829056</v>
      </c>
      <c r="BO309" s="36">
        <v>0.82855586786305346</v>
      </c>
    </row>
    <row r="310" spans="1:67">
      <c r="A310" t="s">
        <v>548</v>
      </c>
      <c r="B310" t="s">
        <v>902</v>
      </c>
      <c r="C310" t="s">
        <v>938</v>
      </c>
      <c r="E310" s="127">
        <v>0.5</v>
      </c>
      <c r="G310" s="36">
        <v>1.1864499674756634</v>
      </c>
      <c r="H310" s="36">
        <v>1.052453463754109</v>
      </c>
      <c r="I310" s="36">
        <v>0.84553540631036816</v>
      </c>
      <c r="J310" s="36">
        <v>0.57381187467320727</v>
      </c>
      <c r="K310" s="36">
        <v>0.86397715940829711</v>
      </c>
      <c r="L310" s="36">
        <v>1.1055976654371338</v>
      </c>
      <c r="M310" s="36">
        <v>0.46325785946255521</v>
      </c>
      <c r="N310" s="36">
        <v>0.54277972780535289</v>
      </c>
      <c r="O310" s="36">
        <v>0.87620708659465851</v>
      </c>
      <c r="P310" s="36">
        <v>0.83988941774240633</v>
      </c>
      <c r="Q310" s="36">
        <v>1.4796263251547697</v>
      </c>
      <c r="R310" s="36">
        <v>2.3926926318390795</v>
      </c>
      <c r="S310" s="36">
        <v>1.3891710878498575</v>
      </c>
      <c r="T310" s="36">
        <v>1.3231459231061484</v>
      </c>
      <c r="U310" s="36">
        <v>1.3146896539231021</v>
      </c>
      <c r="V310" s="36">
        <v>0.72903331887360179</v>
      </c>
      <c r="W310" s="36">
        <v>1.1283575450548455</v>
      </c>
      <c r="X310" s="36">
        <v>1.1812194094841679</v>
      </c>
      <c r="Y310" s="36">
        <v>0.65530820617486418</v>
      </c>
      <c r="Z310" s="36">
        <v>0.72537980180419637</v>
      </c>
      <c r="AA310" s="36">
        <v>1.3310985390173835</v>
      </c>
      <c r="AB310" s="36">
        <v>0.23437746903535106</v>
      </c>
      <c r="AC310" s="36">
        <v>0.63916986217735194</v>
      </c>
      <c r="AD310" s="36">
        <v>0.72027487960197489</v>
      </c>
      <c r="AE310" s="36">
        <v>0.60283140168792626</v>
      </c>
      <c r="AF310" s="36">
        <v>0.7924305726145916</v>
      </c>
      <c r="AG310" s="36">
        <v>0.98258500224160239</v>
      </c>
      <c r="AH310" s="36">
        <v>1.1420632869054272</v>
      </c>
      <c r="AI310" s="36">
        <v>1.1616703806933228</v>
      </c>
      <c r="AJ310" s="36">
        <v>0.97622681033238012</v>
      </c>
      <c r="AK310" s="36">
        <v>0.8072644220147881</v>
      </c>
      <c r="AL310" s="36">
        <v>0.63714956325736394</v>
      </c>
      <c r="AM310" s="36">
        <v>1.1429324728716272</v>
      </c>
      <c r="AN310" s="36">
        <v>0.87754346194500388</v>
      </c>
      <c r="AO310" s="36">
        <v>1.6207027292088245</v>
      </c>
      <c r="AP310" s="36">
        <v>1.005089298116348</v>
      </c>
      <c r="AQ310" s="36">
        <v>0.97798516316671003</v>
      </c>
      <c r="AR310" s="36">
        <v>1.1030897544117533</v>
      </c>
      <c r="AS310" s="36">
        <v>0.94891873559495754</v>
      </c>
      <c r="AT310" s="36">
        <v>9.554220137991587</v>
      </c>
      <c r="AU310" s="36">
        <v>1.0394765294490911</v>
      </c>
      <c r="AV310" s="36">
        <v>0.82263766618435052</v>
      </c>
      <c r="AW310" s="36">
        <v>1.1358954086399446</v>
      </c>
      <c r="AX310" s="36">
        <v>1.1166417677859692</v>
      </c>
      <c r="AY310" s="36">
        <v>0.8892535603120838</v>
      </c>
      <c r="AZ310" s="36">
        <v>1.0544934856155441</v>
      </c>
      <c r="BA310" s="36">
        <v>1.4267408652491</v>
      </c>
      <c r="BB310" s="36">
        <v>1.8555328965286999</v>
      </c>
      <c r="BC310" s="36">
        <v>0.99937436179221173</v>
      </c>
      <c r="BD310" s="36">
        <v>1.3666518736509012</v>
      </c>
      <c r="BE310" s="36">
        <v>0.98968434250376691</v>
      </c>
      <c r="BF310" s="36">
        <v>0.35987229890298483</v>
      </c>
      <c r="BG310" s="36">
        <v>2.0832679445641</v>
      </c>
      <c r="BH310" s="36">
        <v>0.54535171477030142</v>
      </c>
      <c r="BI310" s="36">
        <v>0.53643261642041118</v>
      </c>
      <c r="BJ310" s="36">
        <v>1.54297742329196</v>
      </c>
      <c r="BK310" s="36">
        <v>0.93002997828640299</v>
      </c>
      <c r="BL310" s="36">
        <v>1.080334430288922</v>
      </c>
      <c r="BM310" s="36">
        <v>1.2154613140749475</v>
      </c>
      <c r="BN310" s="36">
        <v>1.93494523016764</v>
      </c>
      <c r="BO310" s="36">
        <v>1.9881244562717999</v>
      </c>
    </row>
    <row r="311" spans="1:67">
      <c r="A311" t="s">
        <v>548</v>
      </c>
      <c r="B311" t="s">
        <v>902</v>
      </c>
      <c r="C311" t="s">
        <v>938</v>
      </c>
      <c r="E311" s="127">
        <v>0.5</v>
      </c>
      <c r="G311" s="36">
        <v>3.3277361033386219</v>
      </c>
      <c r="H311" s="36">
        <v>3.1504660200782193</v>
      </c>
      <c r="I311" s="36">
        <v>1.5176215334626537</v>
      </c>
      <c r="J311" s="36">
        <v>0.45994747695275773</v>
      </c>
      <c r="K311" s="36">
        <v>0.44157114086972504</v>
      </c>
      <c r="L311" s="36">
        <v>1.2458026004616223</v>
      </c>
      <c r="M311" s="36">
        <v>0.56349238738045293</v>
      </c>
      <c r="N311" s="36">
        <v>1.3126582277833418</v>
      </c>
      <c r="O311" s="36">
        <v>1.961682487089333</v>
      </c>
      <c r="P311" s="36">
        <v>2.1601322396448426</v>
      </c>
      <c r="Q311" s="36">
        <v>0.86797042593978635</v>
      </c>
      <c r="R311" s="36">
        <v>1.8706193818049965</v>
      </c>
      <c r="S311" s="36">
        <v>1.3746917944536117</v>
      </c>
      <c r="T311" s="36">
        <v>1.0831875521180712</v>
      </c>
      <c r="U311" s="36">
        <v>1.3251841863550933</v>
      </c>
      <c r="V311" s="36">
        <v>0.76975328553633937</v>
      </c>
      <c r="W311" s="36">
        <v>1.083198924526648</v>
      </c>
      <c r="X311" s="36">
        <v>1.1792339122639843</v>
      </c>
      <c r="Y311" s="36">
        <v>0.96097265471407767</v>
      </c>
      <c r="Z311" s="36">
        <v>0.61193565586408849</v>
      </c>
      <c r="AA311" s="36">
        <v>1.2251185923663994</v>
      </c>
      <c r="AB311" s="36">
        <v>0.2499946044730405</v>
      </c>
      <c r="AC311" s="36">
        <v>1.3394983207681801</v>
      </c>
      <c r="AD311" s="36">
        <v>0.78034721935781381</v>
      </c>
      <c r="AE311" s="36">
        <v>1.3832027228624879</v>
      </c>
      <c r="AF311" s="36">
        <v>0.74193982756837884</v>
      </c>
      <c r="AG311" s="36">
        <v>1.1437044918697081</v>
      </c>
      <c r="AH311" s="36">
        <v>1.3499644444840866</v>
      </c>
      <c r="AI311" s="36">
        <v>1.2649744126715632</v>
      </c>
      <c r="AJ311" s="36">
        <v>1.2469965631559405</v>
      </c>
      <c r="AK311" s="36">
        <v>0.5217899803552758</v>
      </c>
      <c r="AL311" s="36">
        <v>0.75385626162011421</v>
      </c>
      <c r="AM311" s="36">
        <v>1.2570111554612433</v>
      </c>
      <c r="AN311" s="36">
        <v>0.67609515401199272</v>
      </c>
      <c r="AO311" s="36">
        <v>0.79416805131496793</v>
      </c>
      <c r="AP311" s="36">
        <v>1.3245932444005146</v>
      </c>
      <c r="AQ311" s="36">
        <v>0.91470889711211056</v>
      </c>
      <c r="AR311" s="36">
        <v>0.82787871702118532</v>
      </c>
      <c r="AS311" s="36">
        <v>0.87327786986410194</v>
      </c>
      <c r="AT311" s="36">
        <v>1.9108975630442857</v>
      </c>
      <c r="AU311" s="36">
        <v>0.90589894108218849</v>
      </c>
      <c r="AV311" s="36">
        <v>1.0982644833895598</v>
      </c>
      <c r="AW311" s="36">
        <v>1.0188291273008427</v>
      </c>
      <c r="AX311" s="36">
        <v>0.92627513137300366</v>
      </c>
      <c r="AY311" s="36">
        <v>1.2461866358901712</v>
      </c>
      <c r="AZ311" s="36">
        <v>1.0841192655920144</v>
      </c>
      <c r="BA311" s="36">
        <v>1.299718010061133</v>
      </c>
      <c r="BB311" s="36">
        <v>1.4164248951440597</v>
      </c>
      <c r="BC311" s="36">
        <v>1.0254804785053309</v>
      </c>
      <c r="BD311" s="36">
        <v>1.51880217466191</v>
      </c>
      <c r="BE311" s="36">
        <v>1.0281120116818461</v>
      </c>
      <c r="BF311" s="36">
        <v>1.0211717449521038</v>
      </c>
      <c r="BG311" s="36">
        <v>2.2979914045980481</v>
      </c>
      <c r="BH311" s="36">
        <v>0.84210701568933888</v>
      </c>
      <c r="BI311" s="36">
        <v>0.51555188729321411</v>
      </c>
      <c r="BJ311" s="36">
        <v>1.5352571244490001</v>
      </c>
      <c r="BK311" s="36">
        <v>0.75654615212777265</v>
      </c>
      <c r="BL311" s="36">
        <v>0.85543961215409592</v>
      </c>
      <c r="BM311" s="36">
        <v>1.3826854171475329</v>
      </c>
      <c r="BN311" s="36">
        <v>1.9130869397687</v>
      </c>
      <c r="BO311" s="36">
        <v>1.3273113791436</v>
      </c>
    </row>
    <row r="312" spans="1:67">
      <c r="A312" t="s">
        <v>548</v>
      </c>
      <c r="B312" t="s">
        <v>902</v>
      </c>
      <c r="C312" t="s">
        <v>938</v>
      </c>
      <c r="E312" s="127">
        <v>1</v>
      </c>
      <c r="G312" s="36">
        <v>1.797769048242277</v>
      </c>
      <c r="H312" s="36">
        <v>2.6339572236903344</v>
      </c>
      <c r="I312" s="36">
        <v>0.83132166840997679</v>
      </c>
      <c r="J312" s="36">
        <v>0.31234399440257044</v>
      </c>
      <c r="K312" s="36">
        <v>0.57930075839268502</v>
      </c>
      <c r="L312" s="36">
        <v>0.87584176706488037</v>
      </c>
      <c r="M312" s="36">
        <v>0.56024691004710436</v>
      </c>
      <c r="N312" s="36">
        <v>0.57202813105138817</v>
      </c>
      <c r="O312" s="36">
        <v>0.843089803500087</v>
      </c>
      <c r="P312" s="36">
        <v>0.78610084249976209</v>
      </c>
      <c r="Q312" s="36">
        <v>0.85109050346486903</v>
      </c>
      <c r="R312" s="36">
        <v>2.7801885091819503</v>
      </c>
      <c r="S312" s="36">
        <v>1.0575859161169379</v>
      </c>
      <c r="T312" s="36">
        <v>1.1304911761897773</v>
      </c>
      <c r="U312" s="36">
        <v>0.89369816016299963</v>
      </c>
      <c r="V312" s="36">
        <v>0.60463428473718983</v>
      </c>
      <c r="W312" s="36">
        <v>1.1383663157605259</v>
      </c>
      <c r="X312" s="36">
        <v>0.91352529735898247</v>
      </c>
      <c r="Y312" s="36">
        <v>0.89765560446059367</v>
      </c>
      <c r="Z312" s="36">
        <v>0.80280334632234596</v>
      </c>
      <c r="AA312" s="36">
        <v>1.1929950662020337</v>
      </c>
      <c r="AB312" s="36">
        <v>0.28950005550496755</v>
      </c>
      <c r="AC312" s="36">
        <v>0.68461245259000481</v>
      </c>
      <c r="AD312" s="36">
        <v>0.71889589602669468</v>
      </c>
      <c r="AE312" s="36">
        <v>1.4637602575934301</v>
      </c>
      <c r="AF312" s="36">
        <v>0.71749503749790067</v>
      </c>
      <c r="AG312" s="36">
        <v>0.49154009461710019</v>
      </c>
      <c r="AH312" s="36">
        <v>1.2697883762794175</v>
      </c>
      <c r="AI312" s="36">
        <v>0.90800671364136021</v>
      </c>
      <c r="AJ312" s="36">
        <v>0.97950458828919162</v>
      </c>
      <c r="AK312" s="36">
        <v>0.36178583113387014</v>
      </c>
      <c r="AL312" s="36">
        <v>0.67550017184040267</v>
      </c>
      <c r="AM312" s="36">
        <v>1.3581700461862203</v>
      </c>
      <c r="AN312" s="36">
        <v>0.64930349419321165</v>
      </c>
      <c r="AO312" s="36">
        <v>1.1803239676126989</v>
      </c>
      <c r="AP312" s="36">
        <v>1.0332691285690772</v>
      </c>
      <c r="AQ312" s="36">
        <v>0.7285254393034224</v>
      </c>
      <c r="AR312" s="36">
        <v>1.2134864526479607</v>
      </c>
      <c r="AS312" s="36">
        <v>1.0397086812589764</v>
      </c>
      <c r="AT312" s="36">
        <v>1.3157789238173683</v>
      </c>
      <c r="AU312" s="36">
        <v>0.87000083396568983</v>
      </c>
      <c r="AV312" s="36">
        <v>0.98411047971066978</v>
      </c>
      <c r="AW312" s="36">
        <v>1.0486830994882985</v>
      </c>
      <c r="AX312" s="36">
        <v>1.0008177990245424</v>
      </c>
      <c r="AY312" s="36">
        <v>0.82312692663460707</v>
      </c>
      <c r="AZ312" s="36">
        <v>0.90638139016559038</v>
      </c>
      <c r="BA312" s="36">
        <v>1.93294588977786</v>
      </c>
      <c r="BB312" s="36">
        <v>0.93557211830943776</v>
      </c>
      <c r="BC312" s="36">
        <v>1.8520431934056001</v>
      </c>
      <c r="BD312" s="36">
        <v>1.9887115767244099</v>
      </c>
      <c r="BE312" s="36">
        <v>0.81318985377965181</v>
      </c>
      <c r="BF312" s="36">
        <v>0.82467192108944221</v>
      </c>
      <c r="BG312" s="36">
        <v>1.258792133835551</v>
      </c>
      <c r="BH312" s="36">
        <v>0.54856791773194624</v>
      </c>
      <c r="BI312" s="36">
        <v>0.49512208432638877</v>
      </c>
      <c r="BJ312" s="36">
        <v>1.4622652851460001</v>
      </c>
      <c r="BK312" s="36">
        <v>0.87609952020656112</v>
      </c>
      <c r="BL312" s="36">
        <v>0.89279731050490962</v>
      </c>
      <c r="BM312" s="36">
        <v>1.4909085401630999</v>
      </c>
      <c r="BN312" s="36">
        <v>1.86107688270714</v>
      </c>
      <c r="BO312" s="36">
        <v>1.3220545039718401</v>
      </c>
    </row>
    <row r="313" spans="1:67">
      <c r="A313" t="s">
        <v>548</v>
      </c>
      <c r="B313" t="s">
        <v>902</v>
      </c>
      <c r="C313" t="s">
        <v>938</v>
      </c>
      <c r="E313" s="127">
        <v>1</v>
      </c>
      <c r="G313" s="36">
        <v>1.4923465692025379</v>
      </c>
      <c r="H313" s="36">
        <v>6.3386255691895856</v>
      </c>
      <c r="I313" s="36">
        <v>1.1234289545677654</v>
      </c>
      <c r="J313" s="36">
        <v>1.0664485913274322</v>
      </c>
      <c r="K313" s="36">
        <v>1.7257953785390732</v>
      </c>
      <c r="L313" s="36">
        <v>1.6672007127398771</v>
      </c>
      <c r="M313" s="36">
        <v>1.7948243761966924</v>
      </c>
      <c r="N313" s="36">
        <v>0.57824516698948181</v>
      </c>
      <c r="O313" s="36">
        <v>1.4638183749454041</v>
      </c>
      <c r="P313" s="36">
        <v>1.2776822667747392</v>
      </c>
      <c r="Q313" s="36">
        <v>1.0355130949256619</v>
      </c>
      <c r="R313" s="36">
        <v>4.4352521390349748</v>
      </c>
      <c r="S313" s="36">
        <v>2.8077268282655692</v>
      </c>
      <c r="T313" s="36">
        <v>2.8919074015025275</v>
      </c>
      <c r="U313" s="36">
        <v>1.4172115513138062</v>
      </c>
      <c r="V313" s="36">
        <v>1.6965203137470384</v>
      </c>
      <c r="W313" s="36">
        <v>1.7123075181048641</v>
      </c>
      <c r="X313" s="36">
        <v>5.3498160603923557</v>
      </c>
      <c r="Y313" s="36">
        <v>0.8378410097274509</v>
      </c>
      <c r="Z313" s="36">
        <v>0.80198624023529641</v>
      </c>
      <c r="AA313" s="36">
        <v>2.8637488750872144</v>
      </c>
      <c r="AB313" s="36">
        <v>0.68994840887532538</v>
      </c>
      <c r="AC313" s="36">
        <v>0.62065998602875849</v>
      </c>
      <c r="AD313" s="36">
        <v>0.62289935445702105</v>
      </c>
      <c r="AE313" s="36">
        <v>0.98552549820824187</v>
      </c>
      <c r="AF313" s="36">
        <v>0.80393868547460789</v>
      </c>
      <c r="AG313" s="36">
        <v>0.76254821513875393</v>
      </c>
      <c r="AH313" s="36">
        <v>0.99535713323921271</v>
      </c>
      <c r="AI313" s="36">
        <v>0.94793580200911265</v>
      </c>
      <c r="AJ313" s="36">
        <v>0.96229500833010306</v>
      </c>
      <c r="AK313" s="36">
        <v>1.1664196506000066</v>
      </c>
      <c r="AL313" s="36">
        <v>0.92470877382106587</v>
      </c>
      <c r="AM313" s="36">
        <v>1.2152809453627602</v>
      </c>
      <c r="AN313" s="36">
        <v>0.84505926196742953</v>
      </c>
      <c r="AO313" s="36">
        <v>1.0247711353708606</v>
      </c>
      <c r="AP313" s="36">
        <v>0.98289241098234248</v>
      </c>
      <c r="AQ313" s="36">
        <v>0.39573435153383912</v>
      </c>
      <c r="AR313" s="36">
        <v>1.0531959559728012</v>
      </c>
      <c r="AS313" s="36">
        <v>0.98770652207802856</v>
      </c>
      <c r="AT313" s="36">
        <v>0.51533273789958634</v>
      </c>
      <c r="AU313" s="36">
        <v>1.0512853711145653</v>
      </c>
      <c r="AV313" s="36">
        <v>0.95382305121683431</v>
      </c>
      <c r="AW313" s="36">
        <v>0.98365537167358852</v>
      </c>
      <c r="AX313" s="36">
        <v>0.92737507308676737</v>
      </c>
      <c r="AY313" s="36">
        <v>0.87836210221182964</v>
      </c>
      <c r="AZ313" s="36">
        <v>1.1444352636095498</v>
      </c>
      <c r="BA313" s="36">
        <v>1.3026688093864567</v>
      </c>
      <c r="BB313" s="36">
        <v>0.96229500833010306</v>
      </c>
      <c r="BC313" s="36">
        <v>1.0065596400441925</v>
      </c>
      <c r="BD313" s="36">
        <v>1.7146127665899999</v>
      </c>
      <c r="BE313" s="36">
        <v>1.0214587428562552</v>
      </c>
      <c r="BF313" s="36">
        <v>1.8192490625269704</v>
      </c>
      <c r="BG313" s="36">
        <v>4.4919419556034521</v>
      </c>
      <c r="BH313" s="36">
        <v>0.87764890694927034</v>
      </c>
      <c r="BI313" s="36">
        <v>0.65276511194304443</v>
      </c>
      <c r="BJ313" s="36">
        <v>1.9704428562124801</v>
      </c>
      <c r="BK313" s="36">
        <v>1.1757407611648105</v>
      </c>
      <c r="BL313" s="36">
        <v>1.0527595409473984</v>
      </c>
      <c r="BM313" s="36">
        <v>1.41875919555925</v>
      </c>
      <c r="BN313" s="36">
        <v>1.558443022842871</v>
      </c>
      <c r="BO313" s="36">
        <v>1.4236133610588999</v>
      </c>
    </row>
    <row r="314" spans="1:67">
      <c r="A314" t="s">
        <v>548</v>
      </c>
      <c r="B314" s="62" t="s">
        <v>703</v>
      </c>
      <c r="C314" s="62" t="s">
        <v>704</v>
      </c>
      <c r="D314" s="62" t="s">
        <v>547</v>
      </c>
      <c r="E314" s="129" t="s">
        <v>544</v>
      </c>
      <c r="F314" s="62" t="s">
        <v>545</v>
      </c>
      <c r="G314" s="37" t="s">
        <v>546</v>
      </c>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c r="BG314" s="37"/>
      <c r="BH314" s="37"/>
      <c r="BI314" s="37"/>
      <c r="BJ314" s="37"/>
      <c r="BK314" s="37"/>
      <c r="BL314" s="37"/>
      <c r="BM314" s="37"/>
      <c r="BN314" s="37"/>
      <c r="BO314" s="37"/>
    </row>
    <row r="315" spans="1:67">
      <c r="A315" t="s">
        <v>548</v>
      </c>
      <c r="B315" t="s">
        <v>703</v>
      </c>
      <c r="C315" t="s">
        <v>704</v>
      </c>
      <c r="E315" s="127">
        <v>0.01</v>
      </c>
      <c r="G315" s="36" t="s">
        <v>546</v>
      </c>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row>
    <row r="316" spans="1:67">
      <c r="A316" t="s">
        <v>548</v>
      </c>
      <c r="B316" t="s">
        <v>703</v>
      </c>
      <c r="C316" t="s">
        <v>704</v>
      </c>
      <c r="E316" s="127">
        <v>0.1</v>
      </c>
      <c r="G316" s="36">
        <v>1.3963409600950953</v>
      </c>
      <c r="H316" s="36">
        <v>0.80037967857245362</v>
      </c>
      <c r="I316" s="36">
        <v>1.0518558987265509</v>
      </c>
      <c r="J316" s="36">
        <v>0.61713145238886746</v>
      </c>
      <c r="K316" s="36">
        <v>1.4887124075342315</v>
      </c>
      <c r="L316" s="36">
        <v>1.0642421690560548</v>
      </c>
      <c r="M316" s="36">
        <v>0.56836410836936369</v>
      </c>
      <c r="N316" s="36">
        <v>1.3980720806217168</v>
      </c>
      <c r="O316" s="36">
        <v>1.6294033597367821</v>
      </c>
      <c r="P316" s="36">
        <v>0.79183475492891475</v>
      </c>
      <c r="Q316" s="36">
        <v>1.028279793945488</v>
      </c>
      <c r="R316" s="36">
        <v>1.5407524428045352</v>
      </c>
      <c r="S316" s="36">
        <v>0.81746240622001121</v>
      </c>
      <c r="T316" s="36">
        <v>1.0417233394264935</v>
      </c>
      <c r="U316" s="36">
        <v>0.88867159260431849</v>
      </c>
      <c r="V316" s="36">
        <v>0.67785878321835247</v>
      </c>
      <c r="W316" s="36">
        <v>1.0491524224268491</v>
      </c>
      <c r="X316" s="36">
        <v>0.83235851508132064</v>
      </c>
      <c r="Y316" s="36">
        <v>1.0756774228053587</v>
      </c>
      <c r="Z316" s="36">
        <v>0.80765355275523076</v>
      </c>
      <c r="AA316" s="36">
        <v>0.92505905589289006</v>
      </c>
      <c r="AB316" s="36">
        <v>0.62933749039618958</v>
      </c>
      <c r="AC316" s="36">
        <v>0.75747558307010843</v>
      </c>
      <c r="AD316" s="36">
        <v>1.0221589045275827</v>
      </c>
      <c r="AE316" s="36">
        <v>0.78721328585870787</v>
      </c>
      <c r="AF316" s="36">
        <v>0.80071261833874996</v>
      </c>
      <c r="AG316" s="36">
        <v>0.73695790682494833</v>
      </c>
      <c r="AH316" s="36">
        <v>1.2197982905451159</v>
      </c>
      <c r="AI316" s="36">
        <v>1.1901973146544564</v>
      </c>
      <c r="AJ316" s="36">
        <v>0.93971050283289725</v>
      </c>
      <c r="AK316" s="36">
        <v>0.73007329550894573</v>
      </c>
      <c r="AL316" s="36">
        <v>0.69481652559644735</v>
      </c>
      <c r="AM316" s="36">
        <v>1.3829415365514608</v>
      </c>
      <c r="AN316" s="36">
        <v>0.98387196152843959</v>
      </c>
      <c r="AO316" s="36">
        <v>1.036427711097532</v>
      </c>
      <c r="AP316" s="36">
        <v>1.2161521098583505</v>
      </c>
      <c r="AQ316" s="36">
        <v>1.0591335266041475</v>
      </c>
      <c r="AR316" s="36">
        <v>1.7490241171099428</v>
      </c>
      <c r="AS316" s="36">
        <v>0.81189014995207076</v>
      </c>
      <c r="AT316" s="36">
        <v>2.6779668801832623</v>
      </c>
      <c r="AU316" s="36">
        <v>1.0287248665566708</v>
      </c>
      <c r="AV316" s="36">
        <v>0.86054887350152354</v>
      </c>
      <c r="AW316" s="36">
        <v>1.0488657271768613</v>
      </c>
      <c r="AX316" s="36">
        <v>1.2092951693041603</v>
      </c>
      <c r="AY316" s="36">
        <v>1.106241791765382</v>
      </c>
      <c r="AZ316" s="36">
        <v>1.0292191334923995</v>
      </c>
      <c r="BA316" s="36">
        <v>0.94953183686630338</v>
      </c>
      <c r="BB316" s="36">
        <v>1.1675064735642149</v>
      </c>
      <c r="BC316" s="36">
        <v>1.209237070685879</v>
      </c>
      <c r="BD316" s="36">
        <v>1.1373259600434138</v>
      </c>
      <c r="BE316" s="36">
        <v>1.0424949242880501</v>
      </c>
      <c r="BF316" s="36">
        <v>0.69282215030053207</v>
      </c>
      <c r="BG316" s="36">
        <v>0.70168966678303513</v>
      </c>
      <c r="BH316" s="36">
        <v>0.74755875327332433</v>
      </c>
      <c r="BI316" s="36">
        <v>0.74044724937305151</v>
      </c>
      <c r="BJ316" s="36">
        <v>1.0599264210347887</v>
      </c>
      <c r="BK316" s="36">
        <v>0.90146858739735169</v>
      </c>
      <c r="BL316" s="36">
        <v>1.0327406400699977</v>
      </c>
      <c r="BM316" s="36">
        <v>0.97704978152911837</v>
      </c>
      <c r="BN316" s="36">
        <v>0.93171056540092889</v>
      </c>
      <c r="BO316" s="36">
        <v>1.0006553470080988</v>
      </c>
    </row>
    <row r="317" spans="1:67">
      <c r="A317" t="s">
        <v>548</v>
      </c>
      <c r="B317" t="s">
        <v>703</v>
      </c>
      <c r="C317" t="s">
        <v>704</v>
      </c>
      <c r="E317" s="127">
        <v>0.5</v>
      </c>
      <c r="G317" s="36">
        <v>1.2350256705598688</v>
      </c>
      <c r="H317" s="36">
        <v>0.83252485484957561</v>
      </c>
      <c r="I317" s="36">
        <v>0.92134415118906376</v>
      </c>
      <c r="J317" s="36">
        <v>0.66875099090012913</v>
      </c>
      <c r="K317" s="36">
        <v>1.5164708771165341</v>
      </c>
      <c r="L317" s="36">
        <v>0.86878764325836122</v>
      </c>
      <c r="M317" s="36">
        <v>0.74353266280881458</v>
      </c>
      <c r="N317" s="36">
        <v>0.59563124304903237</v>
      </c>
      <c r="O317" s="36">
        <v>0.81908867336125302</v>
      </c>
      <c r="P317" s="36">
        <v>0.88338830278127678</v>
      </c>
      <c r="Q317" s="36">
        <v>1.2022340550094737</v>
      </c>
      <c r="R317" s="36">
        <v>0.79747767707217698</v>
      </c>
      <c r="S317" s="36">
        <v>0.63688650275968839</v>
      </c>
      <c r="T317" s="36">
        <v>0.96948001566277464</v>
      </c>
      <c r="U317" s="36">
        <v>0.87429550856334803</v>
      </c>
      <c r="V317" s="36">
        <v>0.56741178688745875</v>
      </c>
      <c r="W317" s="36">
        <v>1.1136517913248312</v>
      </c>
      <c r="X317" s="36">
        <v>0.57748281463709583</v>
      </c>
      <c r="Y317" s="36">
        <v>1.2680110199316592</v>
      </c>
      <c r="Z317" s="36">
        <v>0.96690889666968627</v>
      </c>
      <c r="AA317" s="36">
        <v>0.98823181660217241</v>
      </c>
      <c r="AB317" s="36">
        <v>0.58235422453129748</v>
      </c>
      <c r="AC317" s="36">
        <v>0.69336781351786558</v>
      </c>
      <c r="AD317" s="36">
        <v>0.8658494522124639</v>
      </c>
      <c r="AE317" s="36">
        <v>1.1712204216308995</v>
      </c>
      <c r="AF317" s="36">
        <v>0.89463685175748819</v>
      </c>
      <c r="AG317" s="36">
        <v>0.617159090921372</v>
      </c>
      <c r="AH317" s="36">
        <v>1.2166560800994604</v>
      </c>
      <c r="AI317" s="36">
        <v>1.0490680053836774</v>
      </c>
      <c r="AJ317" s="36">
        <v>0.99203126110754969</v>
      </c>
      <c r="AK317" s="36">
        <v>0.90221372988107484</v>
      </c>
      <c r="AL317" s="36">
        <v>0.94106180086115565</v>
      </c>
      <c r="AM317" s="36">
        <v>0.68301892261195185</v>
      </c>
      <c r="AN317" s="36">
        <v>0.77662939123504737</v>
      </c>
      <c r="AO317" s="36">
        <v>1.1871615147980565</v>
      </c>
      <c r="AP317" s="36">
        <v>0.84413719826299094</v>
      </c>
      <c r="AQ317" s="36">
        <v>0.70778573422623614</v>
      </c>
      <c r="AR317" s="36">
        <v>0.9444140015174729</v>
      </c>
      <c r="AS317" s="36">
        <v>0.87327786986410505</v>
      </c>
      <c r="AT317" s="36">
        <v>1.8586439686931056</v>
      </c>
      <c r="AU317" s="36">
        <v>0.95093723213044923</v>
      </c>
      <c r="AV317" s="36">
        <v>1.2018239064915806</v>
      </c>
      <c r="AW317" s="36">
        <v>0.91822022230127842</v>
      </c>
      <c r="AX317" s="36">
        <v>1.1246785260554533</v>
      </c>
      <c r="AY317" s="36">
        <v>0.86305245420239107</v>
      </c>
      <c r="AZ317" s="36">
        <v>0.73536044358576269</v>
      </c>
      <c r="BA317" s="36">
        <v>0.80007028350526987</v>
      </c>
      <c r="BB317" s="36">
        <v>0.92162650057046291</v>
      </c>
      <c r="BC317" s="36">
        <v>0.81017194252863933</v>
      </c>
      <c r="BD317" s="36">
        <v>0.76947958873657307</v>
      </c>
      <c r="BE317" s="36">
        <v>0.87660417380569033</v>
      </c>
      <c r="BF317" s="36">
        <v>1.7656819861414359</v>
      </c>
      <c r="BG317" s="36">
        <v>1.2486536865809654</v>
      </c>
      <c r="BH317" s="36">
        <v>0.85980147416191566</v>
      </c>
      <c r="BI317" s="36">
        <v>0.72406420628601031</v>
      </c>
      <c r="BJ317" s="36">
        <v>1.3060639378016561</v>
      </c>
      <c r="BK317" s="36">
        <v>0.93789609015201525</v>
      </c>
      <c r="BL317" s="36">
        <v>0.86138966519693649</v>
      </c>
      <c r="BM317" s="36">
        <v>0.8052300724359428</v>
      </c>
      <c r="BN317" s="36">
        <v>0.82504647573511336</v>
      </c>
      <c r="BO317" s="36">
        <v>0.95250955331844644</v>
      </c>
    </row>
    <row r="318" spans="1:67">
      <c r="A318" t="s">
        <v>548</v>
      </c>
      <c r="B318" t="s">
        <v>703</v>
      </c>
      <c r="C318" t="s">
        <v>704</v>
      </c>
      <c r="E318" s="127">
        <v>1</v>
      </c>
      <c r="G318" s="36">
        <v>1.3084641185445214</v>
      </c>
      <c r="H318" s="36">
        <v>0.70168653470809894</v>
      </c>
      <c r="I318" s="36">
        <v>0.89201840809647404</v>
      </c>
      <c r="J318" s="36">
        <v>0.9813735969491405</v>
      </c>
      <c r="K318" s="36">
        <v>1.1439715119693754</v>
      </c>
      <c r="L318" s="36">
        <v>0.81813386361173501</v>
      </c>
      <c r="M318" s="36">
        <v>0.76620447587867768</v>
      </c>
      <c r="N318" s="36">
        <v>0.96314483574126541</v>
      </c>
      <c r="O318" s="36">
        <v>0.77133254159137754</v>
      </c>
      <c r="P318" s="36">
        <v>0.78700950656800839</v>
      </c>
      <c r="Q318" s="36">
        <v>1.0636703660377764</v>
      </c>
      <c r="R318" s="36">
        <v>1.0919065382829181</v>
      </c>
      <c r="S318" s="36">
        <v>0.59149649974252394</v>
      </c>
      <c r="T318" s="36">
        <v>0.82852457669185575</v>
      </c>
      <c r="U318" s="36">
        <v>0.88241316856079088</v>
      </c>
      <c r="V318" s="36">
        <v>1.1295916729385931</v>
      </c>
      <c r="W318" s="36">
        <v>0.85182651627162953</v>
      </c>
      <c r="X318" s="36">
        <v>0.41213338867733851</v>
      </c>
      <c r="Y318" s="36">
        <v>2.0934763454742216</v>
      </c>
      <c r="Z318" s="36">
        <v>1.1055660371225446</v>
      </c>
      <c r="AA318" s="36">
        <v>0.61824678747874906</v>
      </c>
      <c r="AB318" s="36">
        <v>1.1755225354819305</v>
      </c>
      <c r="AC318" s="36">
        <v>0.8735887035707407</v>
      </c>
      <c r="AD318" s="36">
        <v>0.91099904046275437</v>
      </c>
      <c r="AE318" s="36">
        <v>1.8420930614937843</v>
      </c>
      <c r="AF318" s="36">
        <v>0.98808525013688753</v>
      </c>
      <c r="AG318" s="36">
        <v>0.84501430687294021</v>
      </c>
      <c r="AH318" s="36">
        <v>1.4008036453411401</v>
      </c>
      <c r="AI318" s="36">
        <v>1.1426959150663787</v>
      </c>
      <c r="AJ318" s="36">
        <v>1.008206263528628</v>
      </c>
      <c r="AK318" s="36">
        <v>0.7447739303440345</v>
      </c>
      <c r="AL318" s="36">
        <v>1.0039550717629055</v>
      </c>
      <c r="AM318" s="36">
        <v>0.67051001519402886</v>
      </c>
      <c r="AN318" s="36">
        <v>0.78384024074796299</v>
      </c>
      <c r="AO318" s="36">
        <v>0.92713386396058894</v>
      </c>
      <c r="AP318" s="36">
        <v>0.9387954395812852</v>
      </c>
      <c r="AQ318" s="36">
        <v>1.1685487499521807</v>
      </c>
      <c r="AR318" s="36">
        <v>0.77422493043976659</v>
      </c>
      <c r="AS318" s="36">
        <v>0.84548204305278107</v>
      </c>
      <c r="AT318" s="36">
        <v>1.7024161894136511</v>
      </c>
      <c r="AU318" s="36">
        <v>0.86498999788366826</v>
      </c>
      <c r="AV318" s="36">
        <v>1.1239351988082069</v>
      </c>
      <c r="AW318" s="36">
        <v>0.95280008290673046</v>
      </c>
      <c r="AX318" s="36">
        <v>0.92841775566225082</v>
      </c>
      <c r="AY318" s="36">
        <v>1.1414387799413304</v>
      </c>
      <c r="AZ318" s="36">
        <v>0.84081296001304695</v>
      </c>
      <c r="BA318" s="36">
        <v>0.94052094665435138</v>
      </c>
      <c r="BB318" s="36">
        <v>1.0685003934727764</v>
      </c>
      <c r="BC318" s="36">
        <v>0.87032935460745742</v>
      </c>
      <c r="BD318" s="36">
        <v>0.89831186631455406</v>
      </c>
      <c r="BE318" s="36">
        <v>0.87863190113122691</v>
      </c>
      <c r="BF318" s="36">
        <v>0.5447094715498404</v>
      </c>
      <c r="BG318" s="36">
        <v>0.91618238807721275</v>
      </c>
      <c r="BH318" s="36">
        <v>0.62218211193021355</v>
      </c>
      <c r="BI318" s="36">
        <v>0.6678161426535375</v>
      </c>
      <c r="BJ318" s="36">
        <v>1.0781507086634174</v>
      </c>
      <c r="BK318" s="36">
        <v>0.79049778944311544</v>
      </c>
      <c r="BL318" s="36">
        <v>0.84561405017956992</v>
      </c>
      <c r="BM318" s="36">
        <v>0.67399336355673323</v>
      </c>
      <c r="BN318" s="36">
        <v>0.72491343321808788</v>
      </c>
      <c r="BO318" s="36">
        <v>0.79726917763878236</v>
      </c>
    </row>
    <row r="319" spans="1:67">
      <c r="A319" t="s">
        <v>548</v>
      </c>
      <c r="B319" s="64" t="s">
        <v>703</v>
      </c>
      <c r="C319" s="64" t="s">
        <v>704</v>
      </c>
      <c r="D319" s="64"/>
      <c r="E319" s="128">
        <v>1</v>
      </c>
      <c r="F319" s="64"/>
      <c r="G319" s="38">
        <v>2.0362517609758424</v>
      </c>
      <c r="H319" s="38">
        <v>1.2163035991312461</v>
      </c>
      <c r="I319" s="38">
        <v>1.091447112979387</v>
      </c>
      <c r="J319" s="38">
        <v>0.6377875120595301</v>
      </c>
      <c r="K319" s="38">
        <v>0.183721803080579</v>
      </c>
      <c r="L319" s="38">
        <v>0.78772345179377457</v>
      </c>
      <c r="M319" s="38">
        <v>1.0883752210749504</v>
      </c>
      <c r="N319" s="38">
        <v>1.8765549562795996</v>
      </c>
      <c r="O319" s="38">
        <v>1.8000910660643485</v>
      </c>
      <c r="P319" s="38">
        <v>1.8427526661042393</v>
      </c>
      <c r="Q319" s="38">
        <v>0.71137349688186058</v>
      </c>
      <c r="R319" s="38">
        <v>1.4613983218275044</v>
      </c>
      <c r="S319" s="38">
        <v>0.72083247388124083</v>
      </c>
      <c r="T319" s="38">
        <v>0.53974680051770429</v>
      </c>
      <c r="U319" s="38">
        <v>0.93393138330809211</v>
      </c>
      <c r="V319" s="38">
        <v>0.85317407797249367</v>
      </c>
      <c r="W319" s="38">
        <v>1.4184105342408495</v>
      </c>
      <c r="X319" s="38">
        <v>0.53138250031510315</v>
      </c>
      <c r="Y319" s="38">
        <v>0.86638594247938716</v>
      </c>
      <c r="Z319" s="38">
        <v>0.92017663089310386</v>
      </c>
      <c r="AA319" s="38">
        <v>0.56106441537123231</v>
      </c>
      <c r="AB319" s="38">
        <v>0.24705321345672232</v>
      </c>
      <c r="AC319" s="38">
        <v>1.2228168834304749</v>
      </c>
      <c r="AD319" s="38">
        <v>1.083278592149765</v>
      </c>
      <c r="AE319" s="38">
        <v>1.0333281203485969</v>
      </c>
      <c r="AF319" s="38">
        <v>0.90343374858021486</v>
      </c>
      <c r="AG319" s="38">
        <v>1.3261406534317095</v>
      </c>
      <c r="AH319" s="38">
        <v>0.98052036136213006</v>
      </c>
      <c r="AI319" s="38">
        <v>0.8474467338557744</v>
      </c>
      <c r="AJ319" s="38">
        <v>0.89062158579645279</v>
      </c>
      <c r="AK319" s="38">
        <v>0.39513574392058931</v>
      </c>
      <c r="AL319" s="38">
        <v>0.85583484005551158</v>
      </c>
      <c r="AM319" s="38">
        <v>0.91994735195640942</v>
      </c>
      <c r="AN319" s="38">
        <v>0.79855172052237799</v>
      </c>
      <c r="AO319" s="38">
        <v>0.9751087820778277</v>
      </c>
      <c r="AP319" s="38">
        <v>1.208685365749526</v>
      </c>
      <c r="AQ319" s="38">
        <v>1.7788409743567108</v>
      </c>
      <c r="AR319" s="38">
        <v>1.0890779519467553</v>
      </c>
      <c r="AS319" s="38">
        <v>1.0500715798779481</v>
      </c>
      <c r="AT319" s="38">
        <v>0.49035873579347511</v>
      </c>
      <c r="AU319" s="38">
        <v>1.0143022869756197</v>
      </c>
      <c r="AV319" s="38">
        <v>1.0140486631677232</v>
      </c>
      <c r="AW319" s="38">
        <v>1.0826434448326456</v>
      </c>
      <c r="AX319" s="38">
        <v>1.1643769517829607</v>
      </c>
      <c r="AY319" s="38">
        <v>1.435169412345241</v>
      </c>
      <c r="AZ319" s="38">
        <v>1.1916571260228153</v>
      </c>
      <c r="BA319" s="38">
        <v>1.1094184882099205</v>
      </c>
      <c r="BB319" s="38">
        <v>1.1273101449541276</v>
      </c>
      <c r="BC319" s="38">
        <v>1.2463990075767464</v>
      </c>
      <c r="BD319" s="38">
        <v>0.99767553286211563</v>
      </c>
      <c r="BE319" s="38">
        <v>0.93884849375740664</v>
      </c>
      <c r="BF319" s="38">
        <v>1.1660877846231397</v>
      </c>
      <c r="BG319" s="38">
        <v>1.9260866644498507</v>
      </c>
      <c r="BH319" s="38">
        <v>1.1173252108342229</v>
      </c>
      <c r="BI319" s="38">
        <v>1.0090300854032217</v>
      </c>
      <c r="BJ319" s="38">
        <v>1.1933758623976924</v>
      </c>
      <c r="BK319" s="38">
        <v>1.0957383416278512</v>
      </c>
      <c r="BL319" s="38">
        <v>0.94770455941495291</v>
      </c>
      <c r="BM319" s="38">
        <v>1.1649216081361313</v>
      </c>
      <c r="BN319" s="38">
        <v>1.0931101187437486</v>
      </c>
      <c r="BO319" s="38">
        <v>1.1744654043440834</v>
      </c>
    </row>
    <row r="320" spans="1:67">
      <c r="A320" t="s">
        <v>548</v>
      </c>
      <c r="B320" t="s">
        <v>709</v>
      </c>
      <c r="C320" t="s">
        <v>710</v>
      </c>
      <c r="D320" t="s">
        <v>35</v>
      </c>
      <c r="E320" s="126" t="s">
        <v>544</v>
      </c>
      <c r="F320" t="s">
        <v>545</v>
      </c>
      <c r="G320" s="36" t="s">
        <v>546</v>
      </c>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row>
    <row r="321" spans="1:67">
      <c r="A321" t="s">
        <v>548</v>
      </c>
      <c r="B321" t="s">
        <v>709</v>
      </c>
      <c r="C321" t="s">
        <v>710</v>
      </c>
      <c r="E321" s="127">
        <v>0.01</v>
      </c>
      <c r="G321" s="36">
        <v>1.1507565171422778</v>
      </c>
      <c r="H321" s="36">
        <v>6.0175242417656341</v>
      </c>
      <c r="I321" s="36">
        <v>0.58354219818045006</v>
      </c>
      <c r="J321" s="36">
        <v>17.849532967209335</v>
      </c>
      <c r="K321" s="36">
        <v>2.9531638824481061</v>
      </c>
      <c r="L321" s="36">
        <v>0.8720167786042784</v>
      </c>
      <c r="M321" s="36">
        <v>3.7811961285350799</v>
      </c>
      <c r="N321" s="36">
        <v>1.1445283571021241</v>
      </c>
      <c r="O321" s="36">
        <v>3.0203935899668406</v>
      </c>
      <c r="P321" s="36">
        <v>3.6516009433444365</v>
      </c>
      <c r="Q321" s="36">
        <v>1.4695208186603474</v>
      </c>
      <c r="R321" s="36">
        <v>5.9960654139725529</v>
      </c>
      <c r="S321" s="36">
        <v>2.6840333145628028</v>
      </c>
      <c r="T321" s="36">
        <v>1.122738043325924</v>
      </c>
      <c r="U321" s="36">
        <v>1.7267450999197831</v>
      </c>
      <c r="V321" s="36">
        <v>1.6330610266221359</v>
      </c>
      <c r="W321" s="36">
        <v>1.8802725806244893</v>
      </c>
      <c r="X321" s="36">
        <v>1.8718817354148274</v>
      </c>
      <c r="Y321" s="36">
        <v>7.3602175350224011</v>
      </c>
      <c r="Z321" s="36">
        <v>1.0328633459186916</v>
      </c>
      <c r="AA321" s="36">
        <v>0.51509305263515059</v>
      </c>
      <c r="AB321" s="36">
        <v>4.5301549367726137</v>
      </c>
      <c r="AC321" s="36">
        <v>2.0804203331811477</v>
      </c>
      <c r="AD321" s="36">
        <v>0.57917489852468573</v>
      </c>
      <c r="AE321" s="36">
        <v>1.5844312962746649</v>
      </c>
      <c r="AF321" s="36">
        <v>0.88893964791927693</v>
      </c>
      <c r="AG321" s="36">
        <v>0.3721356385493218</v>
      </c>
      <c r="AH321" s="36">
        <v>0.67749685821849359</v>
      </c>
      <c r="AI321" s="36">
        <v>0.70118219253102843</v>
      </c>
      <c r="AJ321" s="36">
        <v>0.49296295827750614</v>
      </c>
      <c r="AK321" s="36">
        <v>0.45916574747222461</v>
      </c>
      <c r="AL321" s="36">
        <v>1.0733130934390811</v>
      </c>
      <c r="AM321" s="36">
        <v>1.0113552650499138</v>
      </c>
      <c r="AN321" s="36">
        <v>0.63821942418887778</v>
      </c>
      <c r="AO321" s="36">
        <v>0.25354289385548529</v>
      </c>
      <c r="AP321" s="36">
        <v>0.80670069867727667</v>
      </c>
      <c r="AQ321" s="36">
        <v>0.21133508582477056</v>
      </c>
      <c r="AR321" s="36">
        <v>0.71191351109052059</v>
      </c>
      <c r="AS321" s="36">
        <v>0.30505776134675472</v>
      </c>
      <c r="AT321" s="36">
        <v>2.0828748417304856</v>
      </c>
      <c r="AU321" s="36">
        <v>0.83344236527008497</v>
      </c>
      <c r="AV321" s="36">
        <v>0.35033172713639577</v>
      </c>
      <c r="AW321" s="36">
        <v>0.43867513963822258</v>
      </c>
      <c r="AX321" s="36">
        <v>0.76642942420084315</v>
      </c>
      <c r="AY321" s="36">
        <v>2.3749344826030576</v>
      </c>
      <c r="AZ321" s="36">
        <v>0.96569255308195923</v>
      </c>
      <c r="BA321" s="36">
        <v>1.7733414393413451</v>
      </c>
      <c r="BB321" s="36">
        <v>1.2479422300457015</v>
      </c>
      <c r="BC321" s="36">
        <v>0.80912396389159336</v>
      </c>
      <c r="BD321" s="36">
        <v>0.89088385602146059</v>
      </c>
      <c r="BE321" s="36">
        <v>0.91740516452452869</v>
      </c>
      <c r="BF321" s="36">
        <v>0.27707396624554126</v>
      </c>
      <c r="BG321" s="36">
        <v>0.81357050691094057</v>
      </c>
      <c r="BH321" s="36">
        <v>0.93091143682630673</v>
      </c>
      <c r="BI321" s="36">
        <v>0.3367233930132037</v>
      </c>
      <c r="BJ321" s="36">
        <v>0.54401380552526768</v>
      </c>
      <c r="BK321" s="36">
        <v>0.81709175287713365</v>
      </c>
      <c r="BL321" s="36">
        <v>0.86404355932777033</v>
      </c>
      <c r="BM321" s="36">
        <v>0.45910611101741888</v>
      </c>
      <c r="BN321" s="36">
        <v>0.92987288131839918</v>
      </c>
      <c r="BO321" s="36">
        <v>1.0271670892194571</v>
      </c>
    </row>
    <row r="322" spans="1:67">
      <c r="A322" t="s">
        <v>548</v>
      </c>
      <c r="B322" t="s">
        <v>709</v>
      </c>
      <c r="C322" t="s">
        <v>710</v>
      </c>
      <c r="E322" s="127">
        <v>0.1</v>
      </c>
      <c r="G322" s="36">
        <v>1.1172752092011826</v>
      </c>
      <c r="H322" s="36">
        <v>1.0260419922355757</v>
      </c>
      <c r="I322" s="36">
        <v>0.84163721675769609</v>
      </c>
      <c r="J322" s="36">
        <v>1.7678343073380147</v>
      </c>
      <c r="K322" s="36">
        <v>1.805499988918736</v>
      </c>
      <c r="L322" s="36">
        <v>0.88770966371420623</v>
      </c>
      <c r="M322" s="36">
        <v>0.85454045117655175</v>
      </c>
      <c r="N322" s="36">
        <v>1.5494670515267996</v>
      </c>
      <c r="O322" s="36">
        <v>2.3176731449604802</v>
      </c>
      <c r="P322" s="36">
        <v>1.7071675154549568</v>
      </c>
      <c r="Q322" s="36">
        <v>1.5353485482438909</v>
      </c>
      <c r="R322" s="36">
        <v>1.5073019063912163</v>
      </c>
      <c r="S322" s="36">
        <v>1.3543096389737785</v>
      </c>
      <c r="T322" s="36">
        <v>0.89335501301952824</v>
      </c>
      <c r="U322" s="36">
        <v>1.0483028825100056</v>
      </c>
      <c r="V322" s="36">
        <v>0.87502126893259835</v>
      </c>
      <c r="W322" s="36">
        <v>1.7023853294338651</v>
      </c>
      <c r="X322" s="36">
        <v>0.72377355501287421</v>
      </c>
      <c r="Y322" s="36">
        <v>1.5514087424461285</v>
      </c>
      <c r="Z322" s="36">
        <v>0.65526110891266298</v>
      </c>
      <c r="AA322" s="36">
        <v>0.65336030384649613</v>
      </c>
      <c r="AB322" s="36">
        <v>2.7325333939592173</v>
      </c>
      <c r="AC322" s="36">
        <v>0.73591172359656432</v>
      </c>
      <c r="AD322" s="36">
        <v>0.76310465273238004</v>
      </c>
      <c r="AE322" s="36">
        <v>0.743889277512918</v>
      </c>
      <c r="AF322" s="36">
        <v>0.98465469174776687</v>
      </c>
      <c r="AG322" s="36">
        <v>0.56565231354659051</v>
      </c>
      <c r="AH322" s="36">
        <v>0.69978125873684938</v>
      </c>
      <c r="AI322" s="36">
        <v>0.73689659946066388</v>
      </c>
      <c r="AJ322" s="36">
        <v>0.63667173030884039</v>
      </c>
      <c r="AK322" s="36">
        <v>0.72419320665269959</v>
      </c>
      <c r="AL322" s="36">
        <v>1.1591259249337453</v>
      </c>
      <c r="AM322" s="36">
        <v>0.9903933286396065</v>
      </c>
      <c r="AN322" s="36">
        <v>0.78724021070684813</v>
      </c>
      <c r="AO322" s="36">
        <v>0.84671762666478378</v>
      </c>
      <c r="AP322" s="36">
        <v>1.4546348220443379</v>
      </c>
      <c r="AQ322" s="36">
        <v>0.48337602274370511</v>
      </c>
      <c r="AR322" s="36">
        <v>0.96251672576218472</v>
      </c>
      <c r="AS322" s="36">
        <v>0.68192726817983795</v>
      </c>
      <c r="AT322" s="36">
        <v>4.8214645863536791</v>
      </c>
      <c r="AU322" s="36">
        <v>1.2051314497083048</v>
      </c>
      <c r="AV322" s="36">
        <v>0.59117713178168652</v>
      </c>
      <c r="AW322" s="36">
        <v>0.8509600646784834</v>
      </c>
      <c r="AX322" s="36">
        <v>1.0810998374809038</v>
      </c>
      <c r="AY322" s="36">
        <v>1.388955216515928</v>
      </c>
      <c r="AZ322" s="36">
        <v>0.8292525887389951</v>
      </c>
      <c r="BA322" s="36">
        <v>0.92250050865787347</v>
      </c>
      <c r="BB322" s="36">
        <v>0.96043766199044178</v>
      </c>
      <c r="BC322" s="36">
        <v>0.91537223990041594</v>
      </c>
      <c r="BD322" s="36">
        <v>0.77055995939503441</v>
      </c>
      <c r="BE322" s="36">
        <v>0.95156472262481284</v>
      </c>
      <c r="BF322" s="36">
        <v>0.10430572817181979</v>
      </c>
      <c r="BG322" s="36">
        <v>0.1318745755601578</v>
      </c>
      <c r="BH322" s="36">
        <v>0.93860640389848671</v>
      </c>
      <c r="BI322" s="36">
        <v>0.75513275240158284</v>
      </c>
      <c r="BJ322" s="36">
        <v>0.59969358746867218</v>
      </c>
      <c r="BK322" s="36">
        <v>0.78932013600821083</v>
      </c>
      <c r="BL322" s="36">
        <v>0.84370544550024096</v>
      </c>
      <c r="BM322" s="36">
        <v>0.86144900969766225</v>
      </c>
      <c r="BN322" s="36">
        <v>0.88043419972417236</v>
      </c>
      <c r="BO322" s="36">
        <v>1.1013541766481145</v>
      </c>
    </row>
    <row r="323" spans="1:67">
      <c r="A323" t="s">
        <v>548</v>
      </c>
      <c r="B323" t="s">
        <v>709</v>
      </c>
      <c r="C323" t="s">
        <v>710</v>
      </c>
      <c r="E323" s="127">
        <v>0.5</v>
      </c>
      <c r="G323" s="36">
        <v>0.66280264431338165</v>
      </c>
      <c r="H323" s="36">
        <v>1.074567748235481</v>
      </c>
      <c r="I323" s="36">
        <v>0.85141657015368599</v>
      </c>
      <c r="J323" s="36">
        <v>0.84595318334680947</v>
      </c>
      <c r="K323" s="36">
        <v>1.0133026078921339</v>
      </c>
      <c r="L323" s="36">
        <v>0.68530896943849007</v>
      </c>
      <c r="M323" s="36">
        <v>0.54710413237483146</v>
      </c>
      <c r="N323" s="36">
        <v>0.34590283518388493</v>
      </c>
      <c r="O323" s="36">
        <v>0.51382314696142928</v>
      </c>
      <c r="P323" s="36">
        <v>0.76751736464787068</v>
      </c>
      <c r="Q323" s="36">
        <v>1.3335139100368996</v>
      </c>
      <c r="R323" s="36">
        <v>1.4325992366629574</v>
      </c>
      <c r="S323" s="36">
        <v>0.92930513837326045</v>
      </c>
      <c r="T323" s="36">
        <v>1.1760685698682873</v>
      </c>
      <c r="U323" s="36">
        <v>0.96910324353495914</v>
      </c>
      <c r="V323" s="36">
        <v>0.59627785226393037</v>
      </c>
      <c r="W323" s="36">
        <v>0.86707235330693155</v>
      </c>
      <c r="X323" s="36">
        <v>0.99328316706334785</v>
      </c>
      <c r="Y323" s="36">
        <v>0.95942737109640508</v>
      </c>
      <c r="Z323" s="36">
        <v>0.963801852489376</v>
      </c>
      <c r="AA323" s="36">
        <v>0.92827062829138718</v>
      </c>
      <c r="AB323" s="36">
        <v>0.66291959084894658</v>
      </c>
      <c r="AC323" s="36">
        <v>0.8671006010039285</v>
      </c>
      <c r="AD323" s="36">
        <v>0.75086190037902034</v>
      </c>
      <c r="AE323" s="36">
        <v>0.53212108452802764</v>
      </c>
      <c r="AF323" s="36">
        <v>0.70924522945986945</v>
      </c>
      <c r="AG323" s="36">
        <v>0.5489147925336022</v>
      </c>
      <c r="AH323" s="36">
        <v>1.1263401641473159</v>
      </c>
      <c r="AI323" s="36">
        <v>0.95013259573467024</v>
      </c>
      <c r="AJ323" s="36">
        <v>0.86771205552251995</v>
      </c>
      <c r="AK323" s="36">
        <v>0.70765261095304433</v>
      </c>
      <c r="AL323" s="36">
        <v>0.61119471467655218</v>
      </c>
      <c r="AM323" s="36">
        <v>1.2420645637827175</v>
      </c>
      <c r="AN323" s="36">
        <v>0.80750465656839288</v>
      </c>
      <c r="AO323" s="36">
        <v>1.0917325674539955</v>
      </c>
      <c r="AP323" s="36">
        <v>0.8933662665495623</v>
      </c>
      <c r="AQ323" s="36">
        <v>0.66336945226578881</v>
      </c>
      <c r="AR323" s="36">
        <v>1.3118021844330618</v>
      </c>
      <c r="AS323" s="36">
        <v>0.92939027040222388</v>
      </c>
      <c r="AT323" s="36">
        <v>2.9611100679950799</v>
      </c>
      <c r="AU323" s="36">
        <v>1.2709058726200284</v>
      </c>
      <c r="AV323" s="36">
        <v>0.67751699233539253</v>
      </c>
      <c r="AW323" s="36">
        <v>1.2174225551971098</v>
      </c>
      <c r="AX323" s="36">
        <v>1.5148410543872661</v>
      </c>
      <c r="AY323" s="36">
        <v>1.0797271238610129</v>
      </c>
      <c r="AZ323" s="36">
        <v>0.89909793897782819</v>
      </c>
      <c r="BA323" s="36">
        <v>0.98642979259951302</v>
      </c>
      <c r="BB323" s="36">
        <v>0.91918715933328921</v>
      </c>
      <c r="BC323" s="36">
        <v>1.1967295161883083</v>
      </c>
      <c r="BD323" s="36">
        <v>0.90792547866418638</v>
      </c>
      <c r="BE323" s="36">
        <v>1.0461142044876119</v>
      </c>
      <c r="BF323" s="36">
        <v>0.12375484908278546</v>
      </c>
      <c r="BG323" s="36">
        <v>0.28202696691888823</v>
      </c>
      <c r="BH323" s="36">
        <v>0.83813751550333437</v>
      </c>
      <c r="BI323" s="36">
        <v>0.87749868249558227</v>
      </c>
      <c r="BJ323" s="36">
        <v>0.70171840996362345</v>
      </c>
      <c r="BK323" s="36">
        <v>0.77129203918629541</v>
      </c>
      <c r="BL323" s="36">
        <v>1.0878487504967946</v>
      </c>
      <c r="BM323" s="36">
        <v>0.87752003871047657</v>
      </c>
      <c r="BN323" s="36">
        <v>0.9612301183014953</v>
      </c>
      <c r="BO323" s="36">
        <v>1.1064552905956864</v>
      </c>
    </row>
    <row r="324" spans="1:67">
      <c r="A324" t="s">
        <v>548</v>
      </c>
      <c r="B324" t="s">
        <v>709</v>
      </c>
      <c r="C324" t="s">
        <v>710</v>
      </c>
      <c r="E324" s="127">
        <v>0.5</v>
      </c>
      <c r="G324" s="36">
        <v>1.0195088949265885</v>
      </c>
      <c r="H324" s="36">
        <v>3.4555098285009227</v>
      </c>
      <c r="I324" s="36">
        <v>0.92989864848057646</v>
      </c>
      <c r="J324" s="36">
        <v>5.7872355385774528</v>
      </c>
      <c r="K324" s="36">
        <v>2.7020439210405494</v>
      </c>
      <c r="L324" s="36">
        <v>1.1332049606707892</v>
      </c>
      <c r="M324" s="36">
        <v>1.9531481148615106</v>
      </c>
      <c r="N324" s="36">
        <v>1.4905292315043159</v>
      </c>
      <c r="O324" s="36">
        <v>3.000961650715781</v>
      </c>
      <c r="P324" s="36">
        <v>2.7027966419488947</v>
      </c>
      <c r="Q324" s="36">
        <v>1.6347285866349952</v>
      </c>
      <c r="R324" s="36">
        <v>2.7834021648157639</v>
      </c>
      <c r="S324" s="36">
        <v>1.9895491450744318</v>
      </c>
      <c r="T324" s="36">
        <v>2.6732900884059441</v>
      </c>
      <c r="U324" s="36">
        <v>2.4614803559087126</v>
      </c>
      <c r="V324" s="36">
        <v>2.2591833458771866</v>
      </c>
      <c r="W324" s="36">
        <v>1.3837962582428287</v>
      </c>
      <c r="X324" s="36">
        <v>0.77980388765825548</v>
      </c>
      <c r="Y324" s="36">
        <v>2.5418882692768436</v>
      </c>
      <c r="Z324" s="36">
        <v>1.7109352971002334</v>
      </c>
      <c r="AA324" s="36">
        <v>1.8612279318994547</v>
      </c>
      <c r="AB324" s="36">
        <v>3.7667027744094046</v>
      </c>
      <c r="AC324" s="36">
        <v>0.99655829562603593</v>
      </c>
      <c r="AD324" s="36">
        <v>0.56078568961414976</v>
      </c>
      <c r="AE324" s="36">
        <v>1.1903170911595859</v>
      </c>
      <c r="AF324" s="36">
        <v>2.0037568124339962</v>
      </c>
      <c r="AG324" s="36">
        <v>0.81059190489971966</v>
      </c>
      <c r="AH324" s="36">
        <v>1.3815183676089509</v>
      </c>
      <c r="AI324" s="36">
        <v>1.2162514596079101</v>
      </c>
      <c r="AJ324" s="36">
        <v>1.4061893004313595</v>
      </c>
      <c r="AK324" s="36">
        <v>1.2267782378528238</v>
      </c>
      <c r="AL324" s="36">
        <v>1.9665879502998558</v>
      </c>
      <c r="AM324" s="36">
        <v>0.6567111186163519</v>
      </c>
      <c r="AN324" s="36">
        <v>1.0633610626263108</v>
      </c>
      <c r="AO324" s="36">
        <v>0.88936624950878407</v>
      </c>
      <c r="AP324" s="36">
        <v>0.82295345348235627</v>
      </c>
      <c r="AQ324" s="36">
        <v>0.84951888378973872</v>
      </c>
      <c r="AR324" s="36">
        <v>0.45717698057257533</v>
      </c>
      <c r="AS324" s="36">
        <v>0.99850808821577819</v>
      </c>
      <c r="AT324" s="36">
        <v>4.250356272379479</v>
      </c>
      <c r="AU324" s="36">
        <v>1.0948667935395899</v>
      </c>
      <c r="AV324" s="36">
        <v>0.97168382494710104</v>
      </c>
      <c r="AW324" s="36">
        <v>0.85277996178377535</v>
      </c>
      <c r="AX324" s="36">
        <v>0.67964157796352187</v>
      </c>
      <c r="AY324" s="36">
        <v>1.2233637934509227</v>
      </c>
      <c r="AZ324" s="36">
        <v>0.73706145130410716</v>
      </c>
      <c r="BA324" s="36">
        <v>1.2583488903823785</v>
      </c>
      <c r="BB324" s="36">
        <v>0.83832841731516028</v>
      </c>
      <c r="BC324" s="36">
        <v>0.67344562102142091</v>
      </c>
      <c r="BD324" s="36">
        <v>0.80401164186362251</v>
      </c>
      <c r="BE324" s="36">
        <v>0.98168412223386303</v>
      </c>
      <c r="BF324" s="36">
        <v>0.27615666620468882</v>
      </c>
      <c r="BG324" s="36">
        <v>0.7441713402150939</v>
      </c>
      <c r="BH324" s="36">
        <v>1.6648691832929006</v>
      </c>
      <c r="BI324" s="36">
        <v>1.4314952390988247</v>
      </c>
      <c r="BJ324" s="36">
        <v>0.52798134396133978</v>
      </c>
      <c r="BK324" s="36">
        <v>0.7582961658187185</v>
      </c>
      <c r="BL324" s="36">
        <v>0.82249068950849846</v>
      </c>
      <c r="BM324" s="36">
        <v>0.63763657543515195</v>
      </c>
      <c r="BN324" s="36">
        <v>1.011068419633256</v>
      </c>
      <c r="BO324" s="36">
        <v>0.78086161521986086</v>
      </c>
    </row>
    <row r="325" spans="1:67">
      <c r="A325" t="s">
        <v>548</v>
      </c>
      <c r="B325" t="s">
        <v>709</v>
      </c>
      <c r="C325" t="s">
        <v>710</v>
      </c>
      <c r="E325" s="127">
        <v>1</v>
      </c>
      <c r="G325" s="36">
        <v>1.3991406801039123</v>
      </c>
      <c r="H325" s="36">
        <v>1.8994282939420453</v>
      </c>
      <c r="I325" s="36">
        <v>1.0437759416936259</v>
      </c>
      <c r="J325" s="36">
        <v>1.8525866586086688</v>
      </c>
      <c r="K325" s="36">
        <v>1.2064079092980262</v>
      </c>
      <c r="L325" s="36">
        <v>0.92471166236812607</v>
      </c>
      <c r="M325" s="36">
        <v>1.2679237829598675</v>
      </c>
      <c r="N325" s="36">
        <v>0.90280814262059816</v>
      </c>
      <c r="O325" s="36">
        <v>1.1583663106536692</v>
      </c>
      <c r="P325" s="36">
        <v>1.1575862050102192</v>
      </c>
      <c r="Q325" s="36">
        <v>1.0538852509822809</v>
      </c>
      <c r="R325" s="36">
        <v>2.0328672967244428</v>
      </c>
      <c r="S325" s="36">
        <v>0.91961901556893366</v>
      </c>
      <c r="T325" s="36">
        <v>1.2442557592712982</v>
      </c>
      <c r="U325" s="36">
        <v>1.3436830682225864</v>
      </c>
      <c r="V325" s="36">
        <v>1.4564619637476197</v>
      </c>
      <c r="W325" s="36">
        <v>1.2529233968188949</v>
      </c>
      <c r="X325" s="36">
        <v>0.69152337281132104</v>
      </c>
      <c r="Y325" s="36">
        <v>2.1473647743023245</v>
      </c>
      <c r="Z325" s="36">
        <v>1.4757536077680016</v>
      </c>
      <c r="AA325" s="36">
        <v>0.82526045163922612</v>
      </c>
      <c r="AB325" s="36">
        <v>1.6934540756277736</v>
      </c>
      <c r="AC325" s="36">
        <v>0.88988620840539401</v>
      </c>
      <c r="AD325" s="36">
        <v>0.6653512669185786</v>
      </c>
      <c r="AE325" s="36">
        <v>0.95794359387682515</v>
      </c>
      <c r="AF325" s="36">
        <v>1.0205692593636975</v>
      </c>
      <c r="AG325" s="36">
        <v>0.68005075959601591</v>
      </c>
      <c r="AH325" s="36">
        <v>1.2508609382354272</v>
      </c>
      <c r="AI325" s="36">
        <v>1.0490680053836774</v>
      </c>
      <c r="AJ325" s="36">
        <v>1.1554521286386181</v>
      </c>
      <c r="AK325" s="36">
        <v>0.62917844272300261</v>
      </c>
      <c r="AL325" s="36">
        <v>1.1347396858191483</v>
      </c>
      <c r="AM325" s="36">
        <v>0.88270143801652701</v>
      </c>
      <c r="AN325" s="36">
        <v>0.80401716756992703</v>
      </c>
      <c r="AO325" s="36">
        <v>0.78868233187675141</v>
      </c>
      <c r="AP325" s="36">
        <v>0.82105422218524415</v>
      </c>
      <c r="AQ325" s="36">
        <v>0.63348597697764586</v>
      </c>
      <c r="AR325" s="36">
        <v>0.86903810127360237</v>
      </c>
      <c r="AS325" s="36">
        <v>0.79802878227115759</v>
      </c>
      <c r="AT325" s="36">
        <v>2.9985196813484047</v>
      </c>
      <c r="AU325" s="36">
        <v>0.81644183972898687</v>
      </c>
      <c r="AV325" s="36">
        <v>0.98297424714342008</v>
      </c>
      <c r="AW325" s="36">
        <v>0.79935713175427026</v>
      </c>
      <c r="AX325" s="36">
        <v>0.8642452568111052</v>
      </c>
      <c r="AY325" s="36">
        <v>1.2205404857724071</v>
      </c>
      <c r="AZ325" s="36">
        <v>0.71031136731377731</v>
      </c>
      <c r="BA325" s="36">
        <v>0.96473101055342114</v>
      </c>
      <c r="BB325" s="36">
        <v>1.0015636483978136</v>
      </c>
      <c r="BC325" s="36">
        <v>0.917830738009489</v>
      </c>
      <c r="BD325" s="36">
        <v>0.81901113025768391</v>
      </c>
      <c r="BE325" s="36">
        <v>0.82358956334640132</v>
      </c>
      <c r="BF325" s="36">
        <v>0.22224540944753576</v>
      </c>
      <c r="BG325" s="36">
        <v>0.54350808510742066</v>
      </c>
      <c r="BH325" s="36">
        <v>0.91514705192738577</v>
      </c>
      <c r="BI325" s="36">
        <v>0.90387146807302654</v>
      </c>
      <c r="BJ325" s="36">
        <v>0.61353839074634497</v>
      </c>
      <c r="BK325" s="36">
        <v>0.82788368898647446</v>
      </c>
      <c r="BL325" s="36">
        <v>0.86138966519693649</v>
      </c>
      <c r="BM325" s="36">
        <v>0.66779303794870659</v>
      </c>
      <c r="BN325" s="36">
        <v>0.78597062293750353</v>
      </c>
      <c r="BO325" s="36">
        <v>0.88872283800010055</v>
      </c>
    </row>
    <row r="326" spans="1:67">
      <c r="A326" t="s">
        <v>548</v>
      </c>
      <c r="B326" t="s">
        <v>709</v>
      </c>
      <c r="C326" t="s">
        <v>710</v>
      </c>
      <c r="E326" s="127">
        <v>1</v>
      </c>
      <c r="G326" s="36">
        <v>1.1474907660625797</v>
      </c>
      <c r="H326" s="36">
        <v>1.1917082584942169</v>
      </c>
      <c r="I326" s="36">
        <v>0.87391046057848154</v>
      </c>
      <c r="J326" s="36">
        <v>1.8126904628335982</v>
      </c>
      <c r="K326" s="36">
        <v>1.45276609938534</v>
      </c>
      <c r="L326" s="36">
        <v>1.0060540135416689</v>
      </c>
      <c r="M326" s="36">
        <v>0.84918417400838575</v>
      </c>
      <c r="N326" s="36">
        <v>1.0872749757207019</v>
      </c>
      <c r="O326" s="36">
        <v>1.1583166425827514</v>
      </c>
      <c r="P326" s="36">
        <v>1.2211058011024096</v>
      </c>
      <c r="Q326" s="36">
        <v>0.95971014064235438</v>
      </c>
      <c r="R326" s="36">
        <v>1.0753745883483559</v>
      </c>
      <c r="S326" s="36">
        <v>0.90502841128250389</v>
      </c>
      <c r="T326" s="36">
        <v>1.0053257008410801</v>
      </c>
      <c r="U326" s="36">
        <v>1.0442079311962098</v>
      </c>
      <c r="V326" s="36">
        <v>1.1070113766611018</v>
      </c>
      <c r="W326" s="36">
        <v>0.79856167919777432</v>
      </c>
      <c r="X326" s="36">
        <v>1.3954696496509185</v>
      </c>
      <c r="Y326" s="36">
        <v>1.2015021961713253</v>
      </c>
      <c r="Z326" s="36">
        <v>1.0889161022476492</v>
      </c>
      <c r="AA326" s="36">
        <v>0.95919783350399745</v>
      </c>
      <c r="AB326" s="36">
        <v>2.2333612191114915</v>
      </c>
      <c r="AC326" s="36">
        <v>0.83974081402179257</v>
      </c>
      <c r="AD326" s="36">
        <v>0.93960934728044321</v>
      </c>
      <c r="AE326" s="36">
        <v>1.0470857801567075</v>
      </c>
      <c r="AF326" s="36">
        <v>1.0401789839606983</v>
      </c>
      <c r="AG326" s="36">
        <v>0.64333474276834079</v>
      </c>
      <c r="AH326" s="36">
        <v>1.0684781281996789</v>
      </c>
      <c r="AI326" s="36">
        <v>1.13224312445723</v>
      </c>
      <c r="AJ326" s="36">
        <v>1.1281895465559915</v>
      </c>
      <c r="AK326" s="36">
        <v>1.1407200343669319</v>
      </c>
      <c r="AL326" s="36">
        <v>0.992189928423585</v>
      </c>
      <c r="AM326" s="36">
        <v>0.81738076283748706</v>
      </c>
      <c r="AN326" s="36">
        <v>0.93999797659739981</v>
      </c>
      <c r="AO326" s="36">
        <v>0.86870610907080381</v>
      </c>
      <c r="AP326" s="36">
        <v>0.86900574519580609</v>
      </c>
      <c r="AQ326" s="36">
        <v>0.84964806134089765</v>
      </c>
      <c r="AR326" s="36">
        <v>0.81539984355260975</v>
      </c>
      <c r="AS326" s="36">
        <v>0.92068922099656814</v>
      </c>
      <c r="AT326" s="36">
        <v>1.0295912441163526</v>
      </c>
      <c r="AU326" s="36">
        <v>1.0850455042325837</v>
      </c>
      <c r="AV326" s="36">
        <v>1.1410200339671253</v>
      </c>
      <c r="AW326" s="36">
        <v>1.0603318053084514</v>
      </c>
      <c r="AX326" s="36">
        <v>0.83992539441240566</v>
      </c>
      <c r="AY326" s="36">
        <v>0.95659167816181045</v>
      </c>
      <c r="AZ326" s="36">
        <v>1.097950078601126</v>
      </c>
      <c r="BA326" s="36">
        <v>1.1101601001253467</v>
      </c>
      <c r="BB326" s="36">
        <v>0.99780637698971131</v>
      </c>
      <c r="BC326" s="36">
        <v>0.7620134507738644</v>
      </c>
      <c r="BD326" s="36">
        <v>0.99005933523397893</v>
      </c>
      <c r="BE326" s="36">
        <v>0.87930991061647001</v>
      </c>
      <c r="BF326" s="36">
        <v>0.10719492422272232</v>
      </c>
      <c r="BG326" s="36">
        <v>1.0312493890613073</v>
      </c>
      <c r="BH326" s="36">
        <v>1.1037932350889332</v>
      </c>
      <c r="BI326" s="36">
        <v>1.0365802380642191</v>
      </c>
      <c r="BJ326" s="36">
        <v>0.47851107959326272</v>
      </c>
      <c r="BK326" s="36">
        <v>0.76394950313731014</v>
      </c>
      <c r="BL326" s="36">
        <v>0.98788089807968971</v>
      </c>
      <c r="BM326" s="36">
        <v>0.69477871325744167</v>
      </c>
      <c r="BN326" s="36">
        <v>1.0002246899118015</v>
      </c>
      <c r="BO326" s="36">
        <v>0.78475081323738927</v>
      </c>
    </row>
    <row r="327" spans="1:67">
      <c r="A327" t="s">
        <v>548</v>
      </c>
      <c r="B327" s="62" t="s">
        <v>712</v>
      </c>
      <c r="C327" s="62" t="s">
        <v>713</v>
      </c>
      <c r="D327" s="62" t="s">
        <v>35</v>
      </c>
      <c r="E327" s="129" t="s">
        <v>544</v>
      </c>
      <c r="F327" s="62" t="s">
        <v>545</v>
      </c>
      <c r="G327" s="37" t="s">
        <v>546</v>
      </c>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row>
    <row r="328" spans="1:67">
      <c r="A328" t="s">
        <v>548</v>
      </c>
      <c r="B328" t="s">
        <v>712</v>
      </c>
      <c r="C328" t="s">
        <v>713</v>
      </c>
      <c r="E328" s="127">
        <v>0.01</v>
      </c>
      <c r="G328" s="36">
        <v>0.96939007102030927</v>
      </c>
      <c r="H328" s="36">
        <v>1.3848193227244205</v>
      </c>
      <c r="I328" s="36">
        <v>0.93447245425713599</v>
      </c>
      <c r="J328" s="36">
        <v>10.301619519435594</v>
      </c>
      <c r="K328" s="36">
        <v>0.76073669885965867</v>
      </c>
      <c r="L328" s="36">
        <v>0.89836550003250648</v>
      </c>
      <c r="M328" s="36">
        <v>1.1256950507229502</v>
      </c>
      <c r="N328" s="36">
        <v>0.76174684036003348</v>
      </c>
      <c r="O328" s="36">
        <v>1.1799259777371445</v>
      </c>
      <c r="P328" s="36">
        <v>2.1507724141623625</v>
      </c>
      <c r="Q328" s="36">
        <v>2.3576299764650779</v>
      </c>
      <c r="R328" s="36">
        <v>1.258326188606308</v>
      </c>
      <c r="S328" s="36">
        <v>0.94783093612185809</v>
      </c>
      <c r="T328" s="36">
        <v>0.71913256234045941</v>
      </c>
      <c r="U328" s="36">
        <v>1.1088588163442328</v>
      </c>
      <c r="V328" s="36">
        <v>1.3410255413972885</v>
      </c>
      <c r="W328" s="36">
        <v>1.2764547667457555</v>
      </c>
      <c r="X328" s="36">
        <v>0.78318086065036951</v>
      </c>
      <c r="Y328" s="36">
        <v>2.5695325933239106</v>
      </c>
      <c r="Z328" s="36">
        <v>0.91355245221880099</v>
      </c>
      <c r="AA328" s="36">
        <v>0.55731580472142173</v>
      </c>
      <c r="AB328" s="36">
        <v>8.201474315407685</v>
      </c>
      <c r="AC328" s="36">
        <v>1.4188112556869921</v>
      </c>
      <c r="AD328" s="36">
        <v>1.0401557987084873</v>
      </c>
      <c r="AE328" s="36">
        <v>1.3689277481595035</v>
      </c>
      <c r="AF328" s="36">
        <v>1.0595843654070425</v>
      </c>
      <c r="AG328" s="36">
        <v>0.52497046879528286</v>
      </c>
      <c r="AH328" s="36">
        <v>0.92160729583656242</v>
      </c>
      <c r="AI328" s="36">
        <v>1.0539821582485207</v>
      </c>
      <c r="AJ328" s="36">
        <v>0.89544463651125294</v>
      </c>
      <c r="AK328" s="36">
        <v>0.63578523711941715</v>
      </c>
      <c r="AL328" s="36">
        <v>1.1370966500430582</v>
      </c>
      <c r="AM328" s="36">
        <v>0.95644032422331238</v>
      </c>
      <c r="AN328" s="36">
        <v>0.70583174536274484</v>
      </c>
      <c r="AO328" s="36">
        <v>0.69911745225413013</v>
      </c>
      <c r="AP328" s="36">
        <v>0.72402142100288724</v>
      </c>
      <c r="AQ328" s="36">
        <v>0.62485958982308154</v>
      </c>
      <c r="AR328" s="36">
        <v>0.67000615396194918</v>
      </c>
      <c r="AS328" s="36">
        <v>0.7886476731440214</v>
      </c>
      <c r="AT328" s="36">
        <v>0.62795729545351542</v>
      </c>
      <c r="AU328" s="36">
        <v>0.95556254687656417</v>
      </c>
      <c r="AV328" s="36">
        <v>0.90562820111810527</v>
      </c>
      <c r="AW328" s="36">
        <v>0.96005067172905167</v>
      </c>
      <c r="AX328" s="36">
        <v>0.82074147189114954</v>
      </c>
      <c r="AY328" s="36">
        <v>1.2419798888717213</v>
      </c>
      <c r="AZ328" s="36">
        <v>1.1578746891681748</v>
      </c>
      <c r="BA328" s="36">
        <v>1.5235474307710246</v>
      </c>
      <c r="BB328" s="36">
        <v>1.2427175754090611</v>
      </c>
      <c r="BC328" s="36">
        <v>0.74978820495162124</v>
      </c>
      <c r="BD328" s="36">
        <v>0.87191146937585617</v>
      </c>
      <c r="BE328" s="36">
        <v>0.91453500750325067</v>
      </c>
      <c r="BF328" s="36">
        <v>0.32420430794620575</v>
      </c>
      <c r="BG328" s="36">
        <v>1.3861274659031106</v>
      </c>
      <c r="BH328" s="36">
        <v>0.95206805989284304</v>
      </c>
      <c r="BI328" s="36">
        <v>0.82273428017629802</v>
      </c>
      <c r="BJ328" s="36">
        <v>0.42729101967057642</v>
      </c>
      <c r="BK328" s="36">
        <v>0.76218644254180101</v>
      </c>
      <c r="BL328" s="36">
        <v>1.0274553415464538</v>
      </c>
      <c r="BM328" s="36">
        <v>0.51451752579320376</v>
      </c>
      <c r="BN328" s="36">
        <v>0.89937257018653505</v>
      </c>
      <c r="BO328" s="36">
        <v>0.75626994488043253</v>
      </c>
    </row>
    <row r="329" spans="1:67">
      <c r="A329" t="s">
        <v>548</v>
      </c>
      <c r="B329" t="s">
        <v>712</v>
      </c>
      <c r="C329" t="s">
        <v>713</v>
      </c>
      <c r="E329" s="127">
        <v>0.1</v>
      </c>
      <c r="G329" s="36">
        <v>1.1117823334384567</v>
      </c>
      <c r="H329" s="36">
        <v>2.6097264325467706</v>
      </c>
      <c r="I329" s="36">
        <v>1.1729531476961101</v>
      </c>
      <c r="J329" s="36">
        <v>12.534863341720346</v>
      </c>
      <c r="K329" s="36">
        <v>1.3841987677182026</v>
      </c>
      <c r="L329" s="36">
        <v>0.34042498306116942</v>
      </c>
      <c r="M329" s="36">
        <v>1.8800895219203493</v>
      </c>
      <c r="N329" s="36">
        <v>0.71738757776338979</v>
      </c>
      <c r="O329" s="36">
        <v>2.0005890994503885</v>
      </c>
      <c r="P329" s="36">
        <v>2.1132346458897433</v>
      </c>
      <c r="Q329" s="36">
        <v>2.0056239448298232</v>
      </c>
      <c r="R329" s="36">
        <v>4.8294181197609891</v>
      </c>
      <c r="S329" s="36">
        <v>1.3636198788650515</v>
      </c>
      <c r="T329" s="36">
        <v>1.5300898762436406</v>
      </c>
      <c r="U329" s="36">
        <v>1.3421316809610411</v>
      </c>
      <c r="V329" s="36">
        <v>0.88933653437070592</v>
      </c>
      <c r="W329" s="36">
        <v>1.5195367269218609</v>
      </c>
      <c r="X329" s="36">
        <v>0.30697291045651004</v>
      </c>
      <c r="Y329" s="36">
        <v>8.6993078361369118</v>
      </c>
      <c r="Z329" s="36">
        <v>0.55087053460383317</v>
      </c>
      <c r="AA329" s="36">
        <v>0.31235418034684831</v>
      </c>
      <c r="AB329" s="36">
        <v>4.4638922282381941</v>
      </c>
      <c r="AC329" s="36">
        <v>2.8879106480078627</v>
      </c>
      <c r="AD329" s="36">
        <v>0.75813224879651819</v>
      </c>
      <c r="AE329" s="36">
        <v>1.3531726727631397</v>
      </c>
      <c r="AF329" s="36">
        <v>1.4316783712172376</v>
      </c>
      <c r="AG329" s="36">
        <v>0.24015665167010644</v>
      </c>
      <c r="AH329" s="36">
        <v>0.68836933857927618</v>
      </c>
      <c r="AI329" s="36">
        <v>0.65403581109695397</v>
      </c>
      <c r="AJ329" s="36">
        <v>0.48189502839443771</v>
      </c>
      <c r="AK329" s="36">
        <v>0.30352231225909093</v>
      </c>
      <c r="AL329" s="36">
        <v>2.2048716993358162</v>
      </c>
      <c r="AM329" s="36">
        <v>1.3644606476227779</v>
      </c>
      <c r="AN329" s="36">
        <v>0.41859632328939977</v>
      </c>
      <c r="AO329" s="36">
        <v>0.29644771097990613</v>
      </c>
      <c r="AP329" s="36">
        <v>0.59208767950081853</v>
      </c>
      <c r="AQ329" s="36">
        <v>0.24995112443167772</v>
      </c>
      <c r="AR329" s="36">
        <v>0.62236147739205339</v>
      </c>
      <c r="AS329" s="36">
        <v>0.34696114611776291</v>
      </c>
      <c r="AT329" s="36">
        <v>3.1658299746029699</v>
      </c>
      <c r="AU329" s="36">
        <v>0.66699846930289319</v>
      </c>
      <c r="AV329" s="36">
        <v>0.45173821154653937</v>
      </c>
      <c r="AW329" s="36">
        <v>0.4554123889288097</v>
      </c>
      <c r="AX329" s="36">
        <v>0.84548204305278174</v>
      </c>
      <c r="AY329" s="36">
        <v>1.7725833706872092</v>
      </c>
      <c r="AZ329" s="36">
        <v>0.87956177465202845</v>
      </c>
      <c r="BA329" s="36">
        <v>1.430512376839395</v>
      </c>
      <c r="BB329" s="36">
        <v>1.2750797109745218</v>
      </c>
      <c r="BC329" s="36">
        <v>0.79809553709475034</v>
      </c>
      <c r="BD329" s="36">
        <v>0.64184119631169156</v>
      </c>
      <c r="BE329" s="36">
        <v>0.97828775318487793</v>
      </c>
      <c r="BF329" s="36">
        <v>0.32954762045853614</v>
      </c>
      <c r="BG329" s="36">
        <v>1.6343384018329501</v>
      </c>
      <c r="BH329" s="36">
        <v>0.87685416382134529</v>
      </c>
      <c r="BI329" s="36">
        <v>0.1978560207442002</v>
      </c>
      <c r="BJ329" s="36">
        <v>0.53349951272376184</v>
      </c>
      <c r="BK329" s="36">
        <v>0.68578741445009306</v>
      </c>
      <c r="BL329" s="36">
        <v>0.79723184986448792</v>
      </c>
      <c r="BM329" s="36">
        <v>0.36495899679101246</v>
      </c>
      <c r="BN329" s="36">
        <v>0.70753853463418814</v>
      </c>
      <c r="BO329" s="36">
        <v>0.57360869600602893</v>
      </c>
    </row>
    <row r="330" spans="1:67">
      <c r="A330" t="s">
        <v>548</v>
      </c>
      <c r="B330" t="s">
        <v>712</v>
      </c>
      <c r="C330" t="s">
        <v>713</v>
      </c>
      <c r="E330" s="127">
        <v>0.1</v>
      </c>
      <c r="G330" s="36">
        <v>1.0175849304885669</v>
      </c>
      <c r="H330" s="36">
        <v>1.1170530946872177</v>
      </c>
      <c r="I330" s="36">
        <v>1.0015427779439576</v>
      </c>
      <c r="J330" s="36">
        <v>5.0798970396572596</v>
      </c>
      <c r="K330" s="36">
        <v>1.3153703987728242</v>
      </c>
      <c r="L330" s="36">
        <v>1.0177437980925266</v>
      </c>
      <c r="M330" s="36">
        <v>1.1335248789968526</v>
      </c>
      <c r="N330" s="36">
        <v>0.8278168478383191</v>
      </c>
      <c r="O330" s="36">
        <v>1.1717756336619638</v>
      </c>
      <c r="P330" s="36">
        <v>1.5854087817992131</v>
      </c>
      <c r="Q330" s="36">
        <v>1.3447493662975414</v>
      </c>
      <c r="R330" s="36">
        <v>0.91478584802898966</v>
      </c>
      <c r="S330" s="36">
        <v>1.0663652367344296</v>
      </c>
      <c r="T330" s="36">
        <v>1.0170070228059902</v>
      </c>
      <c r="U330" s="36">
        <v>0.97203198253908041</v>
      </c>
      <c r="V330" s="36">
        <v>1.2953452884517496</v>
      </c>
      <c r="W330" s="36">
        <v>1.1745779129406959</v>
      </c>
      <c r="X330" s="36">
        <v>0.80519907160704018</v>
      </c>
      <c r="Y330" s="36">
        <v>1.5384802806648132</v>
      </c>
      <c r="Z330" s="36">
        <v>1.0421474900338288</v>
      </c>
      <c r="AA330" s="36">
        <v>0.79916592298244504</v>
      </c>
      <c r="AB330" s="36">
        <v>6.1299838590429578</v>
      </c>
      <c r="AC330" s="36">
        <v>1.5206442521931121</v>
      </c>
      <c r="AD330" s="36">
        <v>0.85074556898448339</v>
      </c>
      <c r="AE330" s="36">
        <v>1.1591331537170484</v>
      </c>
      <c r="AF330" s="36">
        <v>0.87873402467144945</v>
      </c>
      <c r="AG330" s="36">
        <v>0.5360012142781716</v>
      </c>
      <c r="AH330" s="36">
        <v>1.0015427779439585</v>
      </c>
      <c r="AI330" s="36">
        <v>1.0539821582485169</v>
      </c>
      <c r="AJ330" s="36">
        <v>0.89544463651124973</v>
      </c>
      <c r="AK330" s="36">
        <v>1.0045932055943825</v>
      </c>
      <c r="AL330" s="36">
        <v>0.99678542911703794</v>
      </c>
      <c r="AM330" s="36">
        <v>1.4198582052095934</v>
      </c>
      <c r="AN330" s="36">
        <v>0.74607688844934394</v>
      </c>
      <c r="AO330" s="36">
        <v>0.61711306986380865</v>
      </c>
      <c r="AP330" s="36">
        <v>0.770626811972981</v>
      </c>
      <c r="AQ330" s="36">
        <v>0.5439718679014659</v>
      </c>
      <c r="AR330" s="36">
        <v>0.7858066335670062</v>
      </c>
      <c r="AS330" s="36">
        <v>0.73075151897286794</v>
      </c>
      <c r="AT330" s="36">
        <v>1.2472393551396461</v>
      </c>
      <c r="AU330" s="36">
        <v>0.85525243629430869</v>
      </c>
      <c r="AV330" s="36">
        <v>0.91192734340375636</v>
      </c>
      <c r="AW330" s="36">
        <v>0.84158591159098717</v>
      </c>
      <c r="AX330" s="36">
        <v>0.78730784522738351</v>
      </c>
      <c r="AY330" s="36">
        <v>1.0516406489506613</v>
      </c>
      <c r="AZ330" s="36">
        <v>1.0803352850593304</v>
      </c>
      <c r="BA330" s="36">
        <v>1.4019495309367493</v>
      </c>
      <c r="BB330" s="36">
        <v>1.2003860526810128</v>
      </c>
      <c r="BC330" s="36">
        <v>0.88549436767428313</v>
      </c>
      <c r="BD330" s="36">
        <v>0.89023218277592053</v>
      </c>
      <c r="BE330" s="36">
        <v>1.0217982012001603</v>
      </c>
      <c r="BF330" s="36">
        <v>0.33563734817497443</v>
      </c>
      <c r="BG330" s="36">
        <v>1.3670442394701481</v>
      </c>
      <c r="BH330" s="36">
        <v>0.82882338583596094</v>
      </c>
      <c r="BI330" s="36">
        <v>0.72623001426265121</v>
      </c>
      <c r="BJ330" s="36">
        <v>0.5483963604412766</v>
      </c>
      <c r="BK330" s="36">
        <v>0.64091984728838036</v>
      </c>
      <c r="BL330" s="36">
        <v>1.0636884759165046</v>
      </c>
      <c r="BM330" s="36">
        <v>0.57089293946401765</v>
      </c>
      <c r="BN330" s="36">
        <v>0.88086375033361242</v>
      </c>
      <c r="BO330" s="36">
        <v>0.78293974689016266</v>
      </c>
    </row>
    <row r="331" spans="1:67">
      <c r="A331" t="s">
        <v>548</v>
      </c>
      <c r="B331" t="s">
        <v>712</v>
      </c>
      <c r="C331" t="s">
        <v>713</v>
      </c>
      <c r="E331" s="127">
        <v>0.5</v>
      </c>
      <c r="G331" s="36">
        <v>0.99142985810750528</v>
      </c>
      <c r="H331" s="36">
        <v>7.9677371165573527</v>
      </c>
      <c r="I331" s="36">
        <v>1.1874846722671419</v>
      </c>
      <c r="J331" s="36">
        <v>25.862940755306717</v>
      </c>
      <c r="K331" s="36">
        <v>3.0679211828110891</v>
      </c>
      <c r="L331" s="36">
        <v>0.95755535808709058</v>
      </c>
      <c r="M331" s="36">
        <v>6.1638966955137162</v>
      </c>
      <c r="N331" s="36">
        <v>1.0715901371565164</v>
      </c>
      <c r="O331" s="36">
        <v>3.680078550354366</v>
      </c>
      <c r="P331" s="36">
        <v>4.357585924981267</v>
      </c>
      <c r="Q331" s="36">
        <v>1.8536203624653684</v>
      </c>
      <c r="R331" s="36">
        <v>12.117465941555645</v>
      </c>
      <c r="S331" s="36">
        <v>2.6379232287340053</v>
      </c>
      <c r="T331" s="36">
        <v>2.33273327385549</v>
      </c>
      <c r="U331" s="36">
        <v>2.0605866468391612</v>
      </c>
      <c r="V331" s="36">
        <v>3.2774612076144849</v>
      </c>
      <c r="W331" s="36">
        <v>1.7482867389246557</v>
      </c>
      <c r="X331" s="36">
        <v>3.456924964518989</v>
      </c>
      <c r="Y331" s="36">
        <v>16.504052454355442</v>
      </c>
      <c r="Z331" s="36">
        <v>1.396339146385156</v>
      </c>
      <c r="AA331" s="36">
        <v>0.63635555708006708</v>
      </c>
      <c r="AB331" s="36">
        <v>10.962921393484939</v>
      </c>
      <c r="AC331" s="36">
        <v>2.1167854400493287</v>
      </c>
      <c r="AD331" s="36">
        <v>0.51301431299257327</v>
      </c>
      <c r="AE331" s="36">
        <v>1.3094537488996871</v>
      </c>
      <c r="AF331" s="36">
        <v>1.2101260914285834</v>
      </c>
      <c r="AG331" s="36">
        <v>0.34124988517028076</v>
      </c>
      <c r="AH331" s="36">
        <v>0.89706607679483064</v>
      </c>
      <c r="AI331" s="36">
        <v>0.88445537713340583</v>
      </c>
      <c r="AJ331" s="36">
        <v>0.63929386327204807</v>
      </c>
      <c r="AK331" s="36">
        <v>0.51124506958570914</v>
      </c>
      <c r="AL331" s="36">
        <v>1.5021938349355979</v>
      </c>
      <c r="AM331" s="36">
        <v>0.71266198292850169</v>
      </c>
      <c r="AN331" s="36">
        <v>0.57719248559533398</v>
      </c>
      <c r="AO331" s="36">
        <v>0.30256179762944835</v>
      </c>
      <c r="AP331" s="36">
        <v>0.67133530073013203</v>
      </c>
      <c r="AQ331" s="36">
        <v>0.39028615977414366</v>
      </c>
      <c r="AR331" s="36">
        <v>0.68055038745870466</v>
      </c>
      <c r="AS331" s="36">
        <v>0.34679484091637142</v>
      </c>
      <c r="AT331" s="36">
        <v>0.67998562433876142</v>
      </c>
      <c r="AU331" s="36">
        <v>0.67931581258384754</v>
      </c>
      <c r="AV331" s="36">
        <v>0.46709682833403121</v>
      </c>
      <c r="AW331" s="36">
        <v>0.37016101219627423</v>
      </c>
      <c r="AX331" s="36">
        <v>0.67887828964143337</v>
      </c>
      <c r="AY331" s="36">
        <v>1.3975381965143536</v>
      </c>
      <c r="AZ331" s="36">
        <v>0.68998449957286634</v>
      </c>
      <c r="BA331" s="36">
        <v>1.3865218383229638</v>
      </c>
      <c r="BB331" s="36">
        <v>1.0385359448371123</v>
      </c>
      <c r="BC331" s="36">
        <v>0.67335193897535695</v>
      </c>
      <c r="BD331" s="36">
        <v>0.66818025947874204</v>
      </c>
      <c r="BE331" s="36">
        <v>0.92059016453707587</v>
      </c>
      <c r="BF331" s="36">
        <v>3.3481010414963968</v>
      </c>
      <c r="BG331" s="36">
        <v>5.4920291599756572</v>
      </c>
      <c r="BH331" s="36">
        <v>0.66053908127713412</v>
      </c>
      <c r="BI331" s="36">
        <v>0.24564314039392232</v>
      </c>
      <c r="BJ331" s="36">
        <v>0.38869627001692941</v>
      </c>
      <c r="BK331" s="36">
        <v>0.78652798082379893</v>
      </c>
      <c r="BL331" s="36">
        <v>0.7706650925856855</v>
      </c>
      <c r="BM331" s="36">
        <v>0.37942839151688812</v>
      </c>
      <c r="BN331" s="36">
        <v>0.87666977287672554</v>
      </c>
      <c r="BO331" s="36">
        <v>0.81432177398134808</v>
      </c>
    </row>
    <row r="332" spans="1:67">
      <c r="A332" t="s">
        <v>548</v>
      </c>
      <c r="B332" t="s">
        <v>712</v>
      </c>
      <c r="C332" t="s">
        <v>713</v>
      </c>
      <c r="E332" s="127">
        <v>0.5</v>
      </c>
      <c r="G332" s="36">
        <v>1.0518101780438769</v>
      </c>
      <c r="H332" s="36">
        <v>2.4014380347388462</v>
      </c>
      <c r="I332" s="36">
        <v>0.4444661294258771</v>
      </c>
      <c r="J332" s="36">
        <v>7.8782454341729187</v>
      </c>
      <c r="K332" s="36">
        <v>0.3228757792814192</v>
      </c>
      <c r="L332" s="36">
        <v>0.58455424831245439</v>
      </c>
      <c r="M332" s="36">
        <v>1.2664598657222264</v>
      </c>
      <c r="N332" s="36">
        <v>0.78503270770917566</v>
      </c>
      <c r="O332" s="36">
        <v>2.0568333146023514</v>
      </c>
      <c r="P332" s="36">
        <v>4.4985278912248541</v>
      </c>
      <c r="Q332" s="36">
        <v>1.3232183306192407</v>
      </c>
      <c r="R332" s="36">
        <v>1.3489616873954653</v>
      </c>
      <c r="S332" s="36">
        <v>1.9284497266125078</v>
      </c>
      <c r="T332" s="36">
        <v>0.80308043526784978</v>
      </c>
      <c r="U332" s="36">
        <v>0.95563144139479705</v>
      </c>
      <c r="V332" s="36">
        <v>1.2664598657222239</v>
      </c>
      <c r="W332" s="36">
        <v>1.9100779888179005</v>
      </c>
      <c r="X332" s="36">
        <v>1.0689417604582621</v>
      </c>
      <c r="Y332" s="36">
        <v>1.8036265058912673</v>
      </c>
      <c r="Z332" s="36">
        <v>0.69245162962700602</v>
      </c>
      <c r="AA332" s="36">
        <v>0.65576678861898985</v>
      </c>
      <c r="AB332" s="36">
        <v>0.6965516294392764</v>
      </c>
      <c r="AC332" s="36">
        <v>0.67362897780044084</v>
      </c>
      <c r="AD332" s="36">
        <v>0.35861840560160885</v>
      </c>
      <c r="AE332" s="36">
        <v>1.0326461265592568</v>
      </c>
      <c r="AF332" s="36">
        <v>1.4821663999435615</v>
      </c>
      <c r="AG332" s="36">
        <v>1.3305730082323262</v>
      </c>
      <c r="AH332" s="36">
        <v>1.1657470212321897</v>
      </c>
      <c r="AI332" s="36">
        <v>0.76177747593775968</v>
      </c>
      <c r="AJ332" s="36">
        <v>1.0187434773395156</v>
      </c>
      <c r="AK332" s="36">
        <v>0.49995649983374119</v>
      </c>
      <c r="AL332" s="36">
        <v>0.82971898847098635</v>
      </c>
      <c r="AM332" s="36">
        <v>0.28289347114205043</v>
      </c>
      <c r="AN332" s="36">
        <v>0.50825751436456368</v>
      </c>
      <c r="AO332" s="36">
        <v>3.2709410340683601E-2</v>
      </c>
      <c r="AP332" s="36">
        <v>0.4842697319104185</v>
      </c>
      <c r="AQ332" s="36">
        <v>0.23000193796183099</v>
      </c>
      <c r="AR332" s="36">
        <v>0.15344831075521173</v>
      </c>
      <c r="AS332" s="36">
        <v>0.32824524540138633</v>
      </c>
      <c r="AT332" s="36">
        <v>8.9543193725015406</v>
      </c>
      <c r="AU332" s="36">
        <v>1.1063097352424054</v>
      </c>
      <c r="AV332" s="36">
        <v>0.39599630077876879</v>
      </c>
      <c r="AW332" s="36">
        <v>0.31105582835072093</v>
      </c>
      <c r="AX332" s="36">
        <v>0.67729019673251323</v>
      </c>
      <c r="AY332" s="36">
        <v>2.4214202428121281</v>
      </c>
      <c r="AZ332" s="36">
        <v>0.50868935587738195</v>
      </c>
      <c r="BA332" s="36">
        <v>1.8487267194703561</v>
      </c>
      <c r="BB332" s="36">
        <v>1.0143724297759062</v>
      </c>
      <c r="BC332" s="36">
        <v>0.18107174692165584</v>
      </c>
      <c r="BD332" s="36">
        <v>0.47972791502474077</v>
      </c>
      <c r="BE332" s="36">
        <v>0.90646975319465961</v>
      </c>
      <c r="BF332" s="36">
        <v>0.15162282531937871</v>
      </c>
      <c r="BG332" s="36">
        <v>0.67769439055760006</v>
      </c>
      <c r="BH332" s="36">
        <v>1.3290623825176333</v>
      </c>
      <c r="BI332" s="36">
        <v>0.34688343956237983</v>
      </c>
      <c r="BJ332" s="36">
        <v>0.44244157358429598</v>
      </c>
      <c r="BK332" s="36">
        <v>0.42215167202124215</v>
      </c>
      <c r="BL332" s="36">
        <v>0.67974769202317564</v>
      </c>
      <c r="BM332" s="36">
        <v>0.58471531776921548</v>
      </c>
      <c r="BN332" s="36">
        <v>0.71741540450908126</v>
      </c>
      <c r="BO332" s="36">
        <v>0.67274832585919397</v>
      </c>
    </row>
    <row r="333" spans="1:67">
      <c r="A333" t="s">
        <v>548</v>
      </c>
      <c r="B333" t="s">
        <v>712</v>
      </c>
      <c r="C333" t="s">
        <v>713</v>
      </c>
      <c r="E333" s="127">
        <v>1</v>
      </c>
      <c r="G333" s="36">
        <v>1.1244732019662522</v>
      </c>
      <c r="H333" s="36">
        <v>5.7991309468832659</v>
      </c>
      <c r="I333" s="36">
        <v>0.76290512434583735</v>
      </c>
      <c r="J333" s="36">
        <v>10.087390362829394</v>
      </c>
      <c r="K333" s="36">
        <v>3.8608756418606269</v>
      </c>
      <c r="L333" s="36">
        <v>1.5681835878061872</v>
      </c>
      <c r="M333" s="36">
        <v>2.3222275565310828</v>
      </c>
      <c r="N333" s="36">
        <v>0.90841275903567453</v>
      </c>
      <c r="O333" s="36">
        <v>2.2679726258621806</v>
      </c>
      <c r="P333" s="36">
        <v>1.6531249562604799</v>
      </c>
      <c r="Q333" s="36">
        <v>1.9345693732126337</v>
      </c>
      <c r="R333" s="36">
        <v>2.1744986137734887</v>
      </c>
      <c r="S333" s="36">
        <v>2.5866220112442444</v>
      </c>
      <c r="T333" s="36">
        <v>1.6399911445902975</v>
      </c>
      <c r="U333" s="36">
        <v>2.2731955500263679</v>
      </c>
      <c r="V333" s="36">
        <v>1.5847391288874659</v>
      </c>
      <c r="W333" s="36">
        <v>1.6906857034659173</v>
      </c>
      <c r="X333" s="36">
        <v>1.9740464751498257</v>
      </c>
      <c r="Y333" s="36">
        <v>2.2601445945775618</v>
      </c>
      <c r="Z333" s="36">
        <v>1.0092727144947968</v>
      </c>
      <c r="AA333" s="36">
        <v>1.2741822572961949</v>
      </c>
      <c r="AB333" s="36">
        <v>3.3548006941664132</v>
      </c>
      <c r="AC333" s="36">
        <v>1.1838954730905018</v>
      </c>
      <c r="AD333" s="36">
        <v>0.64115169874639966</v>
      </c>
      <c r="AE333" s="36">
        <v>0.56277563322204105</v>
      </c>
      <c r="AF333" s="36">
        <v>1.6435599109347638</v>
      </c>
      <c r="AG333" s="36">
        <v>1.0003931834648421</v>
      </c>
      <c r="AH333" s="36">
        <v>0.83217152463749799</v>
      </c>
      <c r="AI333" s="36">
        <v>1.1207992761593637</v>
      </c>
      <c r="AJ333" s="36">
        <v>1.1066644237776375</v>
      </c>
      <c r="AK333" s="36">
        <v>0.9551197939196292</v>
      </c>
      <c r="AL333" s="36">
        <v>1.6687150825327741</v>
      </c>
      <c r="AM333" s="36">
        <v>0.83102082589685822</v>
      </c>
      <c r="AN333" s="36">
        <v>1.1319349795347711</v>
      </c>
      <c r="AO333" s="36">
        <v>1.0844536641603186</v>
      </c>
      <c r="AP333" s="36">
        <v>0.97048113713369877</v>
      </c>
      <c r="AQ333" s="36">
        <v>1.3418941502241242</v>
      </c>
      <c r="AR333" s="36">
        <v>0.62695793416943402</v>
      </c>
      <c r="AS333" s="36">
        <v>0.96180811803584643</v>
      </c>
      <c r="AT333" s="36">
        <v>2.3542096752951425</v>
      </c>
      <c r="AU333" s="36">
        <v>1.4477585413070222</v>
      </c>
      <c r="AV333" s="36">
        <v>0.87871073292185931</v>
      </c>
      <c r="AW333" s="36">
        <v>0.88141388010660437</v>
      </c>
      <c r="AX333" s="36">
        <v>0.7284447816396421</v>
      </c>
      <c r="AY333" s="36">
        <v>1.5100061034943013</v>
      </c>
      <c r="AZ333" s="36">
        <v>0.83295041701503869</v>
      </c>
      <c r="BA333" s="36">
        <v>1.225301687803199</v>
      </c>
      <c r="BB333" s="36">
        <v>0.81576064692328176</v>
      </c>
      <c r="BC333" s="36">
        <v>0.71256786250816773</v>
      </c>
      <c r="BD333" s="36">
        <v>1.0139425647512945</v>
      </c>
      <c r="BE333" s="36">
        <v>0.91528795535160756</v>
      </c>
      <c r="BF333" s="36">
        <v>11.51154630885005</v>
      </c>
      <c r="BG333" s="36">
        <v>25.974173753541432</v>
      </c>
      <c r="BH333" s="36">
        <v>1.7211615229218968</v>
      </c>
      <c r="BI333" s="36">
        <v>1.2195107909836607</v>
      </c>
      <c r="BJ333" s="36">
        <v>0.78915567747590287</v>
      </c>
      <c r="BK333" s="36">
        <v>1.3615374473146751</v>
      </c>
      <c r="BL333" s="36">
        <v>0.82693315377986953</v>
      </c>
      <c r="BM333" s="36">
        <v>1.1046322915445008</v>
      </c>
      <c r="BN333" s="36">
        <v>1.5494670515267979</v>
      </c>
      <c r="BO333" s="36">
        <v>0.88597478833085364</v>
      </c>
    </row>
    <row r="334" spans="1:67">
      <c r="A334" t="s">
        <v>548</v>
      </c>
      <c r="B334" s="64" t="s">
        <v>712</v>
      </c>
      <c r="C334" s="64" t="s">
        <v>713</v>
      </c>
      <c r="D334" s="64"/>
      <c r="E334" s="128">
        <v>1</v>
      </c>
      <c r="F334" s="64"/>
      <c r="G334" s="38">
        <v>1.0103303072816363</v>
      </c>
      <c r="H334" s="38">
        <v>4.2149308826285834</v>
      </c>
      <c r="I334" s="38">
        <v>2.3597333917178851</v>
      </c>
      <c r="J334" s="38">
        <v>24.755420368169695</v>
      </c>
      <c r="K334" s="38">
        <v>1.7899215127125072</v>
      </c>
      <c r="L334" s="38">
        <v>0.4502065110605537</v>
      </c>
      <c r="M334" s="38">
        <v>2.2415114785935613</v>
      </c>
      <c r="N334" s="38">
        <v>1.8025074642938097</v>
      </c>
      <c r="O334" s="38">
        <v>3.23832579197818</v>
      </c>
      <c r="P334" s="38">
        <v>4.3851418957897099</v>
      </c>
      <c r="Q334" s="38">
        <v>1.3574533350249531</v>
      </c>
      <c r="R334" s="38">
        <v>1.8624161206379135</v>
      </c>
      <c r="S334" s="38">
        <v>3.4836006374130135</v>
      </c>
      <c r="T334" s="38">
        <v>3.6832138328047215</v>
      </c>
      <c r="U334" s="38">
        <v>0.98686702051324726</v>
      </c>
      <c r="V334" s="38">
        <v>5.0951608429506612</v>
      </c>
      <c r="W334" s="38">
        <v>1.301824477837435</v>
      </c>
      <c r="X334" s="38">
        <v>1.0480390322883193</v>
      </c>
      <c r="Y334" s="38">
        <v>7.2803494870179719</v>
      </c>
      <c r="Z334" s="38">
        <v>1.3390974501830744</v>
      </c>
      <c r="AA334" s="38">
        <v>1.2999397931692962</v>
      </c>
      <c r="AB334" s="38">
        <v>18.160296543101637</v>
      </c>
      <c r="AC334" s="38">
        <v>6.6756204619316062</v>
      </c>
      <c r="AD334" s="38">
        <v>0.51558048176077298</v>
      </c>
      <c r="AE334" s="38">
        <v>2.3580034155908653</v>
      </c>
      <c r="AF334" s="38">
        <v>1.5840649841596384</v>
      </c>
      <c r="AG334" s="38">
        <v>0.57078378805974295</v>
      </c>
      <c r="AH334" s="38">
        <v>0.84189454475901837</v>
      </c>
      <c r="AI334" s="38">
        <v>1.0848093026854368</v>
      </c>
      <c r="AJ334" s="38">
        <v>0.81900486717044796</v>
      </c>
      <c r="AK334" s="38">
        <v>1.0371492556221575</v>
      </c>
      <c r="AL334" s="38">
        <v>4.6762970859009068</v>
      </c>
      <c r="AM334" s="38">
        <v>2.252753309193086</v>
      </c>
      <c r="AN334" s="38">
        <v>0.81976365000019302</v>
      </c>
      <c r="AO334" s="38">
        <v>2.8189371848925168E-2</v>
      </c>
      <c r="AP334" s="38">
        <v>0.81926172893111004</v>
      </c>
      <c r="AQ334" s="38">
        <v>0.14364438297758494</v>
      </c>
      <c r="AR334" s="38">
        <v>0.2500330458570893</v>
      </c>
      <c r="AS334" s="38">
        <v>0.30140043511797443</v>
      </c>
      <c r="AT334" s="38">
        <v>0.44873175408709537</v>
      </c>
      <c r="AU334" s="38">
        <v>0.79616729023904775</v>
      </c>
      <c r="AV334" s="38">
        <v>0.18688985637700595</v>
      </c>
      <c r="AW334" s="38">
        <v>0.27083519644328063</v>
      </c>
      <c r="AX334" s="38">
        <v>0.55830170402965806</v>
      </c>
      <c r="AY334" s="38">
        <v>1.753904098429149</v>
      </c>
      <c r="AZ334" s="38">
        <v>1.2253875588809366</v>
      </c>
      <c r="BA334" s="38">
        <v>2.5647089967494905</v>
      </c>
      <c r="BB334" s="38">
        <v>1.8929720092430797</v>
      </c>
      <c r="BC334" s="38">
        <v>0.46252899485273369</v>
      </c>
      <c r="BD334" s="38">
        <v>0.80685992005358798</v>
      </c>
      <c r="BE334" s="38">
        <v>0.97586494508098687</v>
      </c>
      <c r="BF334" s="38">
        <v>0.51475645686928273</v>
      </c>
      <c r="BG334" s="38">
        <v>1.9412177092017002</v>
      </c>
      <c r="BH334" s="38">
        <v>1.0393128166384584</v>
      </c>
      <c r="BI334" s="38">
        <v>0.10159509132539538</v>
      </c>
      <c r="BJ334" s="38">
        <v>0.17575899935770181</v>
      </c>
      <c r="BK334" s="38">
        <v>0.39953553761829419</v>
      </c>
      <c r="BL334" s="38">
        <v>0.92364036519824921</v>
      </c>
      <c r="BM334" s="38">
        <v>0.41524642951299623</v>
      </c>
      <c r="BN334" s="38">
        <v>0.84690799318678145</v>
      </c>
      <c r="BO334" s="38">
        <v>0.64847830779116422</v>
      </c>
    </row>
  </sheetData>
  <mergeCells count="4">
    <mergeCell ref="G1:BO1"/>
    <mergeCell ref="G2:AC2"/>
    <mergeCell ref="AD2:AX2"/>
    <mergeCell ref="AY2:BO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048B-5893-5545-A081-668C2B640E84}">
  <dimension ref="A1:Q181"/>
  <sheetViews>
    <sheetView workbookViewId="0">
      <pane ySplit="3" topLeftCell="A22" activePane="bottomLeft" state="frozen"/>
      <selection pane="bottomLeft" activeCell="K148" sqref="K148"/>
    </sheetView>
  </sheetViews>
  <sheetFormatPr baseColWidth="10" defaultRowHeight="13"/>
  <cols>
    <col min="1" max="1" width="27.5" customWidth="1"/>
    <col min="2" max="2" width="0" hidden="1" customWidth="1"/>
    <col min="3" max="3" width="58.6640625" hidden="1" customWidth="1"/>
    <col min="4" max="4" width="13.6640625" customWidth="1"/>
    <col min="5" max="5" width="15.5" customWidth="1"/>
    <col min="6" max="6" width="10.6640625" customWidth="1"/>
    <col min="7" max="7" width="9.6640625" customWidth="1"/>
    <col min="8" max="8" width="13.5" customWidth="1"/>
    <col min="9" max="9" width="20" customWidth="1"/>
    <col min="10" max="10" width="14" customWidth="1"/>
    <col min="11" max="11" width="15.33203125" customWidth="1"/>
    <col min="12" max="12" width="12.1640625" customWidth="1"/>
    <col min="13" max="13" width="13" customWidth="1"/>
    <col min="14" max="14" width="14.33203125" customWidth="1"/>
    <col min="15" max="15" width="16.83203125" customWidth="1"/>
    <col min="16" max="16" width="24" customWidth="1"/>
    <col min="17" max="17" width="19.6640625" customWidth="1"/>
  </cols>
  <sheetData>
    <row r="1" spans="1:17" ht="16">
      <c r="D1" s="587" t="s">
        <v>941</v>
      </c>
      <c r="E1" s="588"/>
      <c r="F1" s="588"/>
      <c r="G1" s="588"/>
      <c r="H1" s="588"/>
      <c r="I1" s="588"/>
      <c r="J1" s="588"/>
      <c r="K1" s="588"/>
      <c r="L1" s="588"/>
      <c r="M1" s="588"/>
      <c r="N1" s="588"/>
      <c r="O1" s="589"/>
      <c r="P1" s="590" t="s">
        <v>1035</v>
      </c>
      <c r="Q1" s="591"/>
    </row>
    <row r="2" spans="1:17" ht="29" customHeight="1">
      <c r="A2" s="27"/>
      <c r="D2" s="592" t="s">
        <v>942</v>
      </c>
      <c r="E2" s="593"/>
      <c r="F2" s="593"/>
      <c r="G2" s="593"/>
      <c r="H2" s="593"/>
      <c r="I2" s="594"/>
      <c r="J2" s="592" t="s">
        <v>943</v>
      </c>
      <c r="K2" s="593"/>
      <c r="L2" s="593"/>
      <c r="M2" s="593"/>
      <c r="N2" s="593"/>
      <c r="O2" s="594"/>
      <c r="P2" s="568" t="s">
        <v>996</v>
      </c>
      <c r="Q2" s="569"/>
    </row>
    <row r="3" spans="1:17" ht="51" customHeight="1" thickBot="1">
      <c r="A3" s="133" t="s">
        <v>944</v>
      </c>
      <c r="B3" s="133" t="s">
        <v>479</v>
      </c>
      <c r="C3" s="133" t="s">
        <v>341</v>
      </c>
      <c r="D3" s="134" t="s">
        <v>945</v>
      </c>
      <c r="E3" s="135" t="s">
        <v>946</v>
      </c>
      <c r="F3" s="135" t="s">
        <v>947</v>
      </c>
      <c r="G3" s="135" t="s">
        <v>948</v>
      </c>
      <c r="H3" s="136" t="s">
        <v>949</v>
      </c>
      <c r="I3" s="137" t="s">
        <v>950</v>
      </c>
      <c r="J3" s="134" t="s">
        <v>945</v>
      </c>
      <c r="K3" s="135" t="s">
        <v>946</v>
      </c>
      <c r="L3" s="135" t="s">
        <v>947</v>
      </c>
      <c r="M3" s="135" t="s">
        <v>948</v>
      </c>
      <c r="N3" s="136" t="s">
        <v>949</v>
      </c>
      <c r="O3" s="137" t="s">
        <v>951</v>
      </c>
      <c r="P3" s="133" t="s">
        <v>997</v>
      </c>
      <c r="Q3" s="173" t="s">
        <v>998</v>
      </c>
    </row>
    <row r="4" spans="1:17" ht="16" customHeight="1">
      <c r="A4" t="s">
        <v>78</v>
      </c>
      <c r="B4" t="s">
        <v>66</v>
      </c>
      <c r="C4" t="s">
        <v>406</v>
      </c>
      <c r="D4" s="66" t="s">
        <v>952</v>
      </c>
      <c r="E4" s="20" t="s">
        <v>807</v>
      </c>
      <c r="F4" s="20" t="s">
        <v>807</v>
      </c>
      <c r="G4" s="20" t="s">
        <v>952</v>
      </c>
      <c r="H4" s="39" t="s">
        <v>952</v>
      </c>
      <c r="I4" s="63" t="s">
        <v>952</v>
      </c>
      <c r="J4" s="66" t="s">
        <v>952</v>
      </c>
      <c r="K4" s="20" t="s">
        <v>952</v>
      </c>
      <c r="L4" s="20" t="s">
        <v>952</v>
      </c>
      <c r="M4" s="20" t="s">
        <v>952</v>
      </c>
      <c r="N4" s="39" t="s">
        <v>952</v>
      </c>
      <c r="O4" s="63" t="s">
        <v>807</v>
      </c>
      <c r="P4" s="20" t="s">
        <v>999</v>
      </c>
      <c r="Q4" s="63" t="s">
        <v>556</v>
      </c>
    </row>
    <row r="5" spans="1:17">
      <c r="A5" t="s">
        <v>185</v>
      </c>
      <c r="B5" t="s">
        <v>23</v>
      </c>
      <c r="C5" t="s">
        <v>392</v>
      </c>
      <c r="D5" s="66" t="s">
        <v>807</v>
      </c>
      <c r="E5" s="20" t="s">
        <v>952</v>
      </c>
      <c r="F5" s="20" t="s">
        <v>952</v>
      </c>
      <c r="G5" s="20" t="s">
        <v>952</v>
      </c>
      <c r="H5" s="39" t="s">
        <v>952</v>
      </c>
      <c r="I5" s="63" t="s">
        <v>952</v>
      </c>
      <c r="J5" s="66" t="s">
        <v>952</v>
      </c>
      <c r="K5" s="20" t="s">
        <v>807</v>
      </c>
      <c r="L5" s="20" t="s">
        <v>952</v>
      </c>
      <c r="M5" s="20" t="s">
        <v>952</v>
      </c>
      <c r="N5" s="39" t="s">
        <v>952</v>
      </c>
      <c r="O5" s="63" t="s">
        <v>952</v>
      </c>
      <c r="P5" s="20" t="s">
        <v>999</v>
      </c>
      <c r="Q5" s="63" t="s">
        <v>556</v>
      </c>
    </row>
    <row r="6" spans="1:17">
      <c r="A6" t="s">
        <v>170</v>
      </c>
      <c r="B6" t="s">
        <v>26</v>
      </c>
      <c r="C6" t="s">
        <v>353</v>
      </c>
      <c r="D6" s="66" t="s">
        <v>952</v>
      </c>
      <c r="E6" s="20" t="s">
        <v>807</v>
      </c>
      <c r="F6" s="20" t="s">
        <v>952</v>
      </c>
      <c r="G6" s="20" t="s">
        <v>952</v>
      </c>
      <c r="H6" s="39" t="s">
        <v>952</v>
      </c>
      <c r="I6" s="63" t="s">
        <v>952</v>
      </c>
      <c r="J6" s="66" t="s">
        <v>952</v>
      </c>
      <c r="K6" s="20" t="s">
        <v>807</v>
      </c>
      <c r="L6" s="20" t="s">
        <v>952</v>
      </c>
      <c r="M6" s="20" t="s">
        <v>952</v>
      </c>
      <c r="N6" s="39" t="s">
        <v>952</v>
      </c>
      <c r="O6" s="63" t="s">
        <v>952</v>
      </c>
      <c r="P6" s="20" t="s">
        <v>1000</v>
      </c>
      <c r="Q6" s="63" t="s">
        <v>1001</v>
      </c>
    </row>
    <row r="7" spans="1:17">
      <c r="A7" t="s">
        <v>183</v>
      </c>
      <c r="B7" t="s">
        <v>63</v>
      </c>
      <c r="C7" t="s">
        <v>388</v>
      </c>
      <c r="D7" s="66" t="s">
        <v>952</v>
      </c>
      <c r="E7" s="20" t="s">
        <v>952</v>
      </c>
      <c r="F7" s="20" t="s">
        <v>952</v>
      </c>
      <c r="G7" s="20" t="s">
        <v>952</v>
      </c>
      <c r="H7" s="39" t="s">
        <v>952</v>
      </c>
      <c r="I7" s="63" t="s">
        <v>807</v>
      </c>
      <c r="J7" s="66" t="s">
        <v>952</v>
      </c>
      <c r="K7" s="20" t="s">
        <v>952</v>
      </c>
      <c r="L7" s="20" t="s">
        <v>807</v>
      </c>
      <c r="M7" s="20" t="s">
        <v>952</v>
      </c>
      <c r="N7" s="39" t="s">
        <v>952</v>
      </c>
      <c r="O7" s="63" t="s">
        <v>952</v>
      </c>
      <c r="P7" s="20" t="s">
        <v>1002</v>
      </c>
      <c r="Q7" s="63" t="s">
        <v>562</v>
      </c>
    </row>
    <row r="8" spans="1:17">
      <c r="A8" t="s">
        <v>151</v>
      </c>
      <c r="B8" t="s">
        <v>51</v>
      </c>
      <c r="C8" t="s">
        <v>436</v>
      </c>
      <c r="D8" s="66" t="s">
        <v>952</v>
      </c>
      <c r="E8" s="20" t="s">
        <v>952</v>
      </c>
      <c r="F8" s="20" t="s">
        <v>952</v>
      </c>
      <c r="G8" s="20" t="s">
        <v>952</v>
      </c>
      <c r="H8" s="39" t="s">
        <v>952</v>
      </c>
      <c r="I8" s="63" t="s">
        <v>807</v>
      </c>
      <c r="J8" s="66" t="s">
        <v>952</v>
      </c>
      <c r="K8" s="20" t="s">
        <v>807</v>
      </c>
      <c r="L8" s="20" t="s">
        <v>952</v>
      </c>
      <c r="M8" s="20" t="s">
        <v>952</v>
      </c>
      <c r="N8" s="39" t="s">
        <v>952</v>
      </c>
      <c r="O8" s="63" t="s">
        <v>952</v>
      </c>
      <c r="P8" s="20" t="s">
        <v>999</v>
      </c>
      <c r="Q8" s="63" t="s">
        <v>556</v>
      </c>
    </row>
    <row r="9" spans="1:17">
      <c r="A9" t="s">
        <v>152</v>
      </c>
      <c r="B9" t="s">
        <v>8</v>
      </c>
      <c r="C9" t="s">
        <v>410</v>
      </c>
      <c r="D9" s="66" t="s">
        <v>952</v>
      </c>
      <c r="E9" s="20" t="s">
        <v>952</v>
      </c>
      <c r="F9" s="20" t="s">
        <v>952</v>
      </c>
      <c r="G9" s="20" t="s">
        <v>952</v>
      </c>
      <c r="H9" s="39" t="s">
        <v>952</v>
      </c>
      <c r="I9" s="63" t="s">
        <v>807</v>
      </c>
      <c r="J9" s="66" t="s">
        <v>952</v>
      </c>
      <c r="K9" s="20" t="s">
        <v>952</v>
      </c>
      <c r="L9" s="20" t="s">
        <v>952</v>
      </c>
      <c r="M9" s="20" t="s">
        <v>952</v>
      </c>
      <c r="N9" s="39" t="s">
        <v>952</v>
      </c>
      <c r="O9" s="63" t="s">
        <v>807</v>
      </c>
      <c r="P9" s="20" t="s">
        <v>999</v>
      </c>
      <c r="Q9" s="63" t="s">
        <v>556</v>
      </c>
    </row>
    <row r="10" spans="1:17">
      <c r="A10" t="s">
        <v>133</v>
      </c>
      <c r="B10" t="s">
        <v>10</v>
      </c>
      <c r="C10" t="s">
        <v>394</v>
      </c>
      <c r="D10" s="66" t="s">
        <v>952</v>
      </c>
      <c r="E10" s="20" t="s">
        <v>952</v>
      </c>
      <c r="F10" s="20" t="s">
        <v>952</v>
      </c>
      <c r="G10" s="20" t="s">
        <v>952</v>
      </c>
      <c r="H10" s="39" t="s">
        <v>952</v>
      </c>
      <c r="I10" s="63" t="s">
        <v>807</v>
      </c>
      <c r="J10" s="66" t="s">
        <v>952</v>
      </c>
      <c r="K10" s="20" t="s">
        <v>952</v>
      </c>
      <c r="L10" s="20" t="s">
        <v>952</v>
      </c>
      <c r="M10" s="20" t="s">
        <v>952</v>
      </c>
      <c r="N10" s="39" t="s">
        <v>952</v>
      </c>
      <c r="O10" s="63" t="s">
        <v>807</v>
      </c>
      <c r="P10" s="20" t="s">
        <v>999</v>
      </c>
      <c r="Q10" s="63" t="s">
        <v>556</v>
      </c>
    </row>
    <row r="11" spans="1:17">
      <c r="A11" t="s">
        <v>167</v>
      </c>
      <c r="B11" t="s">
        <v>68</v>
      </c>
      <c r="C11" t="s">
        <v>452</v>
      </c>
      <c r="D11" s="66" t="s">
        <v>807</v>
      </c>
      <c r="E11" s="20" t="s">
        <v>952</v>
      </c>
      <c r="F11" s="20" t="s">
        <v>952</v>
      </c>
      <c r="G11" s="20" t="s">
        <v>952</v>
      </c>
      <c r="H11" s="39" t="s">
        <v>952</v>
      </c>
      <c r="I11" s="63" t="s">
        <v>952</v>
      </c>
      <c r="J11" s="66" t="s">
        <v>807</v>
      </c>
      <c r="K11" s="20" t="s">
        <v>807</v>
      </c>
      <c r="L11" s="20" t="s">
        <v>952</v>
      </c>
      <c r="M11" s="20" t="s">
        <v>952</v>
      </c>
      <c r="N11" s="39" t="s">
        <v>952</v>
      </c>
      <c r="O11" s="63" t="s">
        <v>952</v>
      </c>
      <c r="P11" s="20" t="s">
        <v>1003</v>
      </c>
      <c r="Q11" s="63" t="s">
        <v>1004</v>
      </c>
    </row>
    <row r="12" spans="1:17">
      <c r="A12" t="s">
        <v>179</v>
      </c>
      <c r="B12" t="s">
        <v>19</v>
      </c>
      <c r="C12" t="s">
        <v>371</v>
      </c>
      <c r="D12" s="66" t="s">
        <v>952</v>
      </c>
      <c r="E12" s="20" t="s">
        <v>807</v>
      </c>
      <c r="F12" s="20" t="s">
        <v>952</v>
      </c>
      <c r="G12" s="20" t="s">
        <v>952</v>
      </c>
      <c r="H12" s="39" t="s">
        <v>952</v>
      </c>
      <c r="I12" s="63" t="s">
        <v>952</v>
      </c>
      <c r="J12" s="66" t="s">
        <v>952</v>
      </c>
      <c r="K12" s="20" t="s">
        <v>807</v>
      </c>
      <c r="L12" s="20" t="s">
        <v>952</v>
      </c>
      <c r="M12" s="20" t="s">
        <v>952</v>
      </c>
      <c r="N12" s="39" t="s">
        <v>952</v>
      </c>
      <c r="O12" s="63" t="s">
        <v>952</v>
      </c>
      <c r="P12" s="20" t="s">
        <v>999</v>
      </c>
      <c r="Q12" s="63" t="s">
        <v>556</v>
      </c>
    </row>
    <row r="13" spans="1:17">
      <c r="A13" t="s">
        <v>186</v>
      </c>
      <c r="B13" t="s">
        <v>65</v>
      </c>
      <c r="C13" t="s">
        <v>447</v>
      </c>
      <c r="D13" s="66" t="s">
        <v>952</v>
      </c>
      <c r="E13" s="20" t="s">
        <v>807</v>
      </c>
      <c r="F13" s="20" t="s">
        <v>952</v>
      </c>
      <c r="G13" s="20" t="s">
        <v>952</v>
      </c>
      <c r="H13" s="39" t="s">
        <v>952</v>
      </c>
      <c r="I13" s="63" t="s">
        <v>952</v>
      </c>
      <c r="J13" s="66" t="s">
        <v>807</v>
      </c>
      <c r="K13" s="20" t="s">
        <v>807</v>
      </c>
      <c r="L13" s="20" t="s">
        <v>952</v>
      </c>
      <c r="M13" s="20" t="s">
        <v>952</v>
      </c>
      <c r="N13" s="39" t="s">
        <v>952</v>
      </c>
      <c r="O13" s="63" t="s">
        <v>952</v>
      </c>
      <c r="P13" s="20" t="s">
        <v>1005</v>
      </c>
      <c r="Q13" s="63" t="s">
        <v>1004</v>
      </c>
    </row>
    <row r="14" spans="1:17">
      <c r="A14" t="s">
        <v>163</v>
      </c>
      <c r="B14" t="s">
        <v>69</v>
      </c>
      <c r="C14" t="s">
        <v>459</v>
      </c>
      <c r="D14" s="66" t="s">
        <v>952</v>
      </c>
      <c r="E14" s="20" t="s">
        <v>952</v>
      </c>
      <c r="F14" s="20" t="s">
        <v>952</v>
      </c>
      <c r="G14" s="20" t="s">
        <v>807</v>
      </c>
      <c r="H14" s="39" t="s">
        <v>952</v>
      </c>
      <c r="I14" s="63" t="s">
        <v>952</v>
      </c>
      <c r="J14" s="66" t="s">
        <v>952</v>
      </c>
      <c r="K14" s="20" t="s">
        <v>807</v>
      </c>
      <c r="L14" s="20" t="s">
        <v>952</v>
      </c>
      <c r="M14" s="20" t="s">
        <v>807</v>
      </c>
      <c r="N14" s="39" t="s">
        <v>952</v>
      </c>
      <c r="O14" s="63" t="s">
        <v>952</v>
      </c>
      <c r="P14" s="20" t="s">
        <v>1006</v>
      </c>
      <c r="Q14" s="63" t="s">
        <v>1007</v>
      </c>
    </row>
    <row r="15" spans="1:17">
      <c r="A15" t="s">
        <v>79</v>
      </c>
      <c r="B15" t="s">
        <v>80</v>
      </c>
      <c r="C15" t="s">
        <v>426</v>
      </c>
      <c r="D15" s="66" t="s">
        <v>952</v>
      </c>
      <c r="E15" s="20" t="s">
        <v>807</v>
      </c>
      <c r="F15" s="20" t="s">
        <v>952</v>
      </c>
      <c r="G15" s="20" t="s">
        <v>952</v>
      </c>
      <c r="H15" s="39" t="s">
        <v>952</v>
      </c>
      <c r="I15" s="63" t="s">
        <v>952</v>
      </c>
      <c r="J15" s="66" t="s">
        <v>952</v>
      </c>
      <c r="K15" s="20" t="s">
        <v>807</v>
      </c>
      <c r="L15" s="20" t="s">
        <v>952</v>
      </c>
      <c r="M15" s="20" t="s">
        <v>952</v>
      </c>
      <c r="N15" s="39" t="s">
        <v>952</v>
      </c>
      <c r="O15" s="63" t="s">
        <v>952</v>
      </c>
      <c r="P15" s="20" t="s">
        <v>1008</v>
      </c>
      <c r="Q15" s="63" t="s">
        <v>1001</v>
      </c>
    </row>
    <row r="16" spans="1:17">
      <c r="A16" t="s">
        <v>178</v>
      </c>
      <c r="B16" t="s">
        <v>16</v>
      </c>
      <c r="C16" t="s">
        <v>367</v>
      </c>
      <c r="D16" s="66" t="s">
        <v>952</v>
      </c>
      <c r="E16" s="20" t="s">
        <v>952</v>
      </c>
      <c r="F16" s="20" t="s">
        <v>952</v>
      </c>
      <c r="G16" s="20" t="s">
        <v>952</v>
      </c>
      <c r="H16" s="39" t="s">
        <v>807</v>
      </c>
      <c r="I16" s="63" t="s">
        <v>952</v>
      </c>
      <c r="J16" s="66" t="s">
        <v>952</v>
      </c>
      <c r="K16" s="20" t="s">
        <v>952</v>
      </c>
      <c r="L16" s="20" t="s">
        <v>952</v>
      </c>
      <c r="M16" s="20" t="s">
        <v>952</v>
      </c>
      <c r="N16" s="39" t="s">
        <v>807</v>
      </c>
      <c r="O16" s="63" t="s">
        <v>952</v>
      </c>
      <c r="P16" s="20" t="s">
        <v>1009</v>
      </c>
      <c r="Q16" s="63" t="s">
        <v>558</v>
      </c>
    </row>
    <row r="17" spans="1:17">
      <c r="A17" t="s">
        <v>182</v>
      </c>
      <c r="B17" t="s">
        <v>17</v>
      </c>
      <c r="C17" t="s">
        <v>380</v>
      </c>
      <c r="D17" s="66" t="s">
        <v>952</v>
      </c>
      <c r="E17" s="20" t="s">
        <v>807</v>
      </c>
      <c r="F17" s="20" t="s">
        <v>952</v>
      </c>
      <c r="G17" s="20" t="s">
        <v>952</v>
      </c>
      <c r="H17" s="39" t="s">
        <v>952</v>
      </c>
      <c r="I17" s="63" t="s">
        <v>952</v>
      </c>
      <c r="J17" s="66" t="s">
        <v>952</v>
      </c>
      <c r="K17" s="20" t="s">
        <v>807</v>
      </c>
      <c r="L17" s="20" t="s">
        <v>952</v>
      </c>
      <c r="M17" s="20" t="s">
        <v>952</v>
      </c>
      <c r="N17" s="39" t="s">
        <v>952</v>
      </c>
      <c r="O17" s="63" t="s">
        <v>952</v>
      </c>
      <c r="P17" s="20" t="s">
        <v>999</v>
      </c>
      <c r="Q17" s="63" t="s">
        <v>556</v>
      </c>
    </row>
    <row r="18" spans="1:17">
      <c r="A18" t="s">
        <v>172</v>
      </c>
      <c r="B18" t="s">
        <v>18</v>
      </c>
      <c r="C18" t="s">
        <v>356</v>
      </c>
      <c r="D18" s="66" t="s">
        <v>952</v>
      </c>
      <c r="E18" s="20" t="s">
        <v>807</v>
      </c>
      <c r="F18" s="20" t="s">
        <v>952</v>
      </c>
      <c r="G18" s="20" t="s">
        <v>952</v>
      </c>
      <c r="H18" s="39" t="s">
        <v>952</v>
      </c>
      <c r="I18" s="63" t="s">
        <v>952</v>
      </c>
      <c r="J18" s="66" t="s">
        <v>952</v>
      </c>
      <c r="K18" s="20" t="s">
        <v>807</v>
      </c>
      <c r="L18" s="20" t="s">
        <v>952</v>
      </c>
      <c r="M18" s="20" t="s">
        <v>952</v>
      </c>
      <c r="N18" s="39" t="s">
        <v>952</v>
      </c>
      <c r="O18" s="63" t="s">
        <v>952</v>
      </c>
      <c r="P18" s="20" t="s">
        <v>999</v>
      </c>
      <c r="Q18" s="63" t="s">
        <v>556</v>
      </c>
    </row>
    <row r="19" spans="1:17">
      <c r="A19" t="s">
        <v>165</v>
      </c>
      <c r="B19" t="s">
        <v>60</v>
      </c>
      <c r="C19" t="s">
        <v>455</v>
      </c>
      <c r="D19" s="66" t="s">
        <v>807</v>
      </c>
      <c r="E19" s="20" t="s">
        <v>952</v>
      </c>
      <c r="F19" s="20" t="s">
        <v>952</v>
      </c>
      <c r="G19" s="20" t="s">
        <v>952</v>
      </c>
      <c r="H19" s="39" t="s">
        <v>952</v>
      </c>
      <c r="I19" s="63" t="s">
        <v>952</v>
      </c>
      <c r="J19" s="66" t="s">
        <v>952</v>
      </c>
      <c r="K19" s="20" t="s">
        <v>807</v>
      </c>
      <c r="L19" s="20" t="s">
        <v>952</v>
      </c>
      <c r="M19" s="20" t="s">
        <v>952</v>
      </c>
      <c r="N19" s="39" t="s">
        <v>952</v>
      </c>
      <c r="O19" s="63" t="s">
        <v>952</v>
      </c>
      <c r="P19" s="20" t="s">
        <v>1010</v>
      </c>
      <c r="Q19" s="63" t="s">
        <v>1004</v>
      </c>
    </row>
    <row r="20" spans="1:17">
      <c r="A20" t="s">
        <v>180</v>
      </c>
      <c r="B20" t="s">
        <v>20</v>
      </c>
      <c r="C20" t="s">
        <v>377</v>
      </c>
      <c r="D20" s="66" t="s">
        <v>952</v>
      </c>
      <c r="E20" s="20" t="s">
        <v>807</v>
      </c>
      <c r="F20" s="20" t="s">
        <v>952</v>
      </c>
      <c r="G20" s="20" t="s">
        <v>952</v>
      </c>
      <c r="H20" s="39" t="s">
        <v>952</v>
      </c>
      <c r="I20" s="63" t="s">
        <v>952</v>
      </c>
      <c r="J20" s="66" t="s">
        <v>952</v>
      </c>
      <c r="K20" s="20" t="s">
        <v>807</v>
      </c>
      <c r="L20" s="20" t="s">
        <v>952</v>
      </c>
      <c r="M20" s="20" t="s">
        <v>952</v>
      </c>
      <c r="N20" s="39" t="s">
        <v>952</v>
      </c>
      <c r="O20" s="63" t="s">
        <v>952</v>
      </c>
      <c r="P20" s="20" t="s">
        <v>999</v>
      </c>
      <c r="Q20" s="63" t="s">
        <v>556</v>
      </c>
    </row>
    <row r="21" spans="1:17">
      <c r="A21" t="s">
        <v>166</v>
      </c>
      <c r="B21" t="s">
        <v>59</v>
      </c>
      <c r="C21" t="s">
        <v>456</v>
      </c>
      <c r="D21" s="66" t="s">
        <v>952</v>
      </c>
      <c r="E21" s="20" t="s">
        <v>807</v>
      </c>
      <c r="F21" s="20" t="s">
        <v>952</v>
      </c>
      <c r="G21" s="20" t="s">
        <v>952</v>
      </c>
      <c r="H21" s="39" t="s">
        <v>952</v>
      </c>
      <c r="I21" s="63" t="s">
        <v>952</v>
      </c>
      <c r="J21" s="66" t="s">
        <v>952</v>
      </c>
      <c r="K21" s="20" t="s">
        <v>807</v>
      </c>
      <c r="L21" s="20" t="s">
        <v>952</v>
      </c>
      <c r="M21" s="20" t="s">
        <v>952</v>
      </c>
      <c r="N21" s="39" t="s">
        <v>952</v>
      </c>
      <c r="O21" s="63" t="s">
        <v>952</v>
      </c>
      <c r="P21" s="20" t="s">
        <v>999</v>
      </c>
      <c r="Q21" s="63" t="s">
        <v>556</v>
      </c>
    </row>
    <row r="22" spans="1:17">
      <c r="A22" t="s">
        <v>197</v>
      </c>
      <c r="B22" t="s">
        <v>64</v>
      </c>
      <c r="C22" t="s">
        <v>414</v>
      </c>
      <c r="D22" s="66" t="s">
        <v>952</v>
      </c>
      <c r="E22" s="20" t="s">
        <v>807</v>
      </c>
      <c r="F22" s="20" t="s">
        <v>952</v>
      </c>
      <c r="G22" s="20" t="s">
        <v>952</v>
      </c>
      <c r="H22" s="39" t="s">
        <v>952</v>
      </c>
      <c r="I22" s="63" t="s">
        <v>952</v>
      </c>
      <c r="J22" s="66" t="s">
        <v>952</v>
      </c>
      <c r="K22" s="20" t="s">
        <v>807</v>
      </c>
      <c r="L22" s="20" t="s">
        <v>952</v>
      </c>
      <c r="M22" s="20" t="s">
        <v>952</v>
      </c>
      <c r="N22" s="39" t="s">
        <v>952</v>
      </c>
      <c r="O22" s="63" t="s">
        <v>952</v>
      </c>
      <c r="P22" s="20" t="s">
        <v>999</v>
      </c>
      <c r="Q22" s="63" t="s">
        <v>556</v>
      </c>
    </row>
    <row r="23" spans="1:17">
      <c r="A23" t="s">
        <v>188</v>
      </c>
      <c r="B23" t="s">
        <v>13</v>
      </c>
      <c r="C23" t="s">
        <v>409</v>
      </c>
      <c r="D23" s="66" t="s">
        <v>952</v>
      </c>
      <c r="E23" s="20" t="s">
        <v>952</v>
      </c>
      <c r="F23" s="20" t="s">
        <v>952</v>
      </c>
      <c r="G23" s="20" t="s">
        <v>952</v>
      </c>
      <c r="H23" s="39" t="s">
        <v>807</v>
      </c>
      <c r="I23" s="63" t="s">
        <v>952</v>
      </c>
      <c r="J23" s="66" t="s">
        <v>952</v>
      </c>
      <c r="K23" s="20" t="s">
        <v>952</v>
      </c>
      <c r="L23" s="20" t="s">
        <v>952</v>
      </c>
      <c r="M23" s="20" t="s">
        <v>952</v>
      </c>
      <c r="N23" s="39" t="s">
        <v>807</v>
      </c>
      <c r="O23" s="63" t="s">
        <v>952</v>
      </c>
      <c r="P23" s="20" t="s">
        <v>1011</v>
      </c>
      <c r="Q23" s="63" t="s">
        <v>558</v>
      </c>
    </row>
    <row r="24" spans="1:17">
      <c r="A24" t="s">
        <v>195</v>
      </c>
      <c r="B24" t="s">
        <v>21</v>
      </c>
      <c r="C24" t="s">
        <v>418</v>
      </c>
      <c r="D24" s="66" t="s">
        <v>807</v>
      </c>
      <c r="E24" s="20" t="s">
        <v>952</v>
      </c>
      <c r="F24" s="20" t="s">
        <v>952</v>
      </c>
      <c r="G24" s="20" t="s">
        <v>952</v>
      </c>
      <c r="H24" s="39" t="s">
        <v>952</v>
      </c>
      <c r="I24" s="63" t="s">
        <v>952</v>
      </c>
      <c r="J24" s="66" t="s">
        <v>952</v>
      </c>
      <c r="K24" s="20" t="s">
        <v>952</v>
      </c>
      <c r="L24" s="20" t="s">
        <v>952</v>
      </c>
      <c r="M24" s="20" t="s">
        <v>952</v>
      </c>
      <c r="N24" s="39" t="s">
        <v>952</v>
      </c>
      <c r="O24" s="63" t="s">
        <v>807</v>
      </c>
      <c r="P24" s="20" t="s">
        <v>1012</v>
      </c>
      <c r="Q24" s="63" t="s">
        <v>1013</v>
      </c>
    </row>
    <row r="25" spans="1:17">
      <c r="A25" t="s">
        <v>82</v>
      </c>
      <c r="B25" t="s">
        <v>81</v>
      </c>
      <c r="C25" t="s">
        <v>366</v>
      </c>
      <c r="D25" s="66" t="s">
        <v>952</v>
      </c>
      <c r="E25" s="20" t="s">
        <v>807</v>
      </c>
      <c r="F25" s="20" t="s">
        <v>952</v>
      </c>
      <c r="G25" s="20" t="s">
        <v>952</v>
      </c>
      <c r="H25" s="39" t="s">
        <v>952</v>
      </c>
      <c r="I25" s="63" t="s">
        <v>952</v>
      </c>
      <c r="J25" s="66" t="s">
        <v>952</v>
      </c>
      <c r="K25" s="20" t="s">
        <v>807</v>
      </c>
      <c r="L25" s="20" t="s">
        <v>807</v>
      </c>
      <c r="M25" s="20" t="s">
        <v>952</v>
      </c>
      <c r="N25" s="39" t="s">
        <v>952</v>
      </c>
      <c r="O25" s="63" t="s">
        <v>952</v>
      </c>
      <c r="P25" s="20" t="s">
        <v>1014</v>
      </c>
      <c r="Q25" s="63" t="s">
        <v>1001</v>
      </c>
    </row>
    <row r="26" spans="1:17">
      <c r="A26" t="s">
        <v>83</v>
      </c>
      <c r="B26" t="s">
        <v>84</v>
      </c>
      <c r="C26" t="s">
        <v>457</v>
      </c>
      <c r="D26" s="66" t="s">
        <v>952</v>
      </c>
      <c r="E26" s="20" t="s">
        <v>952</v>
      </c>
      <c r="F26" s="20" t="s">
        <v>952</v>
      </c>
      <c r="G26" s="20" t="s">
        <v>952</v>
      </c>
      <c r="H26" s="39" t="s">
        <v>952</v>
      </c>
      <c r="I26" s="63" t="s">
        <v>807</v>
      </c>
      <c r="J26" s="66" t="s">
        <v>952</v>
      </c>
      <c r="K26" s="20" t="s">
        <v>952</v>
      </c>
      <c r="L26" s="20" t="s">
        <v>807</v>
      </c>
      <c r="M26" s="20" t="s">
        <v>952</v>
      </c>
      <c r="N26" s="39" t="s">
        <v>952</v>
      </c>
      <c r="O26" s="63" t="s">
        <v>952</v>
      </c>
      <c r="P26" s="20" t="s">
        <v>1002</v>
      </c>
      <c r="Q26" s="63" t="s">
        <v>562</v>
      </c>
    </row>
    <row r="27" spans="1:17">
      <c r="A27" t="s">
        <v>85</v>
      </c>
      <c r="B27" t="s">
        <v>86</v>
      </c>
      <c r="C27" t="s">
        <v>425</v>
      </c>
      <c r="D27" s="66" t="s">
        <v>952</v>
      </c>
      <c r="E27" s="20" t="s">
        <v>807</v>
      </c>
      <c r="F27" s="20" t="s">
        <v>952</v>
      </c>
      <c r="G27" s="20" t="s">
        <v>952</v>
      </c>
      <c r="H27" s="39" t="s">
        <v>952</v>
      </c>
      <c r="I27" s="63" t="s">
        <v>952</v>
      </c>
      <c r="J27" s="66" t="s">
        <v>952</v>
      </c>
      <c r="K27" s="20" t="s">
        <v>807</v>
      </c>
      <c r="L27" s="20" t="s">
        <v>952</v>
      </c>
      <c r="M27" s="20" t="s">
        <v>952</v>
      </c>
      <c r="N27" s="39" t="s">
        <v>952</v>
      </c>
      <c r="O27" s="63" t="s">
        <v>952</v>
      </c>
      <c r="P27" s="20" t="s">
        <v>999</v>
      </c>
      <c r="Q27" s="63" t="s">
        <v>556</v>
      </c>
    </row>
    <row r="28" spans="1:17">
      <c r="A28" t="s">
        <v>161</v>
      </c>
      <c r="B28" t="s">
        <v>70</v>
      </c>
      <c r="C28" t="s">
        <v>458</v>
      </c>
      <c r="D28" s="66" t="s">
        <v>952</v>
      </c>
      <c r="E28" s="20" t="s">
        <v>807</v>
      </c>
      <c r="F28" s="20" t="s">
        <v>952</v>
      </c>
      <c r="G28" s="20" t="s">
        <v>952</v>
      </c>
      <c r="H28" s="39" t="s">
        <v>952</v>
      </c>
      <c r="I28" s="63" t="s">
        <v>952</v>
      </c>
      <c r="J28" s="66" t="s">
        <v>952</v>
      </c>
      <c r="K28" s="20" t="s">
        <v>807</v>
      </c>
      <c r="L28" s="20" t="s">
        <v>952</v>
      </c>
      <c r="M28" s="20" t="s">
        <v>952</v>
      </c>
      <c r="N28" s="39" t="s">
        <v>952</v>
      </c>
      <c r="O28" s="63" t="s">
        <v>952</v>
      </c>
      <c r="P28" s="20" t="s">
        <v>999</v>
      </c>
      <c r="Q28" s="63" t="s">
        <v>556</v>
      </c>
    </row>
    <row r="29" spans="1:17">
      <c r="A29" t="s">
        <v>174</v>
      </c>
      <c r="B29" t="s">
        <v>22</v>
      </c>
      <c r="C29" t="s">
        <v>358</v>
      </c>
      <c r="D29" s="66" t="s">
        <v>952</v>
      </c>
      <c r="E29" s="20" t="s">
        <v>952</v>
      </c>
      <c r="F29" s="20" t="s">
        <v>952</v>
      </c>
      <c r="G29" s="20" t="s">
        <v>952</v>
      </c>
      <c r="H29" s="39" t="s">
        <v>952</v>
      </c>
      <c r="I29" s="63" t="s">
        <v>807</v>
      </c>
      <c r="J29" s="66" t="s">
        <v>952</v>
      </c>
      <c r="K29" s="20" t="s">
        <v>952</v>
      </c>
      <c r="L29" s="20" t="s">
        <v>952</v>
      </c>
      <c r="M29" s="20" t="s">
        <v>952</v>
      </c>
      <c r="N29" s="39" t="s">
        <v>807</v>
      </c>
      <c r="O29" s="63" t="s">
        <v>952</v>
      </c>
      <c r="P29" s="20" t="s">
        <v>1009</v>
      </c>
      <c r="Q29" s="63" t="s">
        <v>558</v>
      </c>
    </row>
    <row r="30" spans="1:17">
      <c r="A30" t="s">
        <v>169</v>
      </c>
      <c r="B30" t="s">
        <v>41</v>
      </c>
      <c r="C30" t="s">
        <v>444</v>
      </c>
      <c r="D30" s="66" t="s">
        <v>952</v>
      </c>
      <c r="E30" s="20" t="s">
        <v>807</v>
      </c>
      <c r="F30" s="20" t="s">
        <v>952</v>
      </c>
      <c r="G30" s="20" t="s">
        <v>952</v>
      </c>
      <c r="H30" s="39" t="s">
        <v>952</v>
      </c>
      <c r="I30" s="63" t="s">
        <v>952</v>
      </c>
      <c r="J30" s="66" t="s">
        <v>952</v>
      </c>
      <c r="K30" s="20" t="s">
        <v>807</v>
      </c>
      <c r="L30" s="20" t="s">
        <v>952</v>
      </c>
      <c r="M30" s="20" t="s">
        <v>952</v>
      </c>
      <c r="N30" s="39" t="s">
        <v>807</v>
      </c>
      <c r="O30" s="63" t="s">
        <v>952</v>
      </c>
      <c r="P30" s="20" t="s">
        <v>1008</v>
      </c>
      <c r="Q30" s="63" t="s">
        <v>1001</v>
      </c>
    </row>
    <row r="31" spans="1:17">
      <c r="A31" t="s">
        <v>310</v>
      </c>
      <c r="B31" t="s">
        <v>42</v>
      </c>
      <c r="C31" t="s">
        <v>403</v>
      </c>
      <c r="D31" s="66" t="s">
        <v>952</v>
      </c>
      <c r="E31" s="20" t="s">
        <v>807</v>
      </c>
      <c r="F31" s="20" t="s">
        <v>807</v>
      </c>
      <c r="G31" s="20" t="s">
        <v>952</v>
      </c>
      <c r="H31" s="39" t="s">
        <v>952</v>
      </c>
      <c r="I31" s="63" t="s">
        <v>952</v>
      </c>
      <c r="J31" s="66" t="s">
        <v>952</v>
      </c>
      <c r="K31" s="20" t="s">
        <v>952</v>
      </c>
      <c r="L31" s="20" t="s">
        <v>952</v>
      </c>
      <c r="M31" s="20" t="s">
        <v>952</v>
      </c>
      <c r="N31" s="39" t="s">
        <v>952</v>
      </c>
      <c r="O31" s="63" t="s">
        <v>807</v>
      </c>
      <c r="P31" s="20" t="s">
        <v>1015</v>
      </c>
      <c r="Q31" s="63" t="s">
        <v>562</v>
      </c>
    </row>
    <row r="32" spans="1:17">
      <c r="A32" t="s">
        <v>177</v>
      </c>
      <c r="B32" t="s">
        <v>72</v>
      </c>
      <c r="C32" t="s">
        <v>362</v>
      </c>
      <c r="D32" s="66" t="s">
        <v>952</v>
      </c>
      <c r="E32" s="20" t="s">
        <v>952</v>
      </c>
      <c r="F32" s="20" t="s">
        <v>952</v>
      </c>
      <c r="G32" s="20" t="s">
        <v>952</v>
      </c>
      <c r="H32" s="39" t="s">
        <v>807</v>
      </c>
      <c r="I32" s="63" t="s">
        <v>952</v>
      </c>
      <c r="J32" s="66" t="s">
        <v>952</v>
      </c>
      <c r="K32" s="20" t="s">
        <v>952</v>
      </c>
      <c r="L32" s="20" t="s">
        <v>952</v>
      </c>
      <c r="M32" s="20" t="s">
        <v>952</v>
      </c>
      <c r="N32" s="39" t="s">
        <v>807</v>
      </c>
      <c r="O32" s="63" t="s">
        <v>952</v>
      </c>
      <c r="P32" s="20" t="s">
        <v>999</v>
      </c>
      <c r="Q32" s="63" t="s">
        <v>556</v>
      </c>
    </row>
    <row r="33" spans="1:17">
      <c r="A33" t="s">
        <v>173</v>
      </c>
      <c r="B33" t="s">
        <v>24</v>
      </c>
      <c r="C33" t="s">
        <v>357</v>
      </c>
      <c r="D33" s="66" t="s">
        <v>952</v>
      </c>
      <c r="E33" s="20" t="s">
        <v>952</v>
      </c>
      <c r="F33" s="20" t="s">
        <v>952</v>
      </c>
      <c r="G33" s="20" t="s">
        <v>952</v>
      </c>
      <c r="H33" s="39" t="s">
        <v>807</v>
      </c>
      <c r="I33" s="63" t="s">
        <v>952</v>
      </c>
      <c r="J33" s="66" t="s">
        <v>952</v>
      </c>
      <c r="K33" s="20" t="s">
        <v>952</v>
      </c>
      <c r="L33" s="20" t="s">
        <v>952</v>
      </c>
      <c r="M33" s="20" t="s">
        <v>952</v>
      </c>
      <c r="N33" s="39" t="s">
        <v>807</v>
      </c>
      <c r="O33" s="63" t="s">
        <v>952</v>
      </c>
      <c r="P33" s="20" t="s">
        <v>999</v>
      </c>
      <c r="Q33" s="63" t="s">
        <v>556</v>
      </c>
    </row>
    <row r="34" spans="1:17">
      <c r="A34" t="s">
        <v>196</v>
      </c>
      <c r="B34" t="s">
        <v>25</v>
      </c>
      <c r="C34" t="s">
        <v>463</v>
      </c>
      <c r="D34" s="66" t="s">
        <v>807</v>
      </c>
      <c r="E34" s="20" t="s">
        <v>952</v>
      </c>
      <c r="F34" s="20" t="s">
        <v>807</v>
      </c>
      <c r="G34" s="20" t="s">
        <v>952</v>
      </c>
      <c r="H34" s="39" t="s">
        <v>952</v>
      </c>
      <c r="I34" s="63" t="s">
        <v>952</v>
      </c>
      <c r="J34" s="66" t="s">
        <v>952</v>
      </c>
      <c r="K34" s="20" t="s">
        <v>807</v>
      </c>
      <c r="L34" s="20" t="s">
        <v>952</v>
      </c>
      <c r="M34" s="20" t="s">
        <v>952</v>
      </c>
      <c r="N34" s="39" t="s">
        <v>952</v>
      </c>
      <c r="O34" s="63" t="s">
        <v>952</v>
      </c>
      <c r="P34" s="20" t="s">
        <v>1016</v>
      </c>
      <c r="Q34" s="63" t="s">
        <v>562</v>
      </c>
    </row>
    <row r="35" spans="1:17">
      <c r="A35" t="s">
        <v>176</v>
      </c>
      <c r="B35" t="s">
        <v>27</v>
      </c>
      <c r="C35" t="s">
        <v>360</v>
      </c>
      <c r="D35" s="66" t="s">
        <v>952</v>
      </c>
      <c r="E35" s="20" t="s">
        <v>807</v>
      </c>
      <c r="F35" s="20" t="s">
        <v>952</v>
      </c>
      <c r="G35" s="20" t="s">
        <v>952</v>
      </c>
      <c r="H35" s="39" t="s">
        <v>952</v>
      </c>
      <c r="I35" s="63" t="s">
        <v>952</v>
      </c>
      <c r="J35" s="66" t="s">
        <v>952</v>
      </c>
      <c r="K35" s="20" t="s">
        <v>807</v>
      </c>
      <c r="L35" s="20" t="s">
        <v>952</v>
      </c>
      <c r="M35" s="20" t="s">
        <v>952</v>
      </c>
      <c r="N35" s="39" t="s">
        <v>952</v>
      </c>
      <c r="O35" s="63" t="s">
        <v>952</v>
      </c>
      <c r="P35" s="20" t="s">
        <v>999</v>
      </c>
      <c r="Q35" s="63" t="s">
        <v>556</v>
      </c>
    </row>
    <row r="36" spans="1:17">
      <c r="A36" t="s">
        <v>184</v>
      </c>
      <c r="B36" t="s">
        <v>28</v>
      </c>
      <c r="C36" t="s">
        <v>391</v>
      </c>
      <c r="D36" s="66" t="s">
        <v>952</v>
      </c>
      <c r="E36" s="20" t="s">
        <v>807</v>
      </c>
      <c r="F36" s="20" t="s">
        <v>952</v>
      </c>
      <c r="G36" s="20" t="s">
        <v>952</v>
      </c>
      <c r="H36" s="39" t="s">
        <v>952</v>
      </c>
      <c r="I36" s="63" t="s">
        <v>952</v>
      </c>
      <c r="J36" s="66" t="s">
        <v>952</v>
      </c>
      <c r="K36" s="20" t="s">
        <v>807</v>
      </c>
      <c r="L36" s="20" t="s">
        <v>952</v>
      </c>
      <c r="M36" s="20" t="s">
        <v>952</v>
      </c>
      <c r="N36" s="39" t="s">
        <v>952</v>
      </c>
      <c r="O36" s="63" t="s">
        <v>952</v>
      </c>
      <c r="P36" s="20" t="s">
        <v>1008</v>
      </c>
      <c r="Q36" s="63" t="s">
        <v>1001</v>
      </c>
    </row>
    <row r="37" spans="1:17">
      <c r="A37" t="s">
        <v>87</v>
      </c>
      <c r="B37" t="s">
        <v>88</v>
      </c>
      <c r="C37" t="s">
        <v>412</v>
      </c>
      <c r="D37" s="66" t="s">
        <v>952</v>
      </c>
      <c r="E37" s="20" t="s">
        <v>952</v>
      </c>
      <c r="F37" s="20" t="s">
        <v>952</v>
      </c>
      <c r="G37" s="20" t="s">
        <v>952</v>
      </c>
      <c r="H37" s="39" t="s">
        <v>807</v>
      </c>
      <c r="I37" s="63" t="s">
        <v>952</v>
      </c>
      <c r="J37" s="66" t="s">
        <v>952</v>
      </c>
      <c r="K37" s="20" t="s">
        <v>807</v>
      </c>
      <c r="L37" s="20" t="s">
        <v>952</v>
      </c>
      <c r="M37" s="20" t="s">
        <v>952</v>
      </c>
      <c r="N37" s="39" t="s">
        <v>952</v>
      </c>
      <c r="O37" s="63" t="s">
        <v>952</v>
      </c>
      <c r="P37" s="20" t="s">
        <v>999</v>
      </c>
      <c r="Q37" s="63" t="s">
        <v>556</v>
      </c>
    </row>
    <row r="38" spans="1:17">
      <c r="A38" t="s">
        <v>131</v>
      </c>
      <c r="B38" t="s">
        <v>132</v>
      </c>
      <c r="C38" t="s">
        <v>450</v>
      </c>
      <c r="D38" s="66" t="s">
        <v>952</v>
      </c>
      <c r="E38" s="20" t="s">
        <v>807</v>
      </c>
      <c r="F38" s="20" t="s">
        <v>952</v>
      </c>
      <c r="G38" s="20" t="s">
        <v>952</v>
      </c>
      <c r="H38" s="39" t="s">
        <v>952</v>
      </c>
      <c r="I38" s="63" t="s">
        <v>952</v>
      </c>
      <c r="J38" s="66" t="s">
        <v>807</v>
      </c>
      <c r="K38" s="20" t="s">
        <v>807</v>
      </c>
      <c r="L38" s="20" t="s">
        <v>952</v>
      </c>
      <c r="M38" s="20" t="s">
        <v>952</v>
      </c>
      <c r="N38" s="39" t="s">
        <v>952</v>
      </c>
      <c r="O38" s="63" t="s">
        <v>952</v>
      </c>
      <c r="P38" s="20" t="s">
        <v>999</v>
      </c>
      <c r="Q38" s="63" t="s">
        <v>556</v>
      </c>
    </row>
    <row r="39" spans="1:17">
      <c r="A39" t="s">
        <v>89</v>
      </c>
      <c r="B39" t="s">
        <v>90</v>
      </c>
      <c r="C39" t="s">
        <v>408</v>
      </c>
      <c r="D39" s="66" t="s">
        <v>952</v>
      </c>
      <c r="E39" s="20" t="s">
        <v>952</v>
      </c>
      <c r="F39" s="20" t="s">
        <v>952</v>
      </c>
      <c r="G39" s="20" t="s">
        <v>952</v>
      </c>
      <c r="H39" s="39" t="s">
        <v>807</v>
      </c>
      <c r="I39" s="63" t="s">
        <v>952</v>
      </c>
      <c r="J39" s="66" t="s">
        <v>952</v>
      </c>
      <c r="K39" s="20" t="s">
        <v>952</v>
      </c>
      <c r="L39" s="20" t="s">
        <v>807</v>
      </c>
      <c r="M39" s="20" t="s">
        <v>952</v>
      </c>
      <c r="N39" s="39" t="s">
        <v>807</v>
      </c>
      <c r="O39" s="63" t="s">
        <v>952</v>
      </c>
      <c r="P39" s="20" t="s">
        <v>999</v>
      </c>
      <c r="Q39" s="63" t="s">
        <v>556</v>
      </c>
    </row>
    <row r="40" spans="1:17">
      <c r="A40" t="s">
        <v>91</v>
      </c>
      <c r="B40" t="s">
        <v>137</v>
      </c>
      <c r="C40" t="s">
        <v>419</v>
      </c>
      <c r="D40" s="66" t="s">
        <v>952</v>
      </c>
      <c r="E40" s="20" t="s">
        <v>807</v>
      </c>
      <c r="F40" s="20" t="s">
        <v>952</v>
      </c>
      <c r="G40" s="20" t="s">
        <v>952</v>
      </c>
      <c r="H40" s="39" t="s">
        <v>952</v>
      </c>
      <c r="I40" s="63" t="s">
        <v>952</v>
      </c>
      <c r="J40" s="66" t="s">
        <v>952</v>
      </c>
      <c r="K40" s="20" t="s">
        <v>807</v>
      </c>
      <c r="L40" s="20" t="s">
        <v>952</v>
      </c>
      <c r="M40" s="20" t="s">
        <v>952</v>
      </c>
      <c r="N40" s="39" t="s">
        <v>952</v>
      </c>
      <c r="O40" s="63" t="s">
        <v>952</v>
      </c>
      <c r="P40" s="20" t="s">
        <v>999</v>
      </c>
      <c r="Q40" s="63" t="s">
        <v>556</v>
      </c>
    </row>
    <row r="41" spans="1:17">
      <c r="A41" t="s">
        <v>181</v>
      </c>
      <c r="B41" t="s">
        <v>44</v>
      </c>
      <c r="C41" t="s">
        <v>378</v>
      </c>
      <c r="D41" s="66" t="s">
        <v>952</v>
      </c>
      <c r="E41" s="20" t="s">
        <v>807</v>
      </c>
      <c r="F41" s="20" t="s">
        <v>952</v>
      </c>
      <c r="G41" s="20" t="s">
        <v>952</v>
      </c>
      <c r="H41" s="39" t="s">
        <v>952</v>
      </c>
      <c r="I41" s="63" t="s">
        <v>952</v>
      </c>
      <c r="J41" s="66" t="s">
        <v>952</v>
      </c>
      <c r="K41" s="20" t="s">
        <v>807</v>
      </c>
      <c r="L41" s="20" t="s">
        <v>807</v>
      </c>
      <c r="M41" s="20" t="s">
        <v>952</v>
      </c>
      <c r="N41" s="39" t="s">
        <v>952</v>
      </c>
      <c r="O41" s="63" t="s">
        <v>952</v>
      </c>
      <c r="P41" s="20" t="s">
        <v>1000</v>
      </c>
      <c r="Q41" s="63" t="s">
        <v>1001</v>
      </c>
    </row>
    <row r="42" spans="1:17">
      <c r="A42" t="s">
        <v>143</v>
      </c>
      <c r="B42" t="s">
        <v>45</v>
      </c>
      <c r="C42" t="s">
        <v>346</v>
      </c>
      <c r="D42" s="66" t="s">
        <v>952</v>
      </c>
      <c r="E42" s="20" t="s">
        <v>807</v>
      </c>
      <c r="F42" s="20" t="s">
        <v>952</v>
      </c>
      <c r="G42" s="20" t="s">
        <v>952</v>
      </c>
      <c r="H42" s="39" t="s">
        <v>952</v>
      </c>
      <c r="I42" s="63" t="s">
        <v>952</v>
      </c>
      <c r="J42" s="66" t="s">
        <v>952</v>
      </c>
      <c r="K42" s="20" t="s">
        <v>807</v>
      </c>
      <c r="L42" s="20" t="s">
        <v>807</v>
      </c>
      <c r="M42" s="20" t="s">
        <v>952</v>
      </c>
      <c r="N42" s="39" t="s">
        <v>952</v>
      </c>
      <c r="O42" s="63" t="s">
        <v>952</v>
      </c>
      <c r="P42" s="20" t="s">
        <v>1000</v>
      </c>
      <c r="Q42" s="63" t="s">
        <v>1001</v>
      </c>
    </row>
    <row r="43" spans="1:17">
      <c r="A43" t="s">
        <v>189</v>
      </c>
      <c r="B43" t="s">
        <v>29</v>
      </c>
      <c r="C43" t="s">
        <v>415</v>
      </c>
      <c r="D43" s="66" t="s">
        <v>952</v>
      </c>
      <c r="E43" s="20" t="s">
        <v>952</v>
      </c>
      <c r="F43" s="20" t="s">
        <v>952</v>
      </c>
      <c r="G43" s="20" t="s">
        <v>952</v>
      </c>
      <c r="H43" s="39" t="s">
        <v>807</v>
      </c>
      <c r="I43" s="63" t="s">
        <v>952</v>
      </c>
      <c r="J43" s="66" t="s">
        <v>952</v>
      </c>
      <c r="K43" s="20" t="s">
        <v>952</v>
      </c>
      <c r="L43" s="20" t="s">
        <v>807</v>
      </c>
      <c r="M43" s="20" t="s">
        <v>952</v>
      </c>
      <c r="N43" s="39" t="s">
        <v>807</v>
      </c>
      <c r="O43" s="63" t="s">
        <v>952</v>
      </c>
      <c r="P43" s="20" t="s">
        <v>1017</v>
      </c>
      <c r="Q43" s="63" t="s">
        <v>558</v>
      </c>
    </row>
    <row r="44" spans="1:17">
      <c r="A44" t="s">
        <v>162</v>
      </c>
      <c r="B44" t="s">
        <v>46</v>
      </c>
      <c r="C44" t="s">
        <v>460</v>
      </c>
      <c r="D44" s="66" t="s">
        <v>952</v>
      </c>
      <c r="E44" s="20" t="s">
        <v>807</v>
      </c>
      <c r="F44" s="20" t="s">
        <v>952</v>
      </c>
      <c r="G44" s="20" t="s">
        <v>952</v>
      </c>
      <c r="H44" s="39" t="s">
        <v>952</v>
      </c>
      <c r="I44" s="63" t="s">
        <v>952</v>
      </c>
      <c r="J44" s="66" t="s">
        <v>952</v>
      </c>
      <c r="K44" s="20" t="s">
        <v>807</v>
      </c>
      <c r="L44" s="20" t="s">
        <v>807</v>
      </c>
      <c r="M44" s="20" t="s">
        <v>952</v>
      </c>
      <c r="N44" s="39" t="s">
        <v>952</v>
      </c>
      <c r="O44" s="63" t="s">
        <v>952</v>
      </c>
      <c r="P44" s="20" t="s">
        <v>999</v>
      </c>
      <c r="Q44" s="63" t="s">
        <v>556</v>
      </c>
    </row>
    <row r="45" spans="1:17">
      <c r="A45" t="s">
        <v>190</v>
      </c>
      <c r="B45" t="s">
        <v>30</v>
      </c>
      <c r="C45" t="s">
        <v>413</v>
      </c>
      <c r="D45" s="66" t="s">
        <v>952</v>
      </c>
      <c r="E45" s="20" t="s">
        <v>952</v>
      </c>
      <c r="F45" s="20" t="s">
        <v>952</v>
      </c>
      <c r="G45" s="20" t="s">
        <v>952</v>
      </c>
      <c r="H45" s="39" t="s">
        <v>952</v>
      </c>
      <c r="I45" s="63" t="s">
        <v>807</v>
      </c>
      <c r="J45" s="66" t="s">
        <v>952</v>
      </c>
      <c r="K45" s="20" t="s">
        <v>952</v>
      </c>
      <c r="L45" s="20" t="s">
        <v>807</v>
      </c>
      <c r="M45" s="20" t="s">
        <v>952</v>
      </c>
      <c r="N45" s="39" t="s">
        <v>952</v>
      </c>
      <c r="O45" s="63" t="s">
        <v>952</v>
      </c>
      <c r="P45" s="20" t="s">
        <v>999</v>
      </c>
      <c r="Q45" s="63" t="s">
        <v>556</v>
      </c>
    </row>
    <row r="46" spans="1:17">
      <c r="A46" t="s">
        <v>168</v>
      </c>
      <c r="B46" t="s">
        <v>47</v>
      </c>
      <c r="C46" t="s">
        <v>441</v>
      </c>
      <c r="D46" s="66" t="s">
        <v>952</v>
      </c>
      <c r="E46" s="20" t="s">
        <v>952</v>
      </c>
      <c r="F46" s="20" t="s">
        <v>952</v>
      </c>
      <c r="G46" s="20" t="s">
        <v>952</v>
      </c>
      <c r="H46" s="39" t="s">
        <v>807</v>
      </c>
      <c r="I46" s="63" t="s">
        <v>952</v>
      </c>
      <c r="J46" s="66" t="s">
        <v>952</v>
      </c>
      <c r="K46" s="20" t="s">
        <v>807</v>
      </c>
      <c r="L46" s="20" t="s">
        <v>807</v>
      </c>
      <c r="M46" s="20" t="s">
        <v>952</v>
      </c>
      <c r="N46" s="39" t="s">
        <v>807</v>
      </c>
      <c r="O46" s="63" t="s">
        <v>952</v>
      </c>
      <c r="P46" s="20" t="s">
        <v>1011</v>
      </c>
      <c r="Q46" s="63" t="s">
        <v>558</v>
      </c>
    </row>
    <row r="47" spans="1:17">
      <c r="A47" t="s">
        <v>160</v>
      </c>
      <c r="B47" t="s">
        <v>31</v>
      </c>
      <c r="C47" t="s">
        <v>352</v>
      </c>
      <c r="D47" s="66" t="s">
        <v>952</v>
      </c>
      <c r="E47" s="20" t="s">
        <v>807</v>
      </c>
      <c r="F47" s="20" t="s">
        <v>952</v>
      </c>
      <c r="G47" s="20" t="s">
        <v>952</v>
      </c>
      <c r="H47" s="39" t="s">
        <v>952</v>
      </c>
      <c r="I47" s="63" t="s">
        <v>952</v>
      </c>
      <c r="J47" s="66" t="s">
        <v>952</v>
      </c>
      <c r="K47" s="20" t="s">
        <v>807</v>
      </c>
      <c r="L47" s="20" t="s">
        <v>807</v>
      </c>
      <c r="M47" s="20" t="s">
        <v>952</v>
      </c>
      <c r="N47" s="39" t="s">
        <v>952</v>
      </c>
      <c r="O47" s="63" t="s">
        <v>952</v>
      </c>
      <c r="P47" s="20" t="s">
        <v>999</v>
      </c>
      <c r="Q47" s="63" t="s">
        <v>556</v>
      </c>
    </row>
    <row r="48" spans="1:17">
      <c r="A48" t="s">
        <v>164</v>
      </c>
      <c r="B48" t="s">
        <v>141</v>
      </c>
      <c r="C48" t="s">
        <v>453</v>
      </c>
      <c r="D48" s="66" t="s">
        <v>952</v>
      </c>
      <c r="E48" s="20" t="s">
        <v>952</v>
      </c>
      <c r="F48" s="20" t="s">
        <v>952</v>
      </c>
      <c r="G48" s="20" t="s">
        <v>952</v>
      </c>
      <c r="H48" s="39" t="s">
        <v>952</v>
      </c>
      <c r="I48" s="63" t="s">
        <v>807</v>
      </c>
      <c r="J48" s="66" t="s">
        <v>952</v>
      </c>
      <c r="K48" s="20" t="s">
        <v>807</v>
      </c>
      <c r="L48" s="20" t="s">
        <v>952</v>
      </c>
      <c r="M48" s="20" t="s">
        <v>952</v>
      </c>
      <c r="N48" s="39" t="s">
        <v>952</v>
      </c>
      <c r="O48" s="63" t="s">
        <v>952</v>
      </c>
      <c r="P48" s="20" t="s">
        <v>999</v>
      </c>
      <c r="Q48" s="63" t="s">
        <v>556</v>
      </c>
    </row>
    <row r="49" spans="1:17">
      <c r="A49" t="s">
        <v>191</v>
      </c>
      <c r="B49" t="s">
        <v>43</v>
      </c>
      <c r="C49" t="s">
        <v>407</v>
      </c>
      <c r="D49" s="66" t="s">
        <v>807</v>
      </c>
      <c r="E49" s="20" t="s">
        <v>952</v>
      </c>
      <c r="F49" s="20" t="s">
        <v>952</v>
      </c>
      <c r="G49" s="20" t="s">
        <v>952</v>
      </c>
      <c r="H49" s="39" t="s">
        <v>952</v>
      </c>
      <c r="I49" s="63" t="s">
        <v>952</v>
      </c>
      <c r="J49" s="66" t="s">
        <v>952</v>
      </c>
      <c r="K49" s="20" t="s">
        <v>952</v>
      </c>
      <c r="L49" s="20" t="s">
        <v>952</v>
      </c>
      <c r="M49" s="20" t="s">
        <v>952</v>
      </c>
      <c r="N49" s="39" t="s">
        <v>952</v>
      </c>
      <c r="O49" s="63" t="s">
        <v>807</v>
      </c>
      <c r="P49" s="20" t="s">
        <v>999</v>
      </c>
      <c r="Q49" s="63" t="s">
        <v>556</v>
      </c>
    </row>
    <row r="50" spans="1:17">
      <c r="A50" t="s">
        <v>171</v>
      </c>
      <c r="B50" t="s">
        <v>32</v>
      </c>
      <c r="C50" t="s">
        <v>355</v>
      </c>
      <c r="D50" s="66" t="s">
        <v>952</v>
      </c>
      <c r="E50" s="20" t="s">
        <v>952</v>
      </c>
      <c r="F50" s="20" t="s">
        <v>952</v>
      </c>
      <c r="G50" s="20" t="s">
        <v>952</v>
      </c>
      <c r="H50" s="39" t="s">
        <v>807</v>
      </c>
      <c r="I50" s="63" t="s">
        <v>952</v>
      </c>
      <c r="J50" s="66" t="s">
        <v>952</v>
      </c>
      <c r="K50" s="20" t="s">
        <v>952</v>
      </c>
      <c r="L50" s="20" t="s">
        <v>807</v>
      </c>
      <c r="M50" s="20" t="s">
        <v>952</v>
      </c>
      <c r="N50" s="39" t="s">
        <v>807</v>
      </c>
      <c r="O50" s="63" t="s">
        <v>952</v>
      </c>
      <c r="P50" s="20" t="s">
        <v>999</v>
      </c>
      <c r="Q50" s="63" t="s">
        <v>556</v>
      </c>
    </row>
    <row r="51" spans="1:17">
      <c r="A51" t="s">
        <v>192</v>
      </c>
      <c r="B51" t="s">
        <v>71</v>
      </c>
      <c r="C51" t="s">
        <v>461</v>
      </c>
      <c r="D51" s="66" t="s">
        <v>952</v>
      </c>
      <c r="E51" s="20" t="s">
        <v>807</v>
      </c>
      <c r="F51" s="20" t="s">
        <v>952</v>
      </c>
      <c r="G51" s="20" t="s">
        <v>952</v>
      </c>
      <c r="H51" s="39" t="s">
        <v>952</v>
      </c>
      <c r="I51" s="63" t="s">
        <v>952</v>
      </c>
      <c r="J51" s="66" t="s">
        <v>952</v>
      </c>
      <c r="K51" s="20" t="s">
        <v>807</v>
      </c>
      <c r="L51" s="20" t="s">
        <v>952</v>
      </c>
      <c r="M51" s="20" t="s">
        <v>952</v>
      </c>
      <c r="N51" s="39" t="s">
        <v>952</v>
      </c>
      <c r="O51" s="63" t="s">
        <v>952</v>
      </c>
      <c r="P51" s="20" t="s">
        <v>1018</v>
      </c>
      <c r="Q51" s="63" t="s">
        <v>1001</v>
      </c>
    </row>
    <row r="52" spans="1:17">
      <c r="A52" t="s">
        <v>187</v>
      </c>
      <c r="B52" t="s">
        <v>0</v>
      </c>
      <c r="C52" t="s">
        <v>439</v>
      </c>
      <c r="D52" s="66" t="s">
        <v>952</v>
      </c>
      <c r="E52" s="20" t="s">
        <v>952</v>
      </c>
      <c r="F52" s="20" t="s">
        <v>952</v>
      </c>
      <c r="G52" s="20" t="s">
        <v>952</v>
      </c>
      <c r="H52" s="39" t="s">
        <v>952</v>
      </c>
      <c r="I52" s="63" t="s">
        <v>807</v>
      </c>
      <c r="J52" s="66" t="s">
        <v>952</v>
      </c>
      <c r="K52" s="20" t="s">
        <v>952</v>
      </c>
      <c r="L52" s="20" t="s">
        <v>807</v>
      </c>
      <c r="M52" s="20" t="s">
        <v>952</v>
      </c>
      <c r="N52" s="39" t="s">
        <v>952</v>
      </c>
      <c r="O52" s="63" t="s">
        <v>952</v>
      </c>
      <c r="P52" s="20" t="s">
        <v>999</v>
      </c>
      <c r="Q52" s="63" t="s">
        <v>556</v>
      </c>
    </row>
    <row r="53" spans="1:17">
      <c r="A53" t="s">
        <v>193</v>
      </c>
      <c r="B53" t="s">
        <v>1</v>
      </c>
      <c r="C53" t="s">
        <v>424</v>
      </c>
      <c r="D53" s="66" t="s">
        <v>807</v>
      </c>
      <c r="E53" s="20" t="s">
        <v>952</v>
      </c>
      <c r="F53" s="20" t="s">
        <v>952</v>
      </c>
      <c r="G53" s="20" t="s">
        <v>952</v>
      </c>
      <c r="H53" s="39" t="s">
        <v>952</v>
      </c>
      <c r="I53" s="63" t="s">
        <v>952</v>
      </c>
      <c r="J53" s="66" t="s">
        <v>807</v>
      </c>
      <c r="K53" s="20" t="s">
        <v>807</v>
      </c>
      <c r="L53" s="20" t="s">
        <v>807</v>
      </c>
      <c r="M53" s="20" t="s">
        <v>952</v>
      </c>
      <c r="N53" s="39" t="s">
        <v>952</v>
      </c>
      <c r="O53" s="63" t="s">
        <v>952</v>
      </c>
      <c r="P53" s="20" t="s">
        <v>1019</v>
      </c>
      <c r="Q53" s="63" t="s">
        <v>1004</v>
      </c>
    </row>
    <row r="54" spans="1:17">
      <c r="A54" t="s">
        <v>159</v>
      </c>
      <c r="B54" s="138">
        <v>192337</v>
      </c>
      <c r="C54" t="s">
        <v>402</v>
      </c>
      <c r="D54" s="66" t="s">
        <v>952</v>
      </c>
      <c r="E54" s="20" t="s">
        <v>952</v>
      </c>
      <c r="F54" s="20" t="s">
        <v>807</v>
      </c>
      <c r="G54" s="20" t="s">
        <v>952</v>
      </c>
      <c r="H54" s="39" t="s">
        <v>952</v>
      </c>
      <c r="I54" s="63" t="s">
        <v>952</v>
      </c>
      <c r="J54" s="66" t="s">
        <v>952</v>
      </c>
      <c r="K54" s="20" t="s">
        <v>952</v>
      </c>
      <c r="L54" s="20" t="s">
        <v>807</v>
      </c>
      <c r="M54" s="20" t="s">
        <v>952</v>
      </c>
      <c r="N54" s="39" t="s">
        <v>952</v>
      </c>
      <c r="O54" s="63" t="s">
        <v>952</v>
      </c>
      <c r="P54" s="20" t="s">
        <v>1020</v>
      </c>
      <c r="Q54" s="63" t="s">
        <v>562</v>
      </c>
    </row>
    <row r="55" spans="1:17">
      <c r="A55" t="s">
        <v>175</v>
      </c>
      <c r="B55" t="s">
        <v>3</v>
      </c>
      <c r="C55" t="s">
        <v>359</v>
      </c>
      <c r="D55" s="66" t="s">
        <v>952</v>
      </c>
      <c r="E55" s="20" t="s">
        <v>952</v>
      </c>
      <c r="F55" s="20" t="s">
        <v>952</v>
      </c>
      <c r="G55" s="20" t="s">
        <v>952</v>
      </c>
      <c r="H55" s="39" t="s">
        <v>807</v>
      </c>
      <c r="I55" s="63" t="s">
        <v>952</v>
      </c>
      <c r="J55" s="66" t="s">
        <v>952</v>
      </c>
      <c r="K55" s="20" t="s">
        <v>952</v>
      </c>
      <c r="L55" s="20" t="s">
        <v>952</v>
      </c>
      <c r="M55" s="20" t="s">
        <v>952</v>
      </c>
      <c r="N55" s="39" t="s">
        <v>807</v>
      </c>
      <c r="O55" s="63" t="s">
        <v>952</v>
      </c>
      <c r="P55" s="20" t="s">
        <v>1011</v>
      </c>
      <c r="Q55" s="63" t="s">
        <v>558</v>
      </c>
    </row>
    <row r="56" spans="1:17">
      <c r="A56" t="s">
        <v>144</v>
      </c>
      <c r="B56" t="s">
        <v>4</v>
      </c>
      <c r="C56" t="s">
        <v>365</v>
      </c>
      <c r="D56" s="66" t="s">
        <v>952</v>
      </c>
      <c r="E56" s="20" t="s">
        <v>952</v>
      </c>
      <c r="F56" s="20" t="s">
        <v>952</v>
      </c>
      <c r="G56" s="20" t="s">
        <v>952</v>
      </c>
      <c r="H56" s="39" t="s">
        <v>952</v>
      </c>
      <c r="I56" s="63" t="s">
        <v>807</v>
      </c>
      <c r="J56" s="66" t="s">
        <v>952</v>
      </c>
      <c r="K56" s="20" t="s">
        <v>952</v>
      </c>
      <c r="L56" s="20" t="s">
        <v>952</v>
      </c>
      <c r="M56" s="20" t="s">
        <v>807</v>
      </c>
      <c r="N56" s="39" t="s">
        <v>952</v>
      </c>
      <c r="O56" s="63" t="s">
        <v>952</v>
      </c>
      <c r="P56" s="20" t="s">
        <v>999</v>
      </c>
      <c r="Q56" s="63" t="s">
        <v>556</v>
      </c>
    </row>
    <row r="57" spans="1:17">
      <c r="A57" t="s">
        <v>129</v>
      </c>
      <c r="B57" t="s">
        <v>130</v>
      </c>
      <c r="C57" t="s">
        <v>345</v>
      </c>
      <c r="D57" s="66" t="s">
        <v>952</v>
      </c>
      <c r="E57" s="20" t="s">
        <v>807</v>
      </c>
      <c r="F57" s="20" t="s">
        <v>952</v>
      </c>
      <c r="G57" s="20" t="s">
        <v>952</v>
      </c>
      <c r="H57" s="39" t="s">
        <v>952</v>
      </c>
      <c r="I57" s="63" t="s">
        <v>952</v>
      </c>
      <c r="J57" s="66" t="s">
        <v>952</v>
      </c>
      <c r="K57" s="20" t="s">
        <v>807</v>
      </c>
      <c r="L57" s="20" t="s">
        <v>807</v>
      </c>
      <c r="M57" s="20" t="s">
        <v>952</v>
      </c>
      <c r="N57" s="39" t="s">
        <v>952</v>
      </c>
      <c r="O57" s="63" t="s">
        <v>952</v>
      </c>
      <c r="P57" s="20" t="s">
        <v>999</v>
      </c>
      <c r="Q57" s="63" t="s">
        <v>556</v>
      </c>
    </row>
    <row r="58" spans="1:17">
      <c r="A58" t="s">
        <v>194</v>
      </c>
      <c r="B58" t="s">
        <v>5</v>
      </c>
      <c r="C58" t="s">
        <v>427</v>
      </c>
      <c r="D58" s="66" t="s">
        <v>952</v>
      </c>
      <c r="E58" s="20" t="s">
        <v>952</v>
      </c>
      <c r="F58" s="20" t="s">
        <v>952</v>
      </c>
      <c r="G58" s="20" t="s">
        <v>952</v>
      </c>
      <c r="H58" s="39" t="s">
        <v>952</v>
      </c>
      <c r="I58" s="63" t="s">
        <v>807</v>
      </c>
      <c r="J58" s="66" t="s">
        <v>952</v>
      </c>
      <c r="K58" s="20" t="s">
        <v>807</v>
      </c>
      <c r="L58" s="20" t="s">
        <v>952</v>
      </c>
      <c r="M58" s="20" t="s">
        <v>952</v>
      </c>
      <c r="N58" s="39" t="s">
        <v>952</v>
      </c>
      <c r="O58" s="63" t="s">
        <v>952</v>
      </c>
      <c r="P58" s="20" t="s">
        <v>999</v>
      </c>
      <c r="Q58" s="63" t="s">
        <v>556</v>
      </c>
    </row>
    <row r="59" spans="1:17">
      <c r="A59" t="s">
        <v>92</v>
      </c>
      <c r="B59" t="s">
        <v>198</v>
      </c>
      <c r="C59" t="s">
        <v>429</v>
      </c>
      <c r="D59" s="66" t="s">
        <v>952</v>
      </c>
      <c r="E59" s="20" t="s">
        <v>807</v>
      </c>
      <c r="F59" s="20" t="s">
        <v>952</v>
      </c>
      <c r="G59" s="20" t="s">
        <v>952</v>
      </c>
      <c r="H59" s="39" t="s">
        <v>807</v>
      </c>
      <c r="I59" s="63" t="s">
        <v>952</v>
      </c>
      <c r="J59" s="66" t="s">
        <v>952</v>
      </c>
      <c r="K59" s="20" t="s">
        <v>807</v>
      </c>
      <c r="L59" s="20" t="s">
        <v>807</v>
      </c>
      <c r="M59" s="20" t="s">
        <v>952</v>
      </c>
      <c r="N59" s="39" t="s">
        <v>952</v>
      </c>
      <c r="O59" s="63" t="s">
        <v>952</v>
      </c>
      <c r="P59" s="20" t="s">
        <v>1008</v>
      </c>
      <c r="Q59" s="63" t="s">
        <v>1001</v>
      </c>
    </row>
    <row r="60" spans="1:17">
      <c r="A60" t="s">
        <v>93</v>
      </c>
      <c r="B60" t="s">
        <v>269</v>
      </c>
      <c r="C60" t="s">
        <v>390</v>
      </c>
      <c r="D60" s="66" t="s">
        <v>952</v>
      </c>
      <c r="E60" s="20" t="s">
        <v>807</v>
      </c>
      <c r="F60" s="20" t="s">
        <v>952</v>
      </c>
      <c r="G60" s="20" t="s">
        <v>952</v>
      </c>
      <c r="H60" s="39" t="s">
        <v>952</v>
      </c>
      <c r="I60" s="63" t="s">
        <v>952</v>
      </c>
      <c r="J60" s="66" t="s">
        <v>952</v>
      </c>
      <c r="K60" s="20" t="s">
        <v>807</v>
      </c>
      <c r="L60" s="20" t="s">
        <v>952</v>
      </c>
      <c r="M60" s="20" t="s">
        <v>952</v>
      </c>
      <c r="N60" s="39" t="s">
        <v>952</v>
      </c>
      <c r="O60" s="63" t="s">
        <v>952</v>
      </c>
      <c r="P60" s="20" t="s">
        <v>1008</v>
      </c>
      <c r="Q60" s="63" t="s">
        <v>1001</v>
      </c>
    </row>
    <row r="61" spans="1:17">
      <c r="A61" t="s">
        <v>94</v>
      </c>
      <c r="B61" t="s">
        <v>95</v>
      </c>
      <c r="C61" t="s">
        <v>428</v>
      </c>
      <c r="D61" s="66" t="s">
        <v>952</v>
      </c>
      <c r="E61" s="20" t="s">
        <v>952</v>
      </c>
      <c r="F61" s="20" t="s">
        <v>952</v>
      </c>
      <c r="G61" s="20" t="s">
        <v>952</v>
      </c>
      <c r="H61" s="39" t="s">
        <v>952</v>
      </c>
      <c r="I61" s="63" t="s">
        <v>807</v>
      </c>
      <c r="J61" s="66" t="s">
        <v>952</v>
      </c>
      <c r="K61" s="20" t="s">
        <v>807</v>
      </c>
      <c r="L61" s="20" t="s">
        <v>952</v>
      </c>
      <c r="M61" s="20" t="s">
        <v>952</v>
      </c>
      <c r="N61" s="39" t="s">
        <v>952</v>
      </c>
      <c r="O61" s="63" t="s">
        <v>952</v>
      </c>
      <c r="P61" s="20" t="s">
        <v>999</v>
      </c>
      <c r="Q61" s="63" t="s">
        <v>556</v>
      </c>
    </row>
    <row r="62" spans="1:17">
      <c r="A62" t="s">
        <v>201</v>
      </c>
      <c r="B62" t="s">
        <v>202</v>
      </c>
      <c r="C62" t="s">
        <v>443</v>
      </c>
      <c r="D62" s="66" t="s">
        <v>952</v>
      </c>
      <c r="E62" s="20" t="s">
        <v>952</v>
      </c>
      <c r="F62" s="20" t="s">
        <v>952</v>
      </c>
      <c r="G62" s="20" t="s">
        <v>952</v>
      </c>
      <c r="H62" s="39" t="s">
        <v>807</v>
      </c>
      <c r="I62" s="63" t="s">
        <v>952</v>
      </c>
      <c r="J62" s="66" t="s">
        <v>952</v>
      </c>
      <c r="K62" s="20" t="s">
        <v>952</v>
      </c>
      <c r="L62" s="20" t="s">
        <v>952</v>
      </c>
      <c r="M62" s="20" t="s">
        <v>952</v>
      </c>
      <c r="N62" s="39" t="s">
        <v>952</v>
      </c>
      <c r="O62" s="63" t="s">
        <v>807</v>
      </c>
      <c r="P62" s="20" t="s">
        <v>999</v>
      </c>
      <c r="Q62" s="63" t="s">
        <v>556</v>
      </c>
    </row>
    <row r="63" spans="1:17">
      <c r="A63" t="s">
        <v>96</v>
      </c>
      <c r="B63" t="s">
        <v>97</v>
      </c>
      <c r="C63" t="s">
        <v>442</v>
      </c>
      <c r="D63" s="66" t="s">
        <v>952</v>
      </c>
      <c r="E63" s="20" t="s">
        <v>807</v>
      </c>
      <c r="F63" s="20" t="s">
        <v>952</v>
      </c>
      <c r="G63" s="20" t="s">
        <v>952</v>
      </c>
      <c r="H63" s="39" t="s">
        <v>952</v>
      </c>
      <c r="I63" s="63" t="s">
        <v>952</v>
      </c>
      <c r="J63" s="66" t="s">
        <v>952</v>
      </c>
      <c r="K63" s="20" t="s">
        <v>807</v>
      </c>
      <c r="L63" s="20" t="s">
        <v>952</v>
      </c>
      <c r="M63" s="20" t="s">
        <v>952</v>
      </c>
      <c r="N63" s="39" t="s">
        <v>952</v>
      </c>
      <c r="O63" s="63" t="s">
        <v>952</v>
      </c>
      <c r="P63" s="20" t="s">
        <v>999</v>
      </c>
      <c r="Q63" s="63" t="s">
        <v>556</v>
      </c>
    </row>
    <row r="64" spans="1:17">
      <c r="A64" t="s">
        <v>98</v>
      </c>
      <c r="B64" t="s">
        <v>199</v>
      </c>
      <c r="C64" t="s">
        <v>389</v>
      </c>
      <c r="D64" s="66" t="s">
        <v>952</v>
      </c>
      <c r="E64" s="20" t="s">
        <v>952</v>
      </c>
      <c r="F64" s="20" t="s">
        <v>952</v>
      </c>
      <c r="G64" s="20" t="s">
        <v>952</v>
      </c>
      <c r="H64" s="39" t="s">
        <v>807</v>
      </c>
      <c r="I64" s="63" t="s">
        <v>952</v>
      </c>
      <c r="J64" s="66" t="s">
        <v>952</v>
      </c>
      <c r="K64" s="20" t="s">
        <v>952</v>
      </c>
      <c r="L64" s="20" t="s">
        <v>952</v>
      </c>
      <c r="M64" s="20" t="s">
        <v>952</v>
      </c>
      <c r="N64" s="39" t="s">
        <v>952</v>
      </c>
      <c r="O64" s="63" t="s">
        <v>807</v>
      </c>
      <c r="P64" s="20" t="s">
        <v>999</v>
      </c>
      <c r="Q64" s="63" t="s">
        <v>556</v>
      </c>
    </row>
    <row r="65" spans="1:17">
      <c r="A65" t="s">
        <v>145</v>
      </c>
      <c r="B65" t="s">
        <v>6</v>
      </c>
      <c r="C65" t="s">
        <v>440</v>
      </c>
      <c r="D65" s="66" t="s">
        <v>952</v>
      </c>
      <c r="E65" s="20" t="s">
        <v>952</v>
      </c>
      <c r="F65" s="20" t="s">
        <v>952</v>
      </c>
      <c r="G65" s="20" t="s">
        <v>952</v>
      </c>
      <c r="H65" s="39" t="s">
        <v>807</v>
      </c>
      <c r="I65" s="63" t="s">
        <v>952</v>
      </c>
      <c r="J65" s="66" t="s">
        <v>952</v>
      </c>
      <c r="K65" s="20" t="s">
        <v>807</v>
      </c>
      <c r="L65" s="20" t="s">
        <v>807</v>
      </c>
      <c r="M65" s="20" t="s">
        <v>952</v>
      </c>
      <c r="N65" s="39" t="s">
        <v>952</v>
      </c>
      <c r="O65" s="63" t="s">
        <v>952</v>
      </c>
      <c r="P65" s="20" t="s">
        <v>1021</v>
      </c>
      <c r="Q65" s="63" t="s">
        <v>562</v>
      </c>
    </row>
    <row r="66" spans="1:17">
      <c r="A66" t="s">
        <v>153</v>
      </c>
      <c r="B66" t="s">
        <v>7</v>
      </c>
      <c r="C66" t="s">
        <v>437</v>
      </c>
      <c r="D66" s="66" t="s">
        <v>952</v>
      </c>
      <c r="E66" s="20" t="s">
        <v>952</v>
      </c>
      <c r="F66" s="20" t="s">
        <v>952</v>
      </c>
      <c r="G66" s="20" t="s">
        <v>952</v>
      </c>
      <c r="H66" s="39" t="s">
        <v>952</v>
      </c>
      <c r="I66" s="63" t="s">
        <v>807</v>
      </c>
      <c r="J66" s="66" t="s">
        <v>952</v>
      </c>
      <c r="K66" s="20" t="s">
        <v>952</v>
      </c>
      <c r="L66" s="20" t="s">
        <v>952</v>
      </c>
      <c r="M66" s="20" t="s">
        <v>952</v>
      </c>
      <c r="N66" s="39" t="s">
        <v>807</v>
      </c>
      <c r="O66" s="63" t="s">
        <v>952</v>
      </c>
      <c r="P66" s="20" t="s">
        <v>999</v>
      </c>
      <c r="Q66" s="63" t="s">
        <v>556</v>
      </c>
    </row>
    <row r="67" spans="1:17">
      <c r="A67" t="s">
        <v>154</v>
      </c>
      <c r="B67" t="s">
        <v>142</v>
      </c>
      <c r="C67" t="s">
        <v>448</v>
      </c>
      <c r="D67" s="66" t="s">
        <v>952</v>
      </c>
      <c r="E67" s="20" t="s">
        <v>952</v>
      </c>
      <c r="F67" s="20" t="s">
        <v>952</v>
      </c>
      <c r="G67" s="20" t="s">
        <v>952</v>
      </c>
      <c r="H67" s="39" t="s">
        <v>807</v>
      </c>
      <c r="I67" s="63" t="s">
        <v>952</v>
      </c>
      <c r="J67" s="66" t="s">
        <v>952</v>
      </c>
      <c r="K67" s="20" t="s">
        <v>952</v>
      </c>
      <c r="L67" s="20" t="s">
        <v>952</v>
      </c>
      <c r="M67" s="20" t="s">
        <v>952</v>
      </c>
      <c r="N67" s="39" t="s">
        <v>807</v>
      </c>
      <c r="O67" s="63" t="s">
        <v>952</v>
      </c>
      <c r="P67" s="20" t="s">
        <v>1011</v>
      </c>
      <c r="Q67" s="63" t="s">
        <v>558</v>
      </c>
    </row>
    <row r="68" spans="1:17">
      <c r="A68" t="s">
        <v>155</v>
      </c>
      <c r="B68" t="s">
        <v>67</v>
      </c>
      <c r="C68" t="s">
        <v>445</v>
      </c>
      <c r="D68" s="66" t="s">
        <v>952</v>
      </c>
      <c r="E68" s="20" t="s">
        <v>952</v>
      </c>
      <c r="F68" s="20" t="s">
        <v>952</v>
      </c>
      <c r="G68" s="20" t="s">
        <v>952</v>
      </c>
      <c r="H68" s="39" t="s">
        <v>952</v>
      </c>
      <c r="I68" s="63" t="s">
        <v>807</v>
      </c>
      <c r="J68" s="66" t="s">
        <v>952</v>
      </c>
      <c r="K68" s="20" t="s">
        <v>807</v>
      </c>
      <c r="L68" s="20" t="s">
        <v>952</v>
      </c>
      <c r="M68" s="20" t="s">
        <v>952</v>
      </c>
      <c r="N68" s="39" t="s">
        <v>952</v>
      </c>
      <c r="O68" s="63" t="s">
        <v>952</v>
      </c>
      <c r="P68" s="20" t="s">
        <v>999</v>
      </c>
      <c r="Q68" s="63" t="s">
        <v>556</v>
      </c>
    </row>
    <row r="69" spans="1:17">
      <c r="A69" t="s">
        <v>156</v>
      </c>
      <c r="B69" t="s">
        <v>14</v>
      </c>
      <c r="C69" t="s">
        <v>420</v>
      </c>
      <c r="D69" s="66" t="s">
        <v>952</v>
      </c>
      <c r="E69" s="20" t="s">
        <v>952</v>
      </c>
      <c r="F69" s="20" t="s">
        <v>952</v>
      </c>
      <c r="G69" s="20" t="s">
        <v>952</v>
      </c>
      <c r="H69" s="39" t="s">
        <v>952</v>
      </c>
      <c r="I69" s="63" t="s">
        <v>807</v>
      </c>
      <c r="J69" s="66" t="s">
        <v>952</v>
      </c>
      <c r="K69" s="20" t="s">
        <v>952</v>
      </c>
      <c r="L69" s="20" t="s">
        <v>952</v>
      </c>
      <c r="M69" s="20" t="s">
        <v>952</v>
      </c>
      <c r="N69" s="39" t="s">
        <v>952</v>
      </c>
      <c r="O69" s="63" t="s">
        <v>807</v>
      </c>
      <c r="P69" s="20" t="s">
        <v>999</v>
      </c>
      <c r="Q69" s="63" t="s">
        <v>556</v>
      </c>
    </row>
    <row r="70" spans="1:17">
      <c r="A70" t="s">
        <v>146</v>
      </c>
      <c r="B70" t="s">
        <v>50</v>
      </c>
      <c r="C70" t="s">
        <v>432</v>
      </c>
      <c r="D70" s="66" t="s">
        <v>952</v>
      </c>
      <c r="E70" s="20" t="s">
        <v>952</v>
      </c>
      <c r="F70" s="20" t="s">
        <v>952</v>
      </c>
      <c r="G70" s="20" t="s">
        <v>952</v>
      </c>
      <c r="H70" s="39" t="s">
        <v>952</v>
      </c>
      <c r="I70" s="63" t="s">
        <v>807</v>
      </c>
      <c r="J70" s="66" t="s">
        <v>952</v>
      </c>
      <c r="K70" s="20" t="s">
        <v>952</v>
      </c>
      <c r="L70" s="20" t="s">
        <v>952</v>
      </c>
      <c r="M70" s="20" t="s">
        <v>952</v>
      </c>
      <c r="N70" s="39" t="s">
        <v>952</v>
      </c>
      <c r="O70" s="63" t="s">
        <v>807</v>
      </c>
      <c r="P70" s="20" t="s">
        <v>999</v>
      </c>
      <c r="Q70" s="63" t="s">
        <v>556</v>
      </c>
    </row>
    <row r="71" spans="1:17">
      <c r="A71" t="s">
        <v>147</v>
      </c>
      <c r="B71" t="s">
        <v>61</v>
      </c>
      <c r="C71" t="s">
        <v>373</v>
      </c>
      <c r="D71" s="66" t="s">
        <v>952</v>
      </c>
      <c r="E71" s="20" t="s">
        <v>952</v>
      </c>
      <c r="F71" s="20" t="s">
        <v>952</v>
      </c>
      <c r="G71" s="20" t="s">
        <v>952</v>
      </c>
      <c r="H71" s="39" t="s">
        <v>952</v>
      </c>
      <c r="I71" s="63" t="s">
        <v>807</v>
      </c>
      <c r="J71" s="66" t="s">
        <v>952</v>
      </c>
      <c r="K71" s="20" t="s">
        <v>807</v>
      </c>
      <c r="L71" s="20" t="s">
        <v>952</v>
      </c>
      <c r="M71" s="20" t="s">
        <v>952</v>
      </c>
      <c r="N71" s="39" t="s">
        <v>952</v>
      </c>
      <c r="O71" s="63" t="s">
        <v>952</v>
      </c>
      <c r="P71" s="20" t="s">
        <v>999</v>
      </c>
      <c r="Q71" s="63" t="s">
        <v>556</v>
      </c>
    </row>
    <row r="72" spans="1:17">
      <c r="A72" t="s">
        <v>157</v>
      </c>
      <c r="B72" t="s">
        <v>9</v>
      </c>
      <c r="C72" t="s">
        <v>381</v>
      </c>
      <c r="D72" s="66" t="s">
        <v>952</v>
      </c>
      <c r="E72" s="20" t="s">
        <v>952</v>
      </c>
      <c r="F72" s="20" t="s">
        <v>952</v>
      </c>
      <c r="G72" s="20" t="s">
        <v>952</v>
      </c>
      <c r="H72" s="39" t="s">
        <v>952</v>
      </c>
      <c r="I72" s="63" t="s">
        <v>807</v>
      </c>
      <c r="J72" s="66" t="s">
        <v>952</v>
      </c>
      <c r="K72" s="20" t="s">
        <v>952</v>
      </c>
      <c r="L72" s="20" t="s">
        <v>952</v>
      </c>
      <c r="M72" s="20" t="s">
        <v>952</v>
      </c>
      <c r="N72" s="39" t="s">
        <v>952</v>
      </c>
      <c r="O72" s="63" t="s">
        <v>807</v>
      </c>
      <c r="P72" s="20" t="s">
        <v>999</v>
      </c>
      <c r="Q72" s="63" t="s">
        <v>556</v>
      </c>
    </row>
    <row r="73" spans="1:17">
      <c r="A73" t="s">
        <v>148</v>
      </c>
      <c r="B73" t="s">
        <v>15</v>
      </c>
      <c r="C73" t="s">
        <v>421</v>
      </c>
      <c r="D73" s="66" t="s">
        <v>952</v>
      </c>
      <c r="E73" s="20" t="s">
        <v>952</v>
      </c>
      <c r="F73" s="20" t="s">
        <v>952</v>
      </c>
      <c r="G73" s="20" t="s">
        <v>952</v>
      </c>
      <c r="H73" s="39" t="s">
        <v>952</v>
      </c>
      <c r="I73" s="63" t="s">
        <v>807</v>
      </c>
      <c r="J73" s="66" t="s">
        <v>952</v>
      </c>
      <c r="K73" s="20" t="s">
        <v>952</v>
      </c>
      <c r="L73" s="20" t="s">
        <v>952</v>
      </c>
      <c r="M73" s="20" t="s">
        <v>952</v>
      </c>
      <c r="N73" s="39" t="s">
        <v>952</v>
      </c>
      <c r="O73" s="63" t="s">
        <v>807</v>
      </c>
      <c r="P73" s="20" t="s">
        <v>999</v>
      </c>
      <c r="Q73" s="63" t="s">
        <v>556</v>
      </c>
    </row>
    <row r="74" spans="1:17">
      <c r="A74" t="s">
        <v>149</v>
      </c>
      <c r="B74" t="s">
        <v>33</v>
      </c>
      <c r="C74" t="s">
        <v>454</v>
      </c>
      <c r="D74" s="66" t="s">
        <v>952</v>
      </c>
      <c r="E74" s="20" t="s">
        <v>952</v>
      </c>
      <c r="F74" s="20" t="s">
        <v>952</v>
      </c>
      <c r="G74" s="20" t="s">
        <v>952</v>
      </c>
      <c r="H74" s="39" t="s">
        <v>952</v>
      </c>
      <c r="I74" s="63" t="s">
        <v>807</v>
      </c>
      <c r="J74" s="66" t="s">
        <v>952</v>
      </c>
      <c r="K74" s="20" t="s">
        <v>807</v>
      </c>
      <c r="L74" s="20" t="s">
        <v>952</v>
      </c>
      <c r="M74" s="20" t="s">
        <v>952</v>
      </c>
      <c r="N74" s="39" t="s">
        <v>952</v>
      </c>
      <c r="O74" s="63" t="s">
        <v>952</v>
      </c>
      <c r="P74" s="20" t="s">
        <v>999</v>
      </c>
      <c r="Q74" s="63" t="s">
        <v>556</v>
      </c>
    </row>
    <row r="75" spans="1:17">
      <c r="A75" t="s">
        <v>158</v>
      </c>
      <c r="B75" t="s">
        <v>34</v>
      </c>
      <c r="C75" t="s">
        <v>449</v>
      </c>
      <c r="D75" s="66" t="s">
        <v>952</v>
      </c>
      <c r="E75" s="20" t="s">
        <v>952</v>
      </c>
      <c r="F75" s="20" t="s">
        <v>952</v>
      </c>
      <c r="G75" s="20" t="s">
        <v>952</v>
      </c>
      <c r="H75" s="39" t="s">
        <v>952</v>
      </c>
      <c r="I75" s="63" t="s">
        <v>807</v>
      </c>
      <c r="J75" s="66" t="s">
        <v>952</v>
      </c>
      <c r="K75" s="20" t="s">
        <v>952</v>
      </c>
      <c r="L75" s="20" t="s">
        <v>807</v>
      </c>
      <c r="M75" s="20" t="s">
        <v>952</v>
      </c>
      <c r="N75" s="39" t="s">
        <v>807</v>
      </c>
      <c r="O75" s="63" t="s">
        <v>952</v>
      </c>
      <c r="P75" s="20" t="s">
        <v>999</v>
      </c>
      <c r="Q75" s="63" t="s">
        <v>556</v>
      </c>
    </row>
    <row r="76" spans="1:17">
      <c r="A76" t="s">
        <v>150</v>
      </c>
      <c r="B76" t="s">
        <v>62</v>
      </c>
      <c r="C76" t="s">
        <v>376</v>
      </c>
      <c r="D76" s="66" t="s">
        <v>952</v>
      </c>
      <c r="E76" s="20" t="s">
        <v>807</v>
      </c>
      <c r="F76" s="20" t="s">
        <v>952</v>
      </c>
      <c r="G76" s="20" t="s">
        <v>952</v>
      </c>
      <c r="H76" s="39" t="s">
        <v>807</v>
      </c>
      <c r="I76" s="63" t="s">
        <v>952</v>
      </c>
      <c r="J76" s="66" t="s">
        <v>952</v>
      </c>
      <c r="K76" s="20" t="s">
        <v>807</v>
      </c>
      <c r="L76" s="20" t="s">
        <v>952</v>
      </c>
      <c r="M76" s="20" t="s">
        <v>952</v>
      </c>
      <c r="N76" s="39" t="s">
        <v>807</v>
      </c>
      <c r="O76" s="63" t="s">
        <v>952</v>
      </c>
      <c r="P76" s="20" t="s">
        <v>1011</v>
      </c>
      <c r="Q76" s="63" t="s">
        <v>558</v>
      </c>
    </row>
    <row r="77" spans="1:17">
      <c r="A77" t="s">
        <v>99</v>
      </c>
      <c r="B77" t="s">
        <v>100</v>
      </c>
      <c r="C77" t="s">
        <v>351</v>
      </c>
      <c r="D77" s="66" t="s">
        <v>952</v>
      </c>
      <c r="E77" s="20" t="s">
        <v>807</v>
      </c>
      <c r="F77" s="20" t="s">
        <v>952</v>
      </c>
      <c r="G77" s="20" t="s">
        <v>952</v>
      </c>
      <c r="H77" s="39" t="s">
        <v>952</v>
      </c>
      <c r="I77" s="63" t="s">
        <v>952</v>
      </c>
      <c r="J77" s="66" t="s">
        <v>952</v>
      </c>
      <c r="K77" s="20" t="s">
        <v>807</v>
      </c>
      <c r="L77" s="20" t="s">
        <v>952</v>
      </c>
      <c r="M77" s="20" t="s">
        <v>952</v>
      </c>
      <c r="N77" s="39" t="s">
        <v>952</v>
      </c>
      <c r="O77" s="63" t="s">
        <v>952</v>
      </c>
      <c r="P77" s="20" t="s">
        <v>999</v>
      </c>
      <c r="Q77" s="63" t="s">
        <v>556</v>
      </c>
    </row>
    <row r="78" spans="1:17">
      <c r="A78" t="s">
        <v>101</v>
      </c>
      <c r="B78" t="s">
        <v>102</v>
      </c>
      <c r="C78" t="s">
        <v>393</v>
      </c>
      <c r="D78" s="66" t="s">
        <v>952</v>
      </c>
      <c r="E78" s="20" t="s">
        <v>952</v>
      </c>
      <c r="F78" s="20" t="s">
        <v>952</v>
      </c>
      <c r="G78" s="20" t="s">
        <v>952</v>
      </c>
      <c r="H78" s="39" t="s">
        <v>952</v>
      </c>
      <c r="I78" s="63" t="s">
        <v>807</v>
      </c>
      <c r="J78" s="66" t="s">
        <v>952</v>
      </c>
      <c r="K78" s="20" t="s">
        <v>807</v>
      </c>
      <c r="L78" s="20" t="s">
        <v>952</v>
      </c>
      <c r="M78" s="20" t="s">
        <v>952</v>
      </c>
      <c r="N78" s="39" t="s">
        <v>952</v>
      </c>
      <c r="O78" s="63" t="s">
        <v>952</v>
      </c>
      <c r="P78" s="20" t="s">
        <v>999</v>
      </c>
      <c r="Q78" s="63" t="s">
        <v>556</v>
      </c>
    </row>
    <row r="79" spans="1:17">
      <c r="A79" t="s">
        <v>103</v>
      </c>
      <c r="B79" t="s">
        <v>104</v>
      </c>
      <c r="C79" t="s">
        <v>384</v>
      </c>
      <c r="D79" s="66" t="s">
        <v>952</v>
      </c>
      <c r="E79" s="20" t="s">
        <v>952</v>
      </c>
      <c r="F79" s="20" t="s">
        <v>952</v>
      </c>
      <c r="G79" s="20" t="s">
        <v>952</v>
      </c>
      <c r="H79" s="39" t="s">
        <v>952</v>
      </c>
      <c r="I79" s="63" t="s">
        <v>807</v>
      </c>
      <c r="J79" s="66" t="s">
        <v>952</v>
      </c>
      <c r="K79" s="20" t="s">
        <v>807</v>
      </c>
      <c r="L79" s="20" t="s">
        <v>807</v>
      </c>
      <c r="M79" s="20" t="s">
        <v>952</v>
      </c>
      <c r="N79" s="39" t="s">
        <v>952</v>
      </c>
      <c r="O79" s="63" t="s">
        <v>952</v>
      </c>
      <c r="P79" s="20" t="s">
        <v>999</v>
      </c>
      <c r="Q79" s="63" t="s">
        <v>556</v>
      </c>
    </row>
    <row r="80" spans="1:17">
      <c r="A80" t="s">
        <v>105</v>
      </c>
      <c r="B80" t="s">
        <v>106</v>
      </c>
      <c r="C80" t="s">
        <v>374</v>
      </c>
      <c r="D80" s="66" t="s">
        <v>807</v>
      </c>
      <c r="E80" s="20" t="s">
        <v>952</v>
      </c>
      <c r="F80" s="20" t="s">
        <v>952</v>
      </c>
      <c r="G80" s="20" t="s">
        <v>952</v>
      </c>
      <c r="H80" s="39" t="s">
        <v>952</v>
      </c>
      <c r="I80" s="63" t="s">
        <v>952</v>
      </c>
      <c r="J80" s="66" t="s">
        <v>952</v>
      </c>
      <c r="K80" s="20" t="s">
        <v>807</v>
      </c>
      <c r="L80" s="20" t="s">
        <v>807</v>
      </c>
      <c r="M80" s="20" t="s">
        <v>952</v>
      </c>
      <c r="N80" s="39" t="s">
        <v>952</v>
      </c>
      <c r="O80" s="63" t="s">
        <v>952</v>
      </c>
      <c r="P80" s="20" t="s">
        <v>1022</v>
      </c>
      <c r="Q80" s="63" t="s">
        <v>562</v>
      </c>
    </row>
    <row r="81" spans="1:17">
      <c r="A81" t="s">
        <v>107</v>
      </c>
      <c r="B81" t="s">
        <v>108</v>
      </c>
      <c r="C81" t="s">
        <v>372</v>
      </c>
      <c r="D81" s="66" t="s">
        <v>807</v>
      </c>
      <c r="E81" s="20" t="s">
        <v>952</v>
      </c>
      <c r="F81" s="20" t="s">
        <v>952</v>
      </c>
      <c r="G81" s="20" t="s">
        <v>952</v>
      </c>
      <c r="H81" s="39" t="s">
        <v>952</v>
      </c>
      <c r="I81" s="63" t="s">
        <v>952</v>
      </c>
      <c r="J81" s="66" t="s">
        <v>952</v>
      </c>
      <c r="K81" s="20" t="s">
        <v>807</v>
      </c>
      <c r="L81" s="20" t="s">
        <v>807</v>
      </c>
      <c r="M81" s="20" t="s">
        <v>952</v>
      </c>
      <c r="N81" s="39" t="s">
        <v>952</v>
      </c>
      <c r="O81" s="63" t="s">
        <v>952</v>
      </c>
      <c r="P81" s="20" t="s">
        <v>1023</v>
      </c>
      <c r="Q81" s="63" t="s">
        <v>1013</v>
      </c>
    </row>
    <row r="82" spans="1:17">
      <c r="A82" t="s">
        <v>109</v>
      </c>
      <c r="B82" t="s">
        <v>110</v>
      </c>
      <c r="C82" t="s">
        <v>354</v>
      </c>
      <c r="D82" s="66" t="s">
        <v>952</v>
      </c>
      <c r="E82" s="20" t="s">
        <v>952</v>
      </c>
      <c r="F82" s="20" t="s">
        <v>952</v>
      </c>
      <c r="G82" s="20" t="s">
        <v>952</v>
      </c>
      <c r="H82" s="39" t="s">
        <v>952</v>
      </c>
      <c r="I82" s="63" t="s">
        <v>807</v>
      </c>
      <c r="J82" s="66" t="s">
        <v>952</v>
      </c>
      <c r="K82" s="20" t="s">
        <v>952</v>
      </c>
      <c r="L82" s="20" t="s">
        <v>807</v>
      </c>
      <c r="M82" s="20" t="s">
        <v>952</v>
      </c>
      <c r="N82" s="39" t="s">
        <v>807</v>
      </c>
      <c r="O82" s="63" t="s">
        <v>952</v>
      </c>
      <c r="P82" s="20" t="s">
        <v>999</v>
      </c>
      <c r="Q82" s="63" t="s">
        <v>556</v>
      </c>
    </row>
    <row r="83" spans="1:17">
      <c r="A83" t="s">
        <v>127</v>
      </c>
      <c r="B83" t="s">
        <v>128</v>
      </c>
      <c r="C83" t="s">
        <v>368</v>
      </c>
      <c r="D83" s="66" t="s">
        <v>952</v>
      </c>
      <c r="E83" s="20" t="s">
        <v>952</v>
      </c>
      <c r="F83" s="20" t="s">
        <v>952</v>
      </c>
      <c r="G83" s="20" t="s">
        <v>952</v>
      </c>
      <c r="H83" s="39" t="s">
        <v>952</v>
      </c>
      <c r="I83" s="63" t="s">
        <v>807</v>
      </c>
      <c r="J83" s="66" t="s">
        <v>952</v>
      </c>
      <c r="K83" s="20" t="s">
        <v>952</v>
      </c>
      <c r="L83" s="20" t="s">
        <v>952</v>
      </c>
      <c r="M83" s="20" t="s">
        <v>952</v>
      </c>
      <c r="N83" s="39" t="s">
        <v>807</v>
      </c>
      <c r="O83" s="63" t="s">
        <v>952</v>
      </c>
      <c r="P83" s="20" t="s">
        <v>999</v>
      </c>
      <c r="Q83" s="63" t="s">
        <v>556</v>
      </c>
    </row>
    <row r="84" spans="1:17">
      <c r="A84" t="s">
        <v>111</v>
      </c>
      <c r="B84" t="s">
        <v>112</v>
      </c>
      <c r="C84" t="s">
        <v>411</v>
      </c>
      <c r="D84" s="66" t="s">
        <v>952</v>
      </c>
      <c r="E84" s="20" t="s">
        <v>952</v>
      </c>
      <c r="F84" s="20" t="s">
        <v>952</v>
      </c>
      <c r="G84" s="20" t="s">
        <v>952</v>
      </c>
      <c r="H84" s="39" t="s">
        <v>807</v>
      </c>
      <c r="I84" s="63" t="s">
        <v>952</v>
      </c>
      <c r="J84" s="66" t="s">
        <v>952</v>
      </c>
      <c r="K84" s="20" t="s">
        <v>807</v>
      </c>
      <c r="L84" s="20" t="s">
        <v>807</v>
      </c>
      <c r="M84" s="20" t="s">
        <v>952</v>
      </c>
      <c r="N84" s="39" t="s">
        <v>952</v>
      </c>
      <c r="O84" s="63" t="s">
        <v>952</v>
      </c>
      <c r="P84" s="20" t="s">
        <v>1024</v>
      </c>
      <c r="Q84" s="63" t="s">
        <v>1025</v>
      </c>
    </row>
    <row r="85" spans="1:17">
      <c r="A85" t="s">
        <v>200</v>
      </c>
      <c r="B85" t="s">
        <v>126</v>
      </c>
      <c r="C85" t="s">
        <v>423</v>
      </c>
      <c r="D85" s="66" t="s">
        <v>952</v>
      </c>
      <c r="E85" s="20" t="s">
        <v>952</v>
      </c>
      <c r="F85" s="20" t="s">
        <v>952</v>
      </c>
      <c r="G85" s="20" t="s">
        <v>952</v>
      </c>
      <c r="H85" s="39" t="s">
        <v>952</v>
      </c>
      <c r="I85" s="63" t="s">
        <v>807</v>
      </c>
      <c r="J85" s="66" t="s">
        <v>952</v>
      </c>
      <c r="K85" s="20" t="s">
        <v>952</v>
      </c>
      <c r="L85" s="20" t="s">
        <v>807</v>
      </c>
      <c r="M85" s="20" t="s">
        <v>952</v>
      </c>
      <c r="N85" s="39" t="s">
        <v>952</v>
      </c>
      <c r="O85" s="63" t="s">
        <v>952</v>
      </c>
      <c r="P85" s="20" t="s">
        <v>999</v>
      </c>
      <c r="Q85" s="63" t="s">
        <v>556</v>
      </c>
    </row>
    <row r="86" spans="1:17">
      <c r="A86" t="s">
        <v>113</v>
      </c>
      <c r="B86" t="s">
        <v>114</v>
      </c>
      <c r="C86" t="s">
        <v>446</v>
      </c>
      <c r="D86" s="66" t="s">
        <v>952</v>
      </c>
      <c r="E86" s="20" t="s">
        <v>952</v>
      </c>
      <c r="F86" s="20" t="s">
        <v>952</v>
      </c>
      <c r="G86" s="20" t="s">
        <v>807</v>
      </c>
      <c r="H86" s="39" t="s">
        <v>952</v>
      </c>
      <c r="I86" s="63" t="s">
        <v>952</v>
      </c>
      <c r="J86" s="66" t="s">
        <v>952</v>
      </c>
      <c r="K86" s="20" t="s">
        <v>807</v>
      </c>
      <c r="L86" s="20" t="s">
        <v>952</v>
      </c>
      <c r="M86" s="20" t="s">
        <v>952</v>
      </c>
      <c r="N86" s="39" t="s">
        <v>952</v>
      </c>
      <c r="O86" s="63" t="s">
        <v>952</v>
      </c>
      <c r="P86" s="20" t="s">
        <v>999</v>
      </c>
      <c r="Q86" s="63" t="s">
        <v>556</v>
      </c>
    </row>
    <row r="87" spans="1:17">
      <c r="A87" t="s">
        <v>115</v>
      </c>
      <c r="B87" t="s">
        <v>116</v>
      </c>
      <c r="C87" t="s">
        <v>462</v>
      </c>
      <c r="D87" s="66" t="s">
        <v>952</v>
      </c>
      <c r="E87" s="20" t="s">
        <v>952</v>
      </c>
      <c r="F87" s="20" t="s">
        <v>952</v>
      </c>
      <c r="G87" s="20" t="s">
        <v>952</v>
      </c>
      <c r="H87" s="39" t="s">
        <v>952</v>
      </c>
      <c r="I87" s="63" t="s">
        <v>807</v>
      </c>
      <c r="J87" s="66" t="s">
        <v>952</v>
      </c>
      <c r="K87" s="20" t="s">
        <v>807</v>
      </c>
      <c r="L87" s="20" t="s">
        <v>952</v>
      </c>
      <c r="M87" s="20" t="s">
        <v>952</v>
      </c>
      <c r="N87" s="39" t="s">
        <v>807</v>
      </c>
      <c r="O87" s="63" t="s">
        <v>952</v>
      </c>
      <c r="P87" s="20" t="s">
        <v>999</v>
      </c>
      <c r="Q87" s="63" t="s">
        <v>556</v>
      </c>
    </row>
    <row r="88" spans="1:17">
      <c r="A88" t="s">
        <v>117</v>
      </c>
      <c r="B88" t="s">
        <v>118</v>
      </c>
      <c r="C88" t="s">
        <v>347</v>
      </c>
      <c r="D88" s="66" t="s">
        <v>952</v>
      </c>
      <c r="E88" s="20" t="s">
        <v>952</v>
      </c>
      <c r="F88" s="20" t="s">
        <v>952</v>
      </c>
      <c r="G88" s="20" t="s">
        <v>952</v>
      </c>
      <c r="H88" s="39" t="s">
        <v>952</v>
      </c>
      <c r="I88" s="63" t="s">
        <v>807</v>
      </c>
      <c r="J88" s="66" t="s">
        <v>952</v>
      </c>
      <c r="K88" s="20" t="s">
        <v>952</v>
      </c>
      <c r="L88" s="20" t="s">
        <v>952</v>
      </c>
      <c r="M88" s="20" t="s">
        <v>952</v>
      </c>
      <c r="N88" s="39" t="s">
        <v>807</v>
      </c>
      <c r="O88" s="63" t="s">
        <v>952</v>
      </c>
      <c r="P88" s="20" t="s">
        <v>999</v>
      </c>
      <c r="Q88" s="63" t="s">
        <v>556</v>
      </c>
    </row>
    <row r="89" spans="1:17">
      <c r="A89" t="s">
        <v>119</v>
      </c>
      <c r="B89" t="s">
        <v>208</v>
      </c>
      <c r="C89" t="s">
        <v>386</v>
      </c>
      <c r="D89" s="66" t="s">
        <v>952</v>
      </c>
      <c r="E89" s="20" t="s">
        <v>952</v>
      </c>
      <c r="F89" s="20" t="s">
        <v>952</v>
      </c>
      <c r="G89" s="20" t="s">
        <v>952</v>
      </c>
      <c r="H89" s="39" t="s">
        <v>952</v>
      </c>
      <c r="I89" s="63" t="s">
        <v>807</v>
      </c>
      <c r="J89" s="66" t="s">
        <v>952</v>
      </c>
      <c r="K89" s="20" t="s">
        <v>807</v>
      </c>
      <c r="L89" s="20" t="s">
        <v>952</v>
      </c>
      <c r="M89" s="20" t="s">
        <v>952</v>
      </c>
      <c r="N89" s="39" t="s">
        <v>952</v>
      </c>
      <c r="O89" s="63" t="s">
        <v>952</v>
      </c>
      <c r="P89" s="20" t="s">
        <v>999</v>
      </c>
      <c r="Q89" s="63" t="s">
        <v>556</v>
      </c>
    </row>
    <row r="90" spans="1:17">
      <c r="A90" t="s">
        <v>120</v>
      </c>
      <c r="B90" t="s">
        <v>121</v>
      </c>
      <c r="C90" t="s">
        <v>361</v>
      </c>
      <c r="D90" s="66" t="s">
        <v>952</v>
      </c>
      <c r="E90" s="20" t="s">
        <v>952</v>
      </c>
      <c r="F90" s="20" t="s">
        <v>952</v>
      </c>
      <c r="G90" s="20" t="s">
        <v>952</v>
      </c>
      <c r="H90" s="39" t="s">
        <v>952</v>
      </c>
      <c r="I90" s="63" t="s">
        <v>807</v>
      </c>
      <c r="J90" s="66" t="s">
        <v>952</v>
      </c>
      <c r="K90" s="20" t="s">
        <v>807</v>
      </c>
      <c r="L90" s="20" t="s">
        <v>952</v>
      </c>
      <c r="M90" s="20" t="s">
        <v>952</v>
      </c>
      <c r="N90" s="39" t="s">
        <v>952</v>
      </c>
      <c r="O90" s="63" t="s">
        <v>952</v>
      </c>
      <c r="P90" s="20" t="s">
        <v>999</v>
      </c>
      <c r="Q90" s="63" t="s">
        <v>556</v>
      </c>
    </row>
    <row r="91" spans="1:17">
      <c r="A91" t="s">
        <v>122</v>
      </c>
      <c r="B91" t="s">
        <v>123</v>
      </c>
      <c r="C91" t="s">
        <v>422</v>
      </c>
      <c r="D91" s="66" t="s">
        <v>952</v>
      </c>
      <c r="E91" s="20" t="s">
        <v>952</v>
      </c>
      <c r="F91" s="20" t="s">
        <v>952</v>
      </c>
      <c r="G91" s="20" t="s">
        <v>952</v>
      </c>
      <c r="H91" s="39" t="s">
        <v>952</v>
      </c>
      <c r="I91" s="63" t="s">
        <v>807</v>
      </c>
      <c r="J91" s="66" t="s">
        <v>952</v>
      </c>
      <c r="K91" s="20" t="s">
        <v>807</v>
      </c>
      <c r="L91" s="20" t="s">
        <v>807</v>
      </c>
      <c r="M91" s="20" t="s">
        <v>952</v>
      </c>
      <c r="N91" s="39" t="s">
        <v>952</v>
      </c>
      <c r="O91" s="63" t="s">
        <v>952</v>
      </c>
      <c r="P91" s="20" t="s">
        <v>999</v>
      </c>
      <c r="Q91" s="63" t="s">
        <v>556</v>
      </c>
    </row>
    <row r="92" spans="1:17">
      <c r="A92" t="s">
        <v>124</v>
      </c>
      <c r="B92" t="s">
        <v>125</v>
      </c>
      <c r="C92" t="s">
        <v>383</v>
      </c>
      <c r="D92" s="66" t="s">
        <v>952</v>
      </c>
      <c r="E92" s="20" t="s">
        <v>952</v>
      </c>
      <c r="F92" s="20" t="s">
        <v>952</v>
      </c>
      <c r="G92" s="20" t="s">
        <v>952</v>
      </c>
      <c r="H92" s="39" t="s">
        <v>952</v>
      </c>
      <c r="I92" s="63" t="s">
        <v>807</v>
      </c>
      <c r="J92" s="66" t="s">
        <v>952</v>
      </c>
      <c r="K92" s="20" t="s">
        <v>807</v>
      </c>
      <c r="L92" s="20" t="s">
        <v>952</v>
      </c>
      <c r="M92" s="20" t="s">
        <v>952</v>
      </c>
      <c r="N92" s="39" t="s">
        <v>952</v>
      </c>
      <c r="O92" s="63" t="s">
        <v>952</v>
      </c>
      <c r="P92" s="20" t="s">
        <v>999</v>
      </c>
      <c r="Q92" s="63" t="s">
        <v>556</v>
      </c>
    </row>
    <row r="93" spans="1:17">
      <c r="A93" t="s">
        <v>35</v>
      </c>
      <c r="B93" t="s">
        <v>36</v>
      </c>
      <c r="C93" t="s">
        <v>433</v>
      </c>
      <c r="D93" s="66" t="s">
        <v>952</v>
      </c>
      <c r="E93" s="20" t="s">
        <v>952</v>
      </c>
      <c r="F93" s="20" t="s">
        <v>952</v>
      </c>
      <c r="G93" s="20" t="s">
        <v>952</v>
      </c>
      <c r="H93" s="39" t="s">
        <v>952</v>
      </c>
      <c r="I93" s="63" t="s">
        <v>807</v>
      </c>
      <c r="J93" s="66" t="s">
        <v>952</v>
      </c>
      <c r="K93" s="20" t="s">
        <v>952</v>
      </c>
      <c r="L93" s="20" t="s">
        <v>952</v>
      </c>
      <c r="M93" s="20" t="s">
        <v>952</v>
      </c>
      <c r="N93" s="39" t="s">
        <v>952</v>
      </c>
      <c r="O93" s="63" t="s">
        <v>807</v>
      </c>
      <c r="P93" s="20" t="s">
        <v>999</v>
      </c>
      <c r="Q93" s="63" t="s">
        <v>556</v>
      </c>
    </row>
    <row r="94" spans="1:17">
      <c r="A94" t="s">
        <v>37</v>
      </c>
      <c r="B94" t="s">
        <v>38</v>
      </c>
      <c r="C94" t="s">
        <v>343</v>
      </c>
      <c r="D94" s="66" t="s">
        <v>952</v>
      </c>
      <c r="E94" s="20" t="s">
        <v>952</v>
      </c>
      <c r="F94" s="20" t="s">
        <v>952</v>
      </c>
      <c r="G94" s="20" t="s">
        <v>952</v>
      </c>
      <c r="H94" s="39" t="s">
        <v>807</v>
      </c>
      <c r="I94" s="63" t="s">
        <v>952</v>
      </c>
      <c r="J94" s="66" t="s">
        <v>952</v>
      </c>
      <c r="K94" s="20" t="s">
        <v>807</v>
      </c>
      <c r="L94" s="20" t="s">
        <v>952</v>
      </c>
      <c r="M94" s="20" t="s">
        <v>952</v>
      </c>
      <c r="N94" s="39" t="s">
        <v>807</v>
      </c>
      <c r="O94" s="63" t="s">
        <v>952</v>
      </c>
      <c r="P94" s="20" t="s">
        <v>1011</v>
      </c>
      <c r="Q94" s="63" t="s">
        <v>558</v>
      </c>
    </row>
    <row r="95" spans="1:17">
      <c r="A95" t="s">
        <v>39</v>
      </c>
      <c r="B95" t="s">
        <v>40</v>
      </c>
      <c r="C95" t="s">
        <v>363</v>
      </c>
      <c r="D95" s="66" t="s">
        <v>952</v>
      </c>
      <c r="E95" s="20" t="s">
        <v>952</v>
      </c>
      <c r="F95" s="20" t="s">
        <v>952</v>
      </c>
      <c r="G95" s="20" t="s">
        <v>952</v>
      </c>
      <c r="H95" s="39" t="s">
        <v>952</v>
      </c>
      <c r="I95" s="63" t="s">
        <v>807</v>
      </c>
      <c r="J95" s="66" t="s">
        <v>952</v>
      </c>
      <c r="K95" s="20" t="s">
        <v>952</v>
      </c>
      <c r="L95" s="20" t="s">
        <v>952</v>
      </c>
      <c r="M95" s="20" t="s">
        <v>952</v>
      </c>
      <c r="N95" s="39" t="s">
        <v>952</v>
      </c>
      <c r="O95" s="63" t="s">
        <v>807</v>
      </c>
      <c r="P95" s="20" t="s">
        <v>999</v>
      </c>
      <c r="Q95" s="63" t="s">
        <v>556</v>
      </c>
    </row>
    <row r="96" spans="1:17">
      <c r="A96" t="s">
        <v>49</v>
      </c>
      <c r="B96" t="s">
        <v>73</v>
      </c>
      <c r="C96" t="s">
        <v>370</v>
      </c>
      <c r="D96" s="66" t="s">
        <v>807</v>
      </c>
      <c r="E96" s="20" t="s">
        <v>952</v>
      </c>
      <c r="F96" s="20" t="s">
        <v>952</v>
      </c>
      <c r="G96" s="20" t="s">
        <v>952</v>
      </c>
      <c r="H96" s="39" t="s">
        <v>952</v>
      </c>
      <c r="I96" s="63" t="s">
        <v>952</v>
      </c>
      <c r="J96" s="66" t="s">
        <v>807</v>
      </c>
      <c r="K96" s="20" t="s">
        <v>807</v>
      </c>
      <c r="L96" s="20" t="s">
        <v>952</v>
      </c>
      <c r="M96" s="20" t="s">
        <v>952</v>
      </c>
      <c r="N96" s="39" t="s">
        <v>952</v>
      </c>
      <c r="O96" s="63" t="s">
        <v>952</v>
      </c>
      <c r="P96" s="20" t="s">
        <v>1026</v>
      </c>
      <c r="Q96" s="63" t="s">
        <v>1004</v>
      </c>
    </row>
    <row r="97" spans="1:17">
      <c r="A97" t="s">
        <v>55</v>
      </c>
      <c r="B97" t="s">
        <v>74</v>
      </c>
      <c r="C97" t="s">
        <v>396</v>
      </c>
      <c r="D97" s="66" t="s">
        <v>952</v>
      </c>
      <c r="E97" s="20" t="s">
        <v>952</v>
      </c>
      <c r="F97" s="20" t="s">
        <v>807</v>
      </c>
      <c r="G97" s="20" t="s">
        <v>952</v>
      </c>
      <c r="H97" s="39" t="s">
        <v>952</v>
      </c>
      <c r="I97" s="63" t="s">
        <v>952</v>
      </c>
      <c r="J97" s="66" t="s">
        <v>952</v>
      </c>
      <c r="K97" s="20" t="s">
        <v>807</v>
      </c>
      <c r="L97" s="20" t="s">
        <v>807</v>
      </c>
      <c r="M97" s="20" t="s">
        <v>952</v>
      </c>
      <c r="N97" s="39" t="s">
        <v>952</v>
      </c>
      <c r="O97" s="63" t="s">
        <v>952</v>
      </c>
      <c r="P97" s="20" t="s">
        <v>1020</v>
      </c>
      <c r="Q97" s="63" t="s">
        <v>562</v>
      </c>
    </row>
    <row r="98" spans="1:17">
      <c r="A98" t="s">
        <v>56</v>
      </c>
      <c r="B98" t="s">
        <v>57</v>
      </c>
      <c r="C98" t="s">
        <v>404</v>
      </c>
      <c r="D98" s="66" t="s">
        <v>952</v>
      </c>
      <c r="E98" s="20" t="s">
        <v>952</v>
      </c>
      <c r="F98" s="20" t="s">
        <v>952</v>
      </c>
      <c r="G98" s="20" t="s">
        <v>952</v>
      </c>
      <c r="H98" s="39" t="s">
        <v>952</v>
      </c>
      <c r="I98" s="63" t="s">
        <v>807</v>
      </c>
      <c r="J98" s="66" t="s">
        <v>952</v>
      </c>
      <c r="K98" s="20" t="s">
        <v>952</v>
      </c>
      <c r="L98" s="20" t="s">
        <v>807</v>
      </c>
      <c r="M98" s="20" t="s">
        <v>952</v>
      </c>
      <c r="N98" s="39" t="s">
        <v>952</v>
      </c>
      <c r="O98" s="63" t="s">
        <v>952</v>
      </c>
      <c r="P98" s="20" t="s">
        <v>1002</v>
      </c>
      <c r="Q98" s="63" t="s">
        <v>562</v>
      </c>
    </row>
    <row r="99" spans="1:17">
      <c r="A99" t="s">
        <v>58</v>
      </c>
      <c r="B99" t="s">
        <v>77</v>
      </c>
      <c r="C99" t="s">
        <v>387</v>
      </c>
      <c r="D99" s="66" t="s">
        <v>952</v>
      </c>
      <c r="E99" s="20" t="s">
        <v>952</v>
      </c>
      <c r="F99" s="20" t="s">
        <v>952</v>
      </c>
      <c r="G99" s="20" t="s">
        <v>952</v>
      </c>
      <c r="H99" s="39" t="s">
        <v>807</v>
      </c>
      <c r="I99" s="63" t="s">
        <v>952</v>
      </c>
      <c r="J99" s="66" t="s">
        <v>952</v>
      </c>
      <c r="K99" s="20" t="s">
        <v>807</v>
      </c>
      <c r="L99" s="20" t="s">
        <v>952</v>
      </c>
      <c r="M99" s="20" t="s">
        <v>952</v>
      </c>
      <c r="N99" s="39" t="s">
        <v>807</v>
      </c>
      <c r="O99" s="63" t="s">
        <v>952</v>
      </c>
      <c r="P99" s="20" t="s">
        <v>1027</v>
      </c>
      <c r="Q99" s="63" t="s">
        <v>558</v>
      </c>
    </row>
    <row r="100" spans="1:17">
      <c r="A100" t="s">
        <v>11</v>
      </c>
      <c r="B100" t="s">
        <v>75</v>
      </c>
      <c r="C100" t="s">
        <v>405</v>
      </c>
      <c r="D100" s="66" t="s">
        <v>952</v>
      </c>
      <c r="E100" s="20" t="s">
        <v>952</v>
      </c>
      <c r="F100" s="20" t="s">
        <v>952</v>
      </c>
      <c r="G100" s="20" t="s">
        <v>952</v>
      </c>
      <c r="H100" s="39" t="s">
        <v>807</v>
      </c>
      <c r="I100" s="63" t="s">
        <v>952</v>
      </c>
      <c r="J100" s="66" t="s">
        <v>952</v>
      </c>
      <c r="K100" s="20" t="s">
        <v>952</v>
      </c>
      <c r="L100" s="20" t="s">
        <v>807</v>
      </c>
      <c r="M100" s="20" t="s">
        <v>952</v>
      </c>
      <c r="N100" s="39" t="s">
        <v>807</v>
      </c>
      <c r="O100" s="63" t="s">
        <v>952</v>
      </c>
      <c r="P100" s="20" t="s">
        <v>1011</v>
      </c>
      <c r="Q100" s="63" t="s">
        <v>558</v>
      </c>
    </row>
    <row r="101" spans="1:17">
      <c r="A101" t="s">
        <v>953</v>
      </c>
      <c r="B101" t="s">
        <v>76</v>
      </c>
      <c r="C101" t="s">
        <v>364</v>
      </c>
      <c r="D101" s="66" t="s">
        <v>952</v>
      </c>
      <c r="E101" s="20" t="s">
        <v>952</v>
      </c>
      <c r="F101" s="20" t="s">
        <v>952</v>
      </c>
      <c r="G101" s="20" t="s">
        <v>952</v>
      </c>
      <c r="H101" s="39" t="s">
        <v>952</v>
      </c>
      <c r="I101" s="63" t="s">
        <v>807</v>
      </c>
      <c r="J101" s="66" t="s">
        <v>952</v>
      </c>
      <c r="K101" s="20" t="s">
        <v>952</v>
      </c>
      <c r="L101" s="20" t="s">
        <v>952</v>
      </c>
      <c r="M101" s="20" t="s">
        <v>952</v>
      </c>
      <c r="N101" s="39" t="s">
        <v>952</v>
      </c>
      <c r="O101" s="63" t="s">
        <v>807</v>
      </c>
      <c r="P101" s="20" t="s">
        <v>999</v>
      </c>
      <c r="Q101" s="63" t="s">
        <v>556</v>
      </c>
    </row>
    <row r="102" spans="1:17">
      <c r="A102" t="s">
        <v>211</v>
      </c>
      <c r="B102" t="s">
        <v>212</v>
      </c>
      <c r="C102" t="s">
        <v>438</v>
      </c>
      <c r="D102" s="66" t="s">
        <v>807</v>
      </c>
      <c r="E102" s="20" t="s">
        <v>952</v>
      </c>
      <c r="F102" s="20" t="s">
        <v>807</v>
      </c>
      <c r="G102" s="20" t="s">
        <v>952</v>
      </c>
      <c r="H102" s="39" t="s">
        <v>952</v>
      </c>
      <c r="I102" s="63" t="s">
        <v>952</v>
      </c>
      <c r="J102" s="66" t="s">
        <v>952</v>
      </c>
      <c r="K102" s="20" t="s">
        <v>807</v>
      </c>
      <c r="L102" s="20" t="s">
        <v>807</v>
      </c>
      <c r="M102" s="20" t="s">
        <v>952</v>
      </c>
      <c r="N102" s="39" t="s">
        <v>952</v>
      </c>
      <c r="O102" s="63" t="s">
        <v>952</v>
      </c>
      <c r="P102" s="20" t="s">
        <v>1022</v>
      </c>
      <c r="Q102" s="63" t="s">
        <v>562</v>
      </c>
    </row>
    <row r="103" spans="1:17">
      <c r="A103" t="s">
        <v>213</v>
      </c>
      <c r="B103" t="s">
        <v>214</v>
      </c>
      <c r="C103" t="s">
        <v>399</v>
      </c>
      <c r="D103" s="66" t="s">
        <v>952</v>
      </c>
      <c r="E103" s="20" t="s">
        <v>952</v>
      </c>
      <c r="F103" s="20" t="s">
        <v>952</v>
      </c>
      <c r="G103" s="20" t="s">
        <v>952</v>
      </c>
      <c r="H103" s="39" t="s">
        <v>807</v>
      </c>
      <c r="I103" s="63" t="s">
        <v>952</v>
      </c>
      <c r="J103" s="66" t="s">
        <v>952</v>
      </c>
      <c r="K103" s="20" t="s">
        <v>807</v>
      </c>
      <c r="L103" s="20" t="s">
        <v>807</v>
      </c>
      <c r="M103" s="20" t="s">
        <v>952</v>
      </c>
      <c r="N103" s="39" t="s">
        <v>807</v>
      </c>
      <c r="O103" s="63" t="s">
        <v>952</v>
      </c>
      <c r="P103" s="20" t="s">
        <v>1011</v>
      </c>
      <c r="Q103" s="63" t="s">
        <v>558</v>
      </c>
    </row>
    <row r="104" spans="1:17">
      <c r="A104" t="s">
        <v>215</v>
      </c>
      <c r="B104" t="s">
        <v>216</v>
      </c>
      <c r="C104" t="s">
        <v>400</v>
      </c>
      <c r="D104" s="66" t="s">
        <v>952</v>
      </c>
      <c r="E104" s="20" t="s">
        <v>807</v>
      </c>
      <c r="F104" s="20" t="s">
        <v>952</v>
      </c>
      <c r="G104" s="20" t="s">
        <v>952</v>
      </c>
      <c r="H104" s="39" t="s">
        <v>952</v>
      </c>
      <c r="I104" s="63" t="s">
        <v>952</v>
      </c>
      <c r="J104" s="66" t="s">
        <v>952</v>
      </c>
      <c r="K104" s="20" t="s">
        <v>807</v>
      </c>
      <c r="L104" s="20" t="s">
        <v>952</v>
      </c>
      <c r="M104" s="20" t="s">
        <v>952</v>
      </c>
      <c r="N104" s="39" t="s">
        <v>952</v>
      </c>
      <c r="O104" s="63" t="s">
        <v>952</v>
      </c>
      <c r="P104" s="20" t="s">
        <v>999</v>
      </c>
      <c r="Q104" s="63" t="s">
        <v>556</v>
      </c>
    </row>
    <row r="105" spans="1:17">
      <c r="A105" t="s">
        <v>217</v>
      </c>
      <c r="B105" t="s">
        <v>218</v>
      </c>
      <c r="C105" t="s">
        <v>349</v>
      </c>
      <c r="D105" s="66" t="s">
        <v>952</v>
      </c>
      <c r="E105" s="20" t="s">
        <v>952</v>
      </c>
      <c r="F105" s="20" t="s">
        <v>952</v>
      </c>
      <c r="G105" s="20" t="s">
        <v>952</v>
      </c>
      <c r="H105" s="39" t="s">
        <v>952</v>
      </c>
      <c r="I105" s="63" t="s">
        <v>807</v>
      </c>
      <c r="J105" s="66" t="s">
        <v>952</v>
      </c>
      <c r="K105" s="20" t="s">
        <v>807</v>
      </c>
      <c r="L105" s="20" t="s">
        <v>807</v>
      </c>
      <c r="M105" s="20" t="s">
        <v>952</v>
      </c>
      <c r="N105" s="39" t="s">
        <v>952</v>
      </c>
      <c r="O105" s="63" t="s">
        <v>952</v>
      </c>
      <c r="P105" s="20" t="s">
        <v>999</v>
      </c>
      <c r="Q105" s="63" t="s">
        <v>556</v>
      </c>
    </row>
    <row r="106" spans="1:17">
      <c r="A106" t="s">
        <v>219</v>
      </c>
      <c r="B106" t="s">
        <v>220</v>
      </c>
      <c r="C106" t="s">
        <v>398</v>
      </c>
      <c r="D106" s="66" t="s">
        <v>952</v>
      </c>
      <c r="E106" s="20" t="s">
        <v>807</v>
      </c>
      <c r="F106" s="20" t="s">
        <v>952</v>
      </c>
      <c r="G106" s="20" t="s">
        <v>952</v>
      </c>
      <c r="H106" s="39" t="s">
        <v>952</v>
      </c>
      <c r="I106" s="63" t="s">
        <v>952</v>
      </c>
      <c r="J106" s="66" t="s">
        <v>952</v>
      </c>
      <c r="K106" s="20" t="s">
        <v>807</v>
      </c>
      <c r="L106" s="20" t="s">
        <v>807</v>
      </c>
      <c r="M106" s="20" t="s">
        <v>952</v>
      </c>
      <c r="N106" s="39" t="s">
        <v>952</v>
      </c>
      <c r="O106" s="63" t="s">
        <v>952</v>
      </c>
      <c r="P106" s="20" t="s">
        <v>1008</v>
      </c>
      <c r="Q106" s="63" t="s">
        <v>1001</v>
      </c>
    </row>
    <row r="107" spans="1:17">
      <c r="A107" t="s">
        <v>221</v>
      </c>
      <c r="B107" t="s">
        <v>222</v>
      </c>
      <c r="C107" t="s">
        <v>385</v>
      </c>
      <c r="D107" s="66" t="s">
        <v>952</v>
      </c>
      <c r="E107" s="20" t="s">
        <v>952</v>
      </c>
      <c r="F107" s="20" t="s">
        <v>952</v>
      </c>
      <c r="G107" s="20" t="s">
        <v>952</v>
      </c>
      <c r="H107" s="39" t="s">
        <v>807</v>
      </c>
      <c r="I107" s="63" t="s">
        <v>952</v>
      </c>
      <c r="J107" s="66" t="s">
        <v>952</v>
      </c>
      <c r="K107" s="20" t="s">
        <v>952</v>
      </c>
      <c r="L107" s="20" t="s">
        <v>807</v>
      </c>
      <c r="M107" s="20" t="s">
        <v>952</v>
      </c>
      <c r="N107" s="39" t="s">
        <v>807</v>
      </c>
      <c r="O107" s="63" t="s">
        <v>952</v>
      </c>
      <c r="P107" s="20" t="s">
        <v>1011</v>
      </c>
      <c r="Q107" s="63" t="s">
        <v>558</v>
      </c>
    </row>
    <row r="108" spans="1:17">
      <c r="A108" t="s">
        <v>223</v>
      </c>
      <c r="B108" t="s">
        <v>224</v>
      </c>
      <c r="C108" t="s">
        <v>434</v>
      </c>
      <c r="D108" s="66" t="s">
        <v>952</v>
      </c>
      <c r="E108" s="20" t="s">
        <v>952</v>
      </c>
      <c r="F108" s="20" t="s">
        <v>952</v>
      </c>
      <c r="G108" s="20" t="s">
        <v>952</v>
      </c>
      <c r="H108" s="39" t="s">
        <v>952</v>
      </c>
      <c r="I108" s="63" t="s">
        <v>807</v>
      </c>
      <c r="J108" s="66" t="s">
        <v>952</v>
      </c>
      <c r="K108" s="20" t="s">
        <v>952</v>
      </c>
      <c r="L108" s="20" t="s">
        <v>807</v>
      </c>
      <c r="M108" s="20" t="s">
        <v>952</v>
      </c>
      <c r="N108" s="39" t="s">
        <v>952</v>
      </c>
      <c r="O108" s="63" t="s">
        <v>952</v>
      </c>
      <c r="P108" s="20" t="s">
        <v>999</v>
      </c>
      <c r="Q108" s="63" t="s">
        <v>556</v>
      </c>
    </row>
    <row r="109" spans="1:17">
      <c r="A109" t="s">
        <v>229</v>
      </c>
      <c r="B109" t="s">
        <v>230</v>
      </c>
      <c r="C109" t="s">
        <v>350</v>
      </c>
      <c r="D109" s="66" t="s">
        <v>952</v>
      </c>
      <c r="E109" s="20" t="s">
        <v>952</v>
      </c>
      <c r="F109" s="20" t="s">
        <v>952</v>
      </c>
      <c r="G109" s="20" t="s">
        <v>952</v>
      </c>
      <c r="H109" s="39" t="s">
        <v>952</v>
      </c>
      <c r="I109" s="63" t="s">
        <v>807</v>
      </c>
      <c r="J109" s="66" t="s">
        <v>952</v>
      </c>
      <c r="K109" s="20" t="s">
        <v>807</v>
      </c>
      <c r="L109" s="20" t="s">
        <v>807</v>
      </c>
      <c r="M109" s="20" t="s">
        <v>952</v>
      </c>
      <c r="N109" s="39" t="s">
        <v>952</v>
      </c>
      <c r="O109" s="63" t="s">
        <v>952</v>
      </c>
      <c r="P109" s="20" t="s">
        <v>999</v>
      </c>
      <c r="Q109" s="63" t="s">
        <v>556</v>
      </c>
    </row>
    <row r="110" spans="1:17">
      <c r="A110" t="s">
        <v>231</v>
      </c>
      <c r="B110" t="s">
        <v>232</v>
      </c>
      <c r="C110" t="s">
        <v>435</v>
      </c>
      <c r="D110" s="66" t="s">
        <v>952</v>
      </c>
      <c r="E110" s="20" t="s">
        <v>952</v>
      </c>
      <c r="F110" s="20" t="s">
        <v>952</v>
      </c>
      <c r="G110" s="20" t="s">
        <v>952</v>
      </c>
      <c r="H110" s="39" t="s">
        <v>952</v>
      </c>
      <c r="I110" s="63" t="s">
        <v>807</v>
      </c>
      <c r="J110" s="66" t="s">
        <v>952</v>
      </c>
      <c r="K110" s="20" t="s">
        <v>807</v>
      </c>
      <c r="L110" s="20" t="s">
        <v>807</v>
      </c>
      <c r="M110" s="20" t="s">
        <v>952</v>
      </c>
      <c r="N110" s="39" t="s">
        <v>952</v>
      </c>
      <c r="O110" s="63" t="s">
        <v>952</v>
      </c>
      <c r="P110" s="20" t="s">
        <v>999</v>
      </c>
      <c r="Q110" s="63" t="s">
        <v>556</v>
      </c>
    </row>
    <row r="111" spans="1:17">
      <c r="A111" t="s">
        <v>233</v>
      </c>
      <c r="B111" s="138">
        <v>1301152</v>
      </c>
      <c r="C111" t="s">
        <v>417</v>
      </c>
      <c r="D111" s="66" t="s">
        <v>952</v>
      </c>
      <c r="E111" s="20" t="s">
        <v>952</v>
      </c>
      <c r="F111" s="20" t="s">
        <v>952</v>
      </c>
      <c r="G111" s="20" t="s">
        <v>952</v>
      </c>
      <c r="H111" s="39" t="s">
        <v>807</v>
      </c>
      <c r="I111" s="63" t="s">
        <v>952</v>
      </c>
      <c r="J111" s="66" t="s">
        <v>952</v>
      </c>
      <c r="K111" s="20" t="s">
        <v>807</v>
      </c>
      <c r="L111" s="20" t="s">
        <v>807</v>
      </c>
      <c r="M111" s="20" t="s">
        <v>952</v>
      </c>
      <c r="N111" s="39" t="s">
        <v>807</v>
      </c>
      <c r="O111" s="63" t="s">
        <v>952</v>
      </c>
      <c r="P111" s="20" t="s">
        <v>1011</v>
      </c>
      <c r="Q111" s="63" t="s">
        <v>558</v>
      </c>
    </row>
    <row r="112" spans="1:17">
      <c r="A112" t="s">
        <v>270</v>
      </c>
      <c r="B112" t="s">
        <v>235</v>
      </c>
      <c r="C112" t="s">
        <v>375</v>
      </c>
      <c r="D112" s="66" t="s">
        <v>952</v>
      </c>
      <c r="E112" s="20" t="s">
        <v>952</v>
      </c>
      <c r="F112" s="20" t="s">
        <v>952</v>
      </c>
      <c r="G112" s="20" t="s">
        <v>952</v>
      </c>
      <c r="H112" s="39" t="s">
        <v>807</v>
      </c>
      <c r="I112" s="63" t="s">
        <v>952</v>
      </c>
      <c r="J112" s="66" t="s">
        <v>952</v>
      </c>
      <c r="K112" s="20" t="s">
        <v>807</v>
      </c>
      <c r="L112" s="20" t="s">
        <v>807</v>
      </c>
      <c r="M112" s="20" t="s">
        <v>952</v>
      </c>
      <c r="N112" s="39" t="s">
        <v>807</v>
      </c>
      <c r="O112" s="63" t="s">
        <v>952</v>
      </c>
      <c r="P112" s="20" t="s">
        <v>1011</v>
      </c>
      <c r="Q112" s="63" t="s">
        <v>558</v>
      </c>
    </row>
    <row r="113" spans="1:17">
      <c r="A113" t="s">
        <v>236</v>
      </c>
      <c r="B113" t="s">
        <v>237</v>
      </c>
      <c r="C113" t="s">
        <v>395</v>
      </c>
      <c r="D113" s="66" t="s">
        <v>952</v>
      </c>
      <c r="E113" s="20" t="s">
        <v>807</v>
      </c>
      <c r="F113" s="20" t="s">
        <v>952</v>
      </c>
      <c r="G113" s="20" t="s">
        <v>952</v>
      </c>
      <c r="H113" s="39" t="s">
        <v>952</v>
      </c>
      <c r="I113" s="63" t="s">
        <v>952</v>
      </c>
      <c r="J113" s="66" t="s">
        <v>952</v>
      </c>
      <c r="K113" s="20" t="s">
        <v>807</v>
      </c>
      <c r="L113" s="20" t="s">
        <v>952</v>
      </c>
      <c r="M113" s="20" t="s">
        <v>952</v>
      </c>
      <c r="N113" s="39" t="s">
        <v>952</v>
      </c>
      <c r="O113" s="63" t="s">
        <v>952</v>
      </c>
      <c r="P113" s="20" t="s">
        <v>1008</v>
      </c>
      <c r="Q113" s="63" t="s">
        <v>1001</v>
      </c>
    </row>
    <row r="114" spans="1:17">
      <c r="A114" t="s">
        <v>238</v>
      </c>
      <c r="B114" t="s">
        <v>239</v>
      </c>
      <c r="C114" t="s">
        <v>382</v>
      </c>
      <c r="D114" s="66" t="s">
        <v>952</v>
      </c>
      <c r="E114" s="20" t="s">
        <v>952</v>
      </c>
      <c r="F114" s="20" t="s">
        <v>952</v>
      </c>
      <c r="G114" s="20" t="s">
        <v>952</v>
      </c>
      <c r="H114" s="39" t="s">
        <v>807</v>
      </c>
      <c r="I114" s="63" t="s">
        <v>952</v>
      </c>
      <c r="J114" s="66" t="s">
        <v>952</v>
      </c>
      <c r="K114" s="20" t="s">
        <v>807</v>
      </c>
      <c r="L114" s="20" t="s">
        <v>807</v>
      </c>
      <c r="M114" s="20" t="s">
        <v>952</v>
      </c>
      <c r="N114" s="39" t="s">
        <v>952</v>
      </c>
      <c r="O114" s="63" t="s">
        <v>952</v>
      </c>
      <c r="P114" s="20" t="s">
        <v>1008</v>
      </c>
      <c r="Q114" s="63" t="s">
        <v>1001</v>
      </c>
    </row>
    <row r="115" spans="1:17">
      <c r="A115" t="s">
        <v>240</v>
      </c>
      <c r="B115" t="s">
        <v>241</v>
      </c>
      <c r="C115" t="s">
        <v>416</v>
      </c>
      <c r="D115" s="66" t="s">
        <v>952</v>
      </c>
      <c r="E115" s="20" t="s">
        <v>952</v>
      </c>
      <c r="F115" s="20" t="s">
        <v>952</v>
      </c>
      <c r="G115" s="20" t="s">
        <v>952</v>
      </c>
      <c r="H115" s="39" t="s">
        <v>952</v>
      </c>
      <c r="I115" s="63" t="s">
        <v>807</v>
      </c>
      <c r="J115" s="66" t="s">
        <v>952</v>
      </c>
      <c r="K115" s="20" t="s">
        <v>952</v>
      </c>
      <c r="L115" s="20" t="s">
        <v>807</v>
      </c>
      <c r="M115" s="20" t="s">
        <v>952</v>
      </c>
      <c r="N115" s="39" t="s">
        <v>952</v>
      </c>
      <c r="O115" s="63" t="s">
        <v>952</v>
      </c>
      <c r="P115" s="20" t="s">
        <v>1024</v>
      </c>
      <c r="Q115" s="63" t="s">
        <v>1025</v>
      </c>
    </row>
    <row r="116" spans="1:17">
      <c r="A116" t="s">
        <v>250</v>
      </c>
      <c r="B116" t="s">
        <v>251</v>
      </c>
      <c r="C116" t="s">
        <v>342</v>
      </c>
      <c r="D116" s="66" t="s">
        <v>952</v>
      </c>
      <c r="E116" s="20" t="s">
        <v>952</v>
      </c>
      <c r="F116" s="20" t="s">
        <v>952</v>
      </c>
      <c r="G116" s="20" t="s">
        <v>952</v>
      </c>
      <c r="H116" s="39" t="s">
        <v>952</v>
      </c>
      <c r="I116" s="63" t="s">
        <v>807</v>
      </c>
      <c r="J116" s="66" t="s">
        <v>952</v>
      </c>
      <c r="K116" s="20" t="s">
        <v>807</v>
      </c>
      <c r="L116" s="20" t="s">
        <v>807</v>
      </c>
      <c r="M116" s="20" t="s">
        <v>952</v>
      </c>
      <c r="N116" s="39" t="s">
        <v>952</v>
      </c>
      <c r="O116" s="63" t="s">
        <v>952</v>
      </c>
      <c r="P116" s="20" t="s">
        <v>999</v>
      </c>
      <c r="Q116" s="63" t="s">
        <v>556</v>
      </c>
    </row>
    <row r="117" spans="1:17">
      <c r="A117" t="s">
        <v>252</v>
      </c>
      <c r="B117" t="s">
        <v>253</v>
      </c>
      <c r="C117" t="s">
        <v>348</v>
      </c>
      <c r="D117" s="66" t="s">
        <v>952</v>
      </c>
      <c r="E117" s="20" t="s">
        <v>807</v>
      </c>
      <c r="F117" s="20" t="s">
        <v>807</v>
      </c>
      <c r="G117" s="20" t="s">
        <v>952</v>
      </c>
      <c r="H117" s="39" t="s">
        <v>952</v>
      </c>
      <c r="I117" s="63" t="s">
        <v>952</v>
      </c>
      <c r="J117" s="66" t="s">
        <v>952</v>
      </c>
      <c r="K117" s="20" t="s">
        <v>807</v>
      </c>
      <c r="L117" s="20" t="s">
        <v>807</v>
      </c>
      <c r="M117" s="20" t="s">
        <v>952</v>
      </c>
      <c r="N117" s="39" t="s">
        <v>952</v>
      </c>
      <c r="O117" s="63" t="s">
        <v>952</v>
      </c>
      <c r="P117" s="20" t="s">
        <v>1008</v>
      </c>
      <c r="Q117" s="63" t="s">
        <v>1001</v>
      </c>
    </row>
    <row r="118" spans="1:17">
      <c r="A118" t="s">
        <v>471</v>
      </c>
      <c r="B118" t="s">
        <v>254</v>
      </c>
      <c r="C118" t="s">
        <v>431</v>
      </c>
      <c r="D118" s="66" t="s">
        <v>952</v>
      </c>
      <c r="E118" s="20" t="s">
        <v>807</v>
      </c>
      <c r="F118" s="20" t="s">
        <v>952</v>
      </c>
      <c r="G118" s="20" t="s">
        <v>952</v>
      </c>
      <c r="H118" s="39" t="s">
        <v>952</v>
      </c>
      <c r="I118" s="63" t="s">
        <v>952</v>
      </c>
      <c r="J118" s="66" t="s">
        <v>952</v>
      </c>
      <c r="K118" s="20" t="s">
        <v>807</v>
      </c>
      <c r="L118" s="20" t="s">
        <v>807</v>
      </c>
      <c r="M118" s="20" t="s">
        <v>952</v>
      </c>
      <c r="N118" s="39" t="s">
        <v>952</v>
      </c>
      <c r="O118" s="63" t="s">
        <v>952</v>
      </c>
      <c r="P118" s="20" t="s">
        <v>1000</v>
      </c>
      <c r="Q118" s="63" t="s">
        <v>1001</v>
      </c>
    </row>
    <row r="119" spans="1:17">
      <c r="A119" t="s">
        <v>255</v>
      </c>
      <c r="B119" t="s">
        <v>256</v>
      </c>
      <c r="C119" t="s">
        <v>430</v>
      </c>
      <c r="D119" s="66" t="s">
        <v>952</v>
      </c>
      <c r="E119" s="20" t="s">
        <v>952</v>
      </c>
      <c r="F119" s="20" t="s">
        <v>952</v>
      </c>
      <c r="G119" s="20" t="s">
        <v>952</v>
      </c>
      <c r="H119" s="39" t="s">
        <v>807</v>
      </c>
      <c r="I119" s="63" t="s">
        <v>952</v>
      </c>
      <c r="J119" s="66" t="s">
        <v>952</v>
      </c>
      <c r="K119" s="20" t="s">
        <v>807</v>
      </c>
      <c r="L119" s="20" t="s">
        <v>807</v>
      </c>
      <c r="M119" s="20" t="s">
        <v>952</v>
      </c>
      <c r="N119" s="39" t="s">
        <v>807</v>
      </c>
      <c r="O119" s="63" t="s">
        <v>952</v>
      </c>
      <c r="P119" s="20" t="s">
        <v>1011</v>
      </c>
      <c r="Q119" s="63" t="s">
        <v>558</v>
      </c>
    </row>
    <row r="120" spans="1:17">
      <c r="A120" t="s">
        <v>257</v>
      </c>
      <c r="B120" t="s">
        <v>258</v>
      </c>
      <c r="C120" t="s">
        <v>401</v>
      </c>
      <c r="D120" s="66" t="s">
        <v>952</v>
      </c>
      <c r="E120" s="20" t="s">
        <v>807</v>
      </c>
      <c r="F120" s="20" t="s">
        <v>952</v>
      </c>
      <c r="G120" s="20" t="s">
        <v>952</v>
      </c>
      <c r="H120" s="39" t="s">
        <v>807</v>
      </c>
      <c r="I120" s="63" t="s">
        <v>952</v>
      </c>
      <c r="J120" s="66" t="s">
        <v>952</v>
      </c>
      <c r="K120" s="20" t="s">
        <v>807</v>
      </c>
      <c r="L120" s="20" t="s">
        <v>807</v>
      </c>
      <c r="M120" s="20" t="s">
        <v>952</v>
      </c>
      <c r="N120" s="39" t="s">
        <v>952</v>
      </c>
      <c r="O120" s="63" t="s">
        <v>952</v>
      </c>
      <c r="P120" s="20" t="s">
        <v>1028</v>
      </c>
      <c r="Q120" s="63" t="s">
        <v>1001</v>
      </c>
    </row>
    <row r="121" spans="1:17">
      <c r="A121" t="s">
        <v>259</v>
      </c>
      <c r="B121" t="s">
        <v>260</v>
      </c>
      <c r="C121" t="s">
        <v>344</v>
      </c>
      <c r="D121" s="66" t="s">
        <v>952</v>
      </c>
      <c r="E121" s="20" t="s">
        <v>807</v>
      </c>
      <c r="F121" s="20" t="s">
        <v>952</v>
      </c>
      <c r="G121" s="20" t="s">
        <v>952</v>
      </c>
      <c r="H121" s="39" t="s">
        <v>952</v>
      </c>
      <c r="I121" s="63" t="s">
        <v>952</v>
      </c>
      <c r="J121" s="66" t="s">
        <v>952</v>
      </c>
      <c r="K121" s="20" t="s">
        <v>807</v>
      </c>
      <c r="L121" s="20" t="s">
        <v>952</v>
      </c>
      <c r="M121" s="20" t="s">
        <v>952</v>
      </c>
      <c r="N121" s="39" t="s">
        <v>952</v>
      </c>
      <c r="O121" s="63" t="s">
        <v>952</v>
      </c>
      <c r="P121" s="20" t="s">
        <v>1000</v>
      </c>
      <c r="Q121" s="63" t="s">
        <v>1001</v>
      </c>
    </row>
    <row r="122" spans="1:17">
      <c r="A122" t="s">
        <v>261</v>
      </c>
      <c r="B122" t="s">
        <v>262</v>
      </c>
      <c r="C122" t="s">
        <v>369</v>
      </c>
      <c r="D122" s="66" t="s">
        <v>952</v>
      </c>
      <c r="E122" s="20" t="s">
        <v>807</v>
      </c>
      <c r="F122" s="20" t="s">
        <v>952</v>
      </c>
      <c r="G122" s="20" t="s">
        <v>952</v>
      </c>
      <c r="H122" s="39" t="s">
        <v>952</v>
      </c>
      <c r="I122" s="63" t="s">
        <v>952</v>
      </c>
      <c r="J122" s="66" t="s">
        <v>952</v>
      </c>
      <c r="K122" s="20" t="s">
        <v>807</v>
      </c>
      <c r="L122" s="20" t="s">
        <v>807</v>
      </c>
      <c r="M122" s="20" t="s">
        <v>952</v>
      </c>
      <c r="N122" s="39" t="s">
        <v>952</v>
      </c>
      <c r="O122" s="63" t="s">
        <v>952</v>
      </c>
      <c r="P122" s="20" t="s">
        <v>1014</v>
      </c>
      <c r="Q122" s="63" t="s">
        <v>1001</v>
      </c>
    </row>
    <row r="123" spans="1:17">
      <c r="A123" t="s">
        <v>263</v>
      </c>
      <c r="B123" t="s">
        <v>264</v>
      </c>
      <c r="C123" t="s">
        <v>451</v>
      </c>
      <c r="D123" s="66" t="s">
        <v>952</v>
      </c>
      <c r="E123" s="20" t="s">
        <v>807</v>
      </c>
      <c r="F123" s="20" t="s">
        <v>952</v>
      </c>
      <c r="G123" s="20" t="s">
        <v>952</v>
      </c>
      <c r="H123" s="39" t="s">
        <v>952</v>
      </c>
      <c r="I123" s="63" t="s">
        <v>952</v>
      </c>
      <c r="J123" s="66" t="s">
        <v>952</v>
      </c>
      <c r="K123" s="20" t="s">
        <v>807</v>
      </c>
      <c r="L123" s="20" t="s">
        <v>952</v>
      </c>
      <c r="M123" s="20" t="s">
        <v>952</v>
      </c>
      <c r="N123" s="39" t="s">
        <v>952</v>
      </c>
      <c r="O123" s="63" t="s">
        <v>952</v>
      </c>
      <c r="P123" s="20" t="s">
        <v>999</v>
      </c>
      <c r="Q123" s="63" t="s">
        <v>556</v>
      </c>
    </row>
    <row r="124" spans="1:17">
      <c r="A124" t="s">
        <v>265</v>
      </c>
      <c r="B124" t="s">
        <v>266</v>
      </c>
      <c r="C124" t="s">
        <v>379</v>
      </c>
      <c r="D124" s="66" t="s">
        <v>952</v>
      </c>
      <c r="E124" s="20" t="s">
        <v>952</v>
      </c>
      <c r="F124" s="20" t="s">
        <v>952</v>
      </c>
      <c r="G124" s="20" t="s">
        <v>952</v>
      </c>
      <c r="H124" s="39" t="s">
        <v>807</v>
      </c>
      <c r="I124" s="63" t="s">
        <v>952</v>
      </c>
      <c r="J124" s="66" t="s">
        <v>952</v>
      </c>
      <c r="K124" s="20" t="s">
        <v>807</v>
      </c>
      <c r="L124" s="20" t="s">
        <v>807</v>
      </c>
      <c r="M124" s="20" t="s">
        <v>952</v>
      </c>
      <c r="N124" s="39" t="s">
        <v>807</v>
      </c>
      <c r="O124" s="63" t="s">
        <v>952</v>
      </c>
      <c r="P124" s="20" t="s">
        <v>1011</v>
      </c>
      <c r="Q124" s="63" t="s">
        <v>558</v>
      </c>
    </row>
    <row r="125" spans="1:17">
      <c r="A125" t="s">
        <v>267</v>
      </c>
      <c r="B125" t="s">
        <v>268</v>
      </c>
      <c r="C125" t="s">
        <v>397</v>
      </c>
      <c r="D125" s="66" t="s">
        <v>807</v>
      </c>
      <c r="E125" s="20" t="s">
        <v>952</v>
      </c>
      <c r="F125" s="20" t="s">
        <v>952</v>
      </c>
      <c r="G125" s="20" t="s">
        <v>952</v>
      </c>
      <c r="H125" s="39" t="s">
        <v>952</v>
      </c>
      <c r="I125" s="63" t="s">
        <v>952</v>
      </c>
      <c r="J125" s="66" t="s">
        <v>807</v>
      </c>
      <c r="K125" s="20" t="s">
        <v>807</v>
      </c>
      <c r="L125" s="20" t="s">
        <v>952</v>
      </c>
      <c r="M125" s="20" t="s">
        <v>952</v>
      </c>
      <c r="N125" s="39" t="s">
        <v>952</v>
      </c>
      <c r="O125" s="63" t="s">
        <v>952</v>
      </c>
      <c r="P125" s="20" t="s">
        <v>1029</v>
      </c>
      <c r="Q125" s="63" t="s">
        <v>1004</v>
      </c>
    </row>
    <row r="126" spans="1:17">
      <c r="A126" t="s">
        <v>595</v>
      </c>
      <c r="B126" t="s">
        <v>596</v>
      </c>
      <c r="C126" t="s">
        <v>597</v>
      </c>
      <c r="D126" s="66" t="s">
        <v>952</v>
      </c>
      <c r="E126" s="20" t="s">
        <v>807</v>
      </c>
      <c r="F126" s="20" t="s">
        <v>952</v>
      </c>
      <c r="G126" s="20" t="s">
        <v>952</v>
      </c>
      <c r="H126" s="39" t="s">
        <v>952</v>
      </c>
      <c r="I126" s="63" t="s">
        <v>952</v>
      </c>
      <c r="J126" s="66" t="s">
        <v>952</v>
      </c>
      <c r="K126" s="20" t="s">
        <v>807</v>
      </c>
      <c r="L126" s="20" t="s">
        <v>807</v>
      </c>
      <c r="M126" s="20" t="s">
        <v>952</v>
      </c>
      <c r="N126" s="39" t="s">
        <v>807</v>
      </c>
      <c r="O126" s="63" t="s">
        <v>952</v>
      </c>
      <c r="P126" s="20" t="s">
        <v>999</v>
      </c>
      <c r="Q126" s="63" t="s">
        <v>556</v>
      </c>
    </row>
    <row r="127" spans="1:17">
      <c r="A127" t="s">
        <v>598</v>
      </c>
      <c r="B127" t="s">
        <v>599</v>
      </c>
      <c r="C127" t="s">
        <v>600</v>
      </c>
      <c r="D127" s="66" t="s">
        <v>952</v>
      </c>
      <c r="E127" s="20" t="s">
        <v>807</v>
      </c>
      <c r="F127" s="20" t="s">
        <v>807</v>
      </c>
      <c r="G127" s="20" t="s">
        <v>952</v>
      </c>
      <c r="H127" s="39" t="s">
        <v>952</v>
      </c>
      <c r="I127" s="63" t="s">
        <v>952</v>
      </c>
      <c r="J127" s="66" t="s">
        <v>952</v>
      </c>
      <c r="K127" s="20" t="s">
        <v>807</v>
      </c>
      <c r="L127" s="20" t="s">
        <v>807</v>
      </c>
      <c r="M127" s="20" t="s">
        <v>952</v>
      </c>
      <c r="N127" s="39" t="s">
        <v>952</v>
      </c>
      <c r="O127" s="63" t="s">
        <v>952</v>
      </c>
      <c r="P127" s="20" t="s">
        <v>1030</v>
      </c>
      <c r="Q127" s="63" t="s">
        <v>558</v>
      </c>
    </row>
    <row r="128" spans="1:17">
      <c r="A128" t="s">
        <v>601</v>
      </c>
      <c r="B128" t="s">
        <v>602</v>
      </c>
      <c r="C128" t="s">
        <v>603</v>
      </c>
      <c r="D128" s="66" t="s">
        <v>952</v>
      </c>
      <c r="E128" s="20" t="s">
        <v>807</v>
      </c>
      <c r="F128" s="20" t="s">
        <v>952</v>
      </c>
      <c r="G128" s="20" t="s">
        <v>952</v>
      </c>
      <c r="H128" s="39" t="s">
        <v>952</v>
      </c>
      <c r="I128" s="63" t="s">
        <v>952</v>
      </c>
      <c r="J128" s="66" t="s">
        <v>952</v>
      </c>
      <c r="K128" s="20" t="s">
        <v>807</v>
      </c>
      <c r="L128" s="20" t="s">
        <v>807</v>
      </c>
      <c r="M128" s="20" t="s">
        <v>952</v>
      </c>
      <c r="N128" s="39" t="s">
        <v>952</v>
      </c>
      <c r="O128" s="63" t="s">
        <v>952</v>
      </c>
      <c r="P128" s="20" t="s">
        <v>1008</v>
      </c>
      <c r="Q128" s="63" t="s">
        <v>1001</v>
      </c>
    </row>
    <row r="129" spans="1:17">
      <c r="A129" t="s">
        <v>604</v>
      </c>
      <c r="B129" t="s">
        <v>605</v>
      </c>
      <c r="C129" t="s">
        <v>606</v>
      </c>
      <c r="D129" s="66" t="s">
        <v>952</v>
      </c>
      <c r="E129" s="20" t="s">
        <v>807</v>
      </c>
      <c r="F129" s="20" t="s">
        <v>952</v>
      </c>
      <c r="G129" s="20" t="s">
        <v>952</v>
      </c>
      <c r="H129" s="39" t="s">
        <v>952</v>
      </c>
      <c r="I129" s="63" t="s">
        <v>952</v>
      </c>
      <c r="J129" s="66" t="s">
        <v>952</v>
      </c>
      <c r="K129" s="20" t="s">
        <v>807</v>
      </c>
      <c r="L129" s="20" t="s">
        <v>807</v>
      </c>
      <c r="M129" s="20" t="s">
        <v>952</v>
      </c>
      <c r="N129" s="39" t="s">
        <v>952</v>
      </c>
      <c r="O129" s="63" t="s">
        <v>952</v>
      </c>
      <c r="P129" s="20" t="s">
        <v>1008</v>
      </c>
      <c r="Q129" s="63" t="s">
        <v>1001</v>
      </c>
    </row>
    <row r="130" spans="1:17">
      <c r="A130" t="s">
        <v>607</v>
      </c>
      <c r="B130" t="s">
        <v>608</v>
      </c>
      <c r="C130" t="s">
        <v>609</v>
      </c>
      <c r="D130" s="66" t="s">
        <v>807</v>
      </c>
      <c r="E130" s="20" t="s">
        <v>952</v>
      </c>
      <c r="F130" s="20" t="s">
        <v>952</v>
      </c>
      <c r="G130" s="20" t="s">
        <v>952</v>
      </c>
      <c r="H130" s="39" t="s">
        <v>952</v>
      </c>
      <c r="I130" s="63" t="s">
        <v>952</v>
      </c>
      <c r="J130" s="66" t="s">
        <v>952</v>
      </c>
      <c r="K130" s="20" t="s">
        <v>807</v>
      </c>
      <c r="L130" s="20" t="s">
        <v>807</v>
      </c>
      <c r="M130" s="20" t="s">
        <v>952</v>
      </c>
      <c r="N130" s="39" t="s">
        <v>952</v>
      </c>
      <c r="O130" s="63" t="s">
        <v>952</v>
      </c>
      <c r="P130" s="20" t="s">
        <v>1031</v>
      </c>
      <c r="Q130" s="63" t="s">
        <v>1004</v>
      </c>
    </row>
    <row r="131" spans="1:17">
      <c r="A131" t="s">
        <v>610</v>
      </c>
      <c r="B131" t="s">
        <v>611</v>
      </c>
      <c r="C131" t="s">
        <v>612</v>
      </c>
      <c r="D131" s="66" t="s">
        <v>952</v>
      </c>
      <c r="E131" s="20" t="s">
        <v>807</v>
      </c>
      <c r="F131" s="20" t="s">
        <v>952</v>
      </c>
      <c r="G131" s="20" t="s">
        <v>952</v>
      </c>
      <c r="H131" s="39" t="s">
        <v>952</v>
      </c>
      <c r="I131" s="63" t="s">
        <v>952</v>
      </c>
      <c r="J131" s="66" t="s">
        <v>952</v>
      </c>
      <c r="K131" s="20" t="s">
        <v>807</v>
      </c>
      <c r="L131" s="20" t="s">
        <v>952</v>
      </c>
      <c r="M131" s="20" t="s">
        <v>952</v>
      </c>
      <c r="N131" s="39" t="s">
        <v>952</v>
      </c>
      <c r="O131" s="63" t="s">
        <v>952</v>
      </c>
      <c r="P131" s="20" t="s">
        <v>1008</v>
      </c>
      <c r="Q131" s="63" t="s">
        <v>1001</v>
      </c>
    </row>
    <row r="132" spans="1:17">
      <c r="A132" t="s">
        <v>613</v>
      </c>
      <c r="B132" t="s">
        <v>614</v>
      </c>
      <c r="C132" t="s">
        <v>615</v>
      </c>
      <c r="D132" s="66" t="s">
        <v>952</v>
      </c>
      <c r="E132" s="20" t="s">
        <v>807</v>
      </c>
      <c r="F132" s="20" t="s">
        <v>952</v>
      </c>
      <c r="G132" s="20" t="s">
        <v>952</v>
      </c>
      <c r="H132" s="39" t="s">
        <v>952</v>
      </c>
      <c r="I132" s="63" t="s">
        <v>952</v>
      </c>
      <c r="J132" s="66" t="s">
        <v>952</v>
      </c>
      <c r="K132" s="20" t="s">
        <v>807</v>
      </c>
      <c r="L132" s="20" t="s">
        <v>807</v>
      </c>
      <c r="M132" s="20" t="s">
        <v>952</v>
      </c>
      <c r="N132" s="39" t="s">
        <v>952</v>
      </c>
      <c r="O132" s="63" t="s">
        <v>952</v>
      </c>
      <c r="P132" s="20" t="s">
        <v>999</v>
      </c>
      <c r="Q132" s="63" t="s">
        <v>556</v>
      </c>
    </row>
    <row r="133" spans="1:17">
      <c r="A133" t="s">
        <v>616</v>
      </c>
      <c r="B133" t="s">
        <v>617</v>
      </c>
      <c r="C133" t="s">
        <v>618</v>
      </c>
      <c r="D133" s="66" t="s">
        <v>952</v>
      </c>
      <c r="E133" s="20" t="s">
        <v>807</v>
      </c>
      <c r="F133" s="20" t="s">
        <v>952</v>
      </c>
      <c r="G133" s="20" t="s">
        <v>952</v>
      </c>
      <c r="H133" s="39" t="s">
        <v>952</v>
      </c>
      <c r="I133" s="63" t="s">
        <v>952</v>
      </c>
      <c r="J133" s="66" t="s">
        <v>952</v>
      </c>
      <c r="K133" s="20" t="s">
        <v>807</v>
      </c>
      <c r="L133" s="20" t="s">
        <v>952</v>
      </c>
      <c r="M133" s="20" t="s">
        <v>952</v>
      </c>
      <c r="N133" s="39" t="s">
        <v>952</v>
      </c>
      <c r="O133" s="63" t="s">
        <v>952</v>
      </c>
      <c r="P133" s="20" t="s">
        <v>999</v>
      </c>
      <c r="Q133" s="63" t="s">
        <v>556</v>
      </c>
    </row>
    <row r="134" spans="1:17">
      <c r="A134" t="s">
        <v>619</v>
      </c>
      <c r="B134" t="s">
        <v>620</v>
      </c>
      <c r="C134" t="s">
        <v>621</v>
      </c>
      <c r="D134" s="66" t="s">
        <v>952</v>
      </c>
      <c r="E134" s="20" t="s">
        <v>807</v>
      </c>
      <c r="F134" s="20" t="s">
        <v>952</v>
      </c>
      <c r="G134" s="20" t="s">
        <v>952</v>
      </c>
      <c r="H134" s="39" t="s">
        <v>952</v>
      </c>
      <c r="I134" s="63" t="s">
        <v>952</v>
      </c>
      <c r="J134" s="66" t="s">
        <v>952</v>
      </c>
      <c r="K134" s="20" t="s">
        <v>807</v>
      </c>
      <c r="L134" s="20" t="s">
        <v>952</v>
      </c>
      <c r="M134" s="20" t="s">
        <v>952</v>
      </c>
      <c r="N134" s="39" t="s">
        <v>952</v>
      </c>
      <c r="O134" s="63" t="s">
        <v>952</v>
      </c>
      <c r="P134" s="20" t="s">
        <v>999</v>
      </c>
      <c r="Q134" s="63" t="s">
        <v>556</v>
      </c>
    </row>
    <row r="135" spans="1:17">
      <c r="A135" t="s">
        <v>622</v>
      </c>
      <c r="B135" t="s">
        <v>623</v>
      </c>
      <c r="C135" t="s">
        <v>624</v>
      </c>
      <c r="D135" s="66" t="s">
        <v>952</v>
      </c>
      <c r="E135" s="20" t="s">
        <v>807</v>
      </c>
      <c r="F135" s="20" t="s">
        <v>952</v>
      </c>
      <c r="G135" s="20" t="s">
        <v>952</v>
      </c>
      <c r="H135" s="39" t="s">
        <v>952</v>
      </c>
      <c r="I135" s="63" t="s">
        <v>952</v>
      </c>
      <c r="J135" s="66" t="s">
        <v>952</v>
      </c>
      <c r="K135" s="20" t="s">
        <v>807</v>
      </c>
      <c r="L135" s="20" t="s">
        <v>952</v>
      </c>
      <c r="M135" s="20" t="s">
        <v>952</v>
      </c>
      <c r="N135" s="39" t="s">
        <v>952</v>
      </c>
      <c r="O135" s="63" t="s">
        <v>952</v>
      </c>
      <c r="P135" s="20" t="s">
        <v>999</v>
      </c>
      <c r="Q135" s="63" t="s">
        <v>556</v>
      </c>
    </row>
    <row r="136" spans="1:17">
      <c r="A136" t="s">
        <v>625</v>
      </c>
      <c r="B136" t="s">
        <v>626</v>
      </c>
      <c r="C136" t="s">
        <v>627</v>
      </c>
      <c r="D136" s="66" t="s">
        <v>952</v>
      </c>
      <c r="E136" s="20" t="s">
        <v>807</v>
      </c>
      <c r="F136" s="20" t="s">
        <v>952</v>
      </c>
      <c r="G136" s="20" t="s">
        <v>952</v>
      </c>
      <c r="H136" s="39" t="s">
        <v>952</v>
      </c>
      <c r="I136" s="63" t="s">
        <v>952</v>
      </c>
      <c r="J136" s="66" t="s">
        <v>952</v>
      </c>
      <c r="K136" s="20" t="s">
        <v>807</v>
      </c>
      <c r="L136" s="20" t="s">
        <v>952</v>
      </c>
      <c r="M136" s="20" t="s">
        <v>952</v>
      </c>
      <c r="N136" s="39" t="s">
        <v>952</v>
      </c>
      <c r="O136" s="63" t="s">
        <v>952</v>
      </c>
      <c r="P136" s="20" t="s">
        <v>999</v>
      </c>
      <c r="Q136" s="63" t="s">
        <v>556</v>
      </c>
    </row>
    <row r="137" spans="1:17">
      <c r="A137" t="s">
        <v>628</v>
      </c>
      <c r="B137" s="138">
        <v>354656</v>
      </c>
      <c r="C137" t="s">
        <v>630</v>
      </c>
      <c r="D137" s="66" t="s">
        <v>952</v>
      </c>
      <c r="E137" s="20" t="s">
        <v>807</v>
      </c>
      <c r="F137" s="20" t="s">
        <v>952</v>
      </c>
      <c r="G137" s="20" t="s">
        <v>952</v>
      </c>
      <c r="H137" s="39" t="s">
        <v>952</v>
      </c>
      <c r="I137" s="63" t="s">
        <v>952</v>
      </c>
      <c r="J137" s="66" t="s">
        <v>952</v>
      </c>
      <c r="K137" s="20" t="s">
        <v>807</v>
      </c>
      <c r="L137" s="20" t="s">
        <v>952</v>
      </c>
      <c r="M137" s="20" t="s">
        <v>952</v>
      </c>
      <c r="N137" s="39" t="s">
        <v>807</v>
      </c>
      <c r="O137" s="63" t="s">
        <v>952</v>
      </c>
      <c r="P137" s="20" t="s">
        <v>999</v>
      </c>
      <c r="Q137" s="63" t="s">
        <v>556</v>
      </c>
    </row>
    <row r="138" spans="1:17">
      <c r="A138" t="s">
        <v>631</v>
      </c>
      <c r="B138" s="138">
        <v>1628499</v>
      </c>
      <c r="C138" t="s">
        <v>633</v>
      </c>
      <c r="D138" s="66" t="s">
        <v>952</v>
      </c>
      <c r="E138" s="20" t="s">
        <v>807</v>
      </c>
      <c r="F138" s="20" t="s">
        <v>952</v>
      </c>
      <c r="G138" s="20" t="s">
        <v>952</v>
      </c>
      <c r="H138" s="39" t="s">
        <v>952</v>
      </c>
      <c r="I138" s="63" t="s">
        <v>952</v>
      </c>
      <c r="J138" s="66" t="s">
        <v>952</v>
      </c>
      <c r="K138" s="20" t="s">
        <v>807</v>
      </c>
      <c r="L138" s="20" t="s">
        <v>952</v>
      </c>
      <c r="M138" s="20" t="s">
        <v>952</v>
      </c>
      <c r="N138" s="39" t="s">
        <v>952</v>
      </c>
      <c r="O138" s="63" t="s">
        <v>952</v>
      </c>
      <c r="P138" s="20" t="s">
        <v>999</v>
      </c>
      <c r="Q138" s="63" t="s">
        <v>556</v>
      </c>
    </row>
    <row r="139" spans="1:17">
      <c r="A139" t="s">
        <v>634</v>
      </c>
      <c r="B139" t="s">
        <v>635</v>
      </c>
      <c r="C139" t="s">
        <v>636</v>
      </c>
      <c r="D139" s="66" t="s">
        <v>952</v>
      </c>
      <c r="E139" s="20" t="s">
        <v>807</v>
      </c>
      <c r="F139" s="20" t="s">
        <v>952</v>
      </c>
      <c r="G139" s="20" t="s">
        <v>952</v>
      </c>
      <c r="H139" s="39" t="s">
        <v>952</v>
      </c>
      <c r="I139" s="63" t="s">
        <v>952</v>
      </c>
      <c r="J139" s="66" t="s">
        <v>952</v>
      </c>
      <c r="K139" s="20" t="s">
        <v>807</v>
      </c>
      <c r="L139" s="20" t="s">
        <v>952</v>
      </c>
      <c r="M139" s="20" t="s">
        <v>952</v>
      </c>
      <c r="N139" s="39" t="s">
        <v>807</v>
      </c>
      <c r="O139" s="63" t="s">
        <v>952</v>
      </c>
      <c r="P139" s="20" t="s">
        <v>999</v>
      </c>
      <c r="Q139" s="63" t="s">
        <v>556</v>
      </c>
    </row>
    <row r="140" spans="1:17">
      <c r="A140" t="s">
        <v>849</v>
      </c>
      <c r="B140" t="s">
        <v>638</v>
      </c>
      <c r="C140" t="s">
        <v>639</v>
      </c>
      <c r="D140" s="66" t="s">
        <v>952</v>
      </c>
      <c r="E140" s="20" t="s">
        <v>952</v>
      </c>
      <c r="F140" s="20" t="s">
        <v>952</v>
      </c>
      <c r="G140" s="20" t="s">
        <v>952</v>
      </c>
      <c r="H140" s="39" t="s">
        <v>952</v>
      </c>
      <c r="I140" s="63" t="s">
        <v>807</v>
      </c>
      <c r="J140" s="66" t="s">
        <v>952</v>
      </c>
      <c r="K140" s="20" t="s">
        <v>952</v>
      </c>
      <c r="L140" s="20" t="s">
        <v>952</v>
      </c>
      <c r="M140" s="20" t="s">
        <v>807</v>
      </c>
      <c r="N140" s="39" t="s">
        <v>952</v>
      </c>
      <c r="O140" s="63" t="s">
        <v>952</v>
      </c>
      <c r="P140" s="20" t="s">
        <v>999</v>
      </c>
      <c r="Q140" s="63" t="s">
        <v>556</v>
      </c>
    </row>
    <row r="141" spans="1:17">
      <c r="A141" t="s">
        <v>640</v>
      </c>
      <c r="B141" t="s">
        <v>641</v>
      </c>
      <c r="C141" t="s">
        <v>642</v>
      </c>
      <c r="D141" s="66" t="s">
        <v>952</v>
      </c>
      <c r="E141" s="20" t="s">
        <v>952</v>
      </c>
      <c r="F141" s="20" t="s">
        <v>952</v>
      </c>
      <c r="G141" s="20" t="s">
        <v>952</v>
      </c>
      <c r="H141" s="39" t="s">
        <v>952</v>
      </c>
      <c r="I141" s="63" t="s">
        <v>807</v>
      </c>
      <c r="J141" s="66" t="s">
        <v>952</v>
      </c>
      <c r="K141" s="20" t="s">
        <v>952</v>
      </c>
      <c r="L141" s="20" t="s">
        <v>807</v>
      </c>
      <c r="M141" s="20" t="s">
        <v>952</v>
      </c>
      <c r="N141" s="39" t="s">
        <v>952</v>
      </c>
      <c r="O141" s="63" t="s">
        <v>952</v>
      </c>
      <c r="P141" s="20" t="s">
        <v>999</v>
      </c>
      <c r="Q141" s="63" t="s">
        <v>556</v>
      </c>
    </row>
    <row r="142" spans="1:17">
      <c r="A142" t="s">
        <v>920</v>
      </c>
      <c r="B142" t="s">
        <v>644</v>
      </c>
      <c r="C142" t="s">
        <v>645</v>
      </c>
      <c r="D142" s="66" t="s">
        <v>952</v>
      </c>
      <c r="E142" s="20" t="s">
        <v>952</v>
      </c>
      <c r="F142" s="20" t="s">
        <v>952</v>
      </c>
      <c r="G142" s="20" t="s">
        <v>952</v>
      </c>
      <c r="H142" s="39" t="s">
        <v>952</v>
      </c>
      <c r="I142" s="63" t="s">
        <v>807</v>
      </c>
      <c r="J142" s="66" t="s">
        <v>952</v>
      </c>
      <c r="K142" s="20" t="s">
        <v>952</v>
      </c>
      <c r="L142" s="20" t="s">
        <v>952</v>
      </c>
      <c r="M142" s="20" t="s">
        <v>952</v>
      </c>
      <c r="N142" s="39" t="s">
        <v>952</v>
      </c>
      <c r="O142" s="63" t="s">
        <v>807</v>
      </c>
      <c r="P142" s="20" t="s">
        <v>999</v>
      </c>
      <c r="Q142" s="63" t="s">
        <v>556</v>
      </c>
    </row>
    <row r="143" spans="1:17">
      <c r="A143" t="s">
        <v>646</v>
      </c>
      <c r="B143" t="s">
        <v>647</v>
      </c>
      <c r="C143" t="s">
        <v>648</v>
      </c>
      <c r="D143" s="66" t="s">
        <v>952</v>
      </c>
      <c r="E143" s="20" t="s">
        <v>807</v>
      </c>
      <c r="F143" s="20" t="s">
        <v>952</v>
      </c>
      <c r="G143" s="20" t="s">
        <v>952</v>
      </c>
      <c r="H143" s="39" t="s">
        <v>952</v>
      </c>
      <c r="I143" s="63" t="s">
        <v>952</v>
      </c>
      <c r="J143" s="66" t="s">
        <v>952</v>
      </c>
      <c r="K143" s="20" t="s">
        <v>807</v>
      </c>
      <c r="L143" s="20" t="s">
        <v>952</v>
      </c>
      <c r="M143" s="20" t="s">
        <v>952</v>
      </c>
      <c r="N143" s="39" t="s">
        <v>952</v>
      </c>
      <c r="O143" s="63" t="s">
        <v>952</v>
      </c>
      <c r="P143" s="20" t="s">
        <v>999</v>
      </c>
      <c r="Q143" s="63" t="s">
        <v>556</v>
      </c>
    </row>
    <row r="144" spans="1:17">
      <c r="A144" t="s">
        <v>921</v>
      </c>
      <c r="B144" t="s">
        <v>650</v>
      </c>
      <c r="C144" t="s">
        <v>651</v>
      </c>
      <c r="D144" s="66" t="s">
        <v>952</v>
      </c>
      <c r="E144" s="20" t="s">
        <v>807</v>
      </c>
      <c r="F144" s="20" t="s">
        <v>952</v>
      </c>
      <c r="G144" s="20" t="s">
        <v>952</v>
      </c>
      <c r="H144" s="39" t="s">
        <v>952</v>
      </c>
      <c r="I144" s="63" t="s">
        <v>952</v>
      </c>
      <c r="J144" s="66" t="s">
        <v>952</v>
      </c>
      <c r="K144" s="20" t="s">
        <v>807</v>
      </c>
      <c r="L144" s="20" t="s">
        <v>952</v>
      </c>
      <c r="M144" s="20" t="s">
        <v>952</v>
      </c>
      <c r="N144" s="39" t="s">
        <v>807</v>
      </c>
      <c r="O144" s="63" t="s">
        <v>952</v>
      </c>
      <c r="P144" s="20" t="s">
        <v>999</v>
      </c>
      <c r="Q144" s="63" t="s">
        <v>556</v>
      </c>
    </row>
    <row r="145" spans="1:17">
      <c r="A145" t="s">
        <v>652</v>
      </c>
      <c r="B145" t="s">
        <v>653</v>
      </c>
      <c r="C145" t="s">
        <v>654</v>
      </c>
      <c r="D145" s="66" t="s">
        <v>952</v>
      </c>
      <c r="E145" s="20" t="s">
        <v>807</v>
      </c>
      <c r="F145" s="20" t="s">
        <v>952</v>
      </c>
      <c r="G145" s="20" t="s">
        <v>952</v>
      </c>
      <c r="H145" s="39" t="s">
        <v>952</v>
      </c>
      <c r="I145" s="63" t="s">
        <v>952</v>
      </c>
      <c r="J145" s="66" t="s">
        <v>952</v>
      </c>
      <c r="K145" s="20" t="s">
        <v>807</v>
      </c>
      <c r="L145" s="20" t="s">
        <v>952</v>
      </c>
      <c r="M145" s="20" t="s">
        <v>952</v>
      </c>
      <c r="N145" s="39" t="s">
        <v>952</v>
      </c>
      <c r="O145" s="63" t="s">
        <v>952</v>
      </c>
      <c r="P145" s="20" t="s">
        <v>999</v>
      </c>
      <c r="Q145" s="63" t="s">
        <v>556</v>
      </c>
    </row>
    <row r="146" spans="1:17">
      <c r="A146" t="s">
        <v>655</v>
      </c>
      <c r="B146" t="s">
        <v>656</v>
      </c>
      <c r="C146" t="s">
        <v>657</v>
      </c>
      <c r="D146" s="66" t="s">
        <v>952</v>
      </c>
      <c r="E146" s="20" t="s">
        <v>952</v>
      </c>
      <c r="F146" s="20" t="s">
        <v>952</v>
      </c>
      <c r="G146" s="20" t="s">
        <v>952</v>
      </c>
      <c r="H146" s="39" t="s">
        <v>952</v>
      </c>
      <c r="I146" s="63" t="s">
        <v>807</v>
      </c>
      <c r="J146" s="66" t="s">
        <v>952</v>
      </c>
      <c r="K146" s="20" t="s">
        <v>952</v>
      </c>
      <c r="L146" s="20" t="s">
        <v>952</v>
      </c>
      <c r="M146" s="20" t="s">
        <v>807</v>
      </c>
      <c r="N146" s="39" t="s">
        <v>952</v>
      </c>
      <c r="O146" s="63" t="s">
        <v>952</v>
      </c>
      <c r="P146" s="20" t="s">
        <v>999</v>
      </c>
      <c r="Q146" s="63" t="s">
        <v>556</v>
      </c>
    </row>
    <row r="147" spans="1:17">
      <c r="A147" t="s">
        <v>658</v>
      </c>
      <c r="B147" t="s">
        <v>659</v>
      </c>
      <c r="C147" t="s">
        <v>660</v>
      </c>
      <c r="D147" s="66" t="s">
        <v>952</v>
      </c>
      <c r="E147" s="20" t="s">
        <v>952</v>
      </c>
      <c r="F147" s="20" t="s">
        <v>952</v>
      </c>
      <c r="G147" s="20" t="s">
        <v>952</v>
      </c>
      <c r="H147" s="39" t="s">
        <v>952</v>
      </c>
      <c r="I147" s="63" t="s">
        <v>807</v>
      </c>
      <c r="J147" s="66" t="s">
        <v>952</v>
      </c>
      <c r="K147" s="20" t="s">
        <v>807</v>
      </c>
      <c r="L147" s="20" t="s">
        <v>952</v>
      </c>
      <c r="M147" s="20" t="s">
        <v>952</v>
      </c>
      <c r="N147" s="39" t="s">
        <v>952</v>
      </c>
      <c r="O147" s="63" t="s">
        <v>952</v>
      </c>
      <c r="P147" s="20" t="s">
        <v>999</v>
      </c>
      <c r="Q147" s="63" t="s">
        <v>556</v>
      </c>
    </row>
    <row r="148" spans="1:17">
      <c r="A148" t="s">
        <v>661</v>
      </c>
      <c r="B148" t="s">
        <v>662</v>
      </c>
      <c r="C148" t="s">
        <v>663</v>
      </c>
      <c r="D148" s="66" t="s">
        <v>952</v>
      </c>
      <c r="E148" s="20" t="s">
        <v>807</v>
      </c>
      <c r="F148" s="20" t="s">
        <v>952</v>
      </c>
      <c r="G148" s="20" t="s">
        <v>952</v>
      </c>
      <c r="H148" s="39" t="s">
        <v>952</v>
      </c>
      <c r="I148" s="63" t="s">
        <v>952</v>
      </c>
      <c r="J148" s="66" t="s">
        <v>952</v>
      </c>
      <c r="K148" s="20" t="s">
        <v>807</v>
      </c>
      <c r="L148" s="20" t="s">
        <v>952</v>
      </c>
      <c r="M148" s="20" t="s">
        <v>952</v>
      </c>
      <c r="N148" s="39" t="s">
        <v>952</v>
      </c>
      <c r="O148" s="63" t="s">
        <v>952</v>
      </c>
      <c r="P148" s="20" t="s">
        <v>999</v>
      </c>
      <c r="Q148" s="63" t="s">
        <v>556</v>
      </c>
    </row>
    <row r="149" spans="1:17">
      <c r="A149" t="s">
        <v>664</v>
      </c>
      <c r="B149" t="s">
        <v>665</v>
      </c>
      <c r="C149" t="s">
        <v>666</v>
      </c>
      <c r="D149" s="66" t="s">
        <v>952</v>
      </c>
      <c r="E149" s="20" t="s">
        <v>807</v>
      </c>
      <c r="F149" s="20" t="s">
        <v>952</v>
      </c>
      <c r="G149" s="20" t="s">
        <v>952</v>
      </c>
      <c r="H149" s="39" t="s">
        <v>952</v>
      </c>
      <c r="I149" s="63" t="s">
        <v>952</v>
      </c>
      <c r="J149" s="66" t="s">
        <v>952</v>
      </c>
      <c r="K149" s="20" t="s">
        <v>807</v>
      </c>
      <c r="L149" s="20" t="s">
        <v>952</v>
      </c>
      <c r="M149" s="20" t="s">
        <v>952</v>
      </c>
      <c r="N149" s="39" t="s">
        <v>807</v>
      </c>
      <c r="O149" s="63" t="s">
        <v>952</v>
      </c>
      <c r="P149" s="20" t="s">
        <v>999</v>
      </c>
      <c r="Q149" s="63" t="s">
        <v>556</v>
      </c>
    </row>
    <row r="150" spans="1:17">
      <c r="A150" t="s">
        <v>667</v>
      </c>
      <c r="B150" t="s">
        <v>668</v>
      </c>
      <c r="C150" t="s">
        <v>669</v>
      </c>
      <c r="D150" s="66" t="s">
        <v>952</v>
      </c>
      <c r="E150" s="20" t="s">
        <v>807</v>
      </c>
      <c r="F150" s="20" t="s">
        <v>952</v>
      </c>
      <c r="G150" s="20" t="s">
        <v>952</v>
      </c>
      <c r="H150" s="39" t="s">
        <v>952</v>
      </c>
      <c r="I150" s="63" t="s">
        <v>952</v>
      </c>
      <c r="J150" s="66" t="s">
        <v>952</v>
      </c>
      <c r="K150" s="20" t="s">
        <v>807</v>
      </c>
      <c r="L150" s="20" t="s">
        <v>952</v>
      </c>
      <c r="M150" s="20" t="s">
        <v>952</v>
      </c>
      <c r="N150" s="39" t="s">
        <v>952</v>
      </c>
      <c r="O150" s="63" t="s">
        <v>952</v>
      </c>
      <c r="P150" s="20" t="s">
        <v>999</v>
      </c>
      <c r="Q150" s="63" t="s">
        <v>556</v>
      </c>
    </row>
    <row r="151" spans="1:17">
      <c r="A151" t="s">
        <v>670</v>
      </c>
      <c r="B151" t="s">
        <v>671</v>
      </c>
      <c r="C151" t="s">
        <v>672</v>
      </c>
      <c r="D151" s="66" t="s">
        <v>952</v>
      </c>
      <c r="E151" s="20" t="s">
        <v>807</v>
      </c>
      <c r="F151" s="20" t="s">
        <v>952</v>
      </c>
      <c r="G151" s="20" t="s">
        <v>952</v>
      </c>
      <c r="H151" s="39" t="s">
        <v>952</v>
      </c>
      <c r="I151" s="63" t="s">
        <v>952</v>
      </c>
      <c r="J151" s="66" t="s">
        <v>952</v>
      </c>
      <c r="K151" s="20" t="s">
        <v>807</v>
      </c>
      <c r="L151" s="20" t="s">
        <v>952</v>
      </c>
      <c r="M151" s="20" t="s">
        <v>952</v>
      </c>
      <c r="N151" s="39" t="s">
        <v>807</v>
      </c>
      <c r="O151" s="63" t="s">
        <v>952</v>
      </c>
      <c r="P151" s="20" t="s">
        <v>999</v>
      </c>
      <c r="Q151" s="63" t="s">
        <v>556</v>
      </c>
    </row>
    <row r="152" spans="1:17">
      <c r="A152" t="s">
        <v>673</v>
      </c>
      <c r="B152" t="s">
        <v>674</v>
      </c>
      <c r="C152" t="s">
        <v>675</v>
      </c>
      <c r="D152" s="66" t="s">
        <v>952</v>
      </c>
      <c r="E152" s="20" t="s">
        <v>807</v>
      </c>
      <c r="F152" s="20" t="s">
        <v>952</v>
      </c>
      <c r="G152" s="20" t="s">
        <v>952</v>
      </c>
      <c r="H152" s="39" t="s">
        <v>952</v>
      </c>
      <c r="I152" s="63" t="s">
        <v>952</v>
      </c>
      <c r="J152" s="66" t="s">
        <v>952</v>
      </c>
      <c r="K152" s="20" t="s">
        <v>807</v>
      </c>
      <c r="L152" s="20" t="s">
        <v>952</v>
      </c>
      <c r="M152" s="20" t="s">
        <v>952</v>
      </c>
      <c r="N152" s="39" t="s">
        <v>807</v>
      </c>
      <c r="O152" s="63" t="s">
        <v>952</v>
      </c>
      <c r="P152" s="20" t="s">
        <v>999</v>
      </c>
      <c r="Q152" s="63" t="s">
        <v>556</v>
      </c>
    </row>
    <row r="153" spans="1:17">
      <c r="A153" t="s">
        <v>676</v>
      </c>
      <c r="B153" t="s">
        <v>677</v>
      </c>
      <c r="C153" t="s">
        <v>678</v>
      </c>
      <c r="D153" s="66" t="s">
        <v>952</v>
      </c>
      <c r="E153" s="20" t="s">
        <v>807</v>
      </c>
      <c r="F153" s="20" t="s">
        <v>952</v>
      </c>
      <c r="G153" s="20" t="s">
        <v>952</v>
      </c>
      <c r="H153" s="39" t="s">
        <v>952</v>
      </c>
      <c r="I153" s="63" t="s">
        <v>952</v>
      </c>
      <c r="J153" s="66" t="s">
        <v>952</v>
      </c>
      <c r="K153" s="20" t="s">
        <v>807</v>
      </c>
      <c r="L153" s="20" t="s">
        <v>952</v>
      </c>
      <c r="M153" s="20" t="s">
        <v>952</v>
      </c>
      <c r="N153" s="39" t="s">
        <v>807</v>
      </c>
      <c r="O153" s="63" t="s">
        <v>952</v>
      </c>
      <c r="P153" s="20" t="s">
        <v>999</v>
      </c>
      <c r="Q153" s="63" t="s">
        <v>556</v>
      </c>
    </row>
    <row r="154" spans="1:17">
      <c r="A154" t="s">
        <v>679</v>
      </c>
      <c r="B154" t="s">
        <v>680</v>
      </c>
      <c r="C154" t="s">
        <v>681</v>
      </c>
      <c r="D154" s="66" t="s">
        <v>952</v>
      </c>
      <c r="E154" s="20" t="s">
        <v>807</v>
      </c>
      <c r="F154" s="20" t="s">
        <v>952</v>
      </c>
      <c r="G154" s="20" t="s">
        <v>952</v>
      </c>
      <c r="H154" s="39" t="s">
        <v>952</v>
      </c>
      <c r="I154" s="63" t="s">
        <v>952</v>
      </c>
      <c r="J154" s="66" t="s">
        <v>952</v>
      </c>
      <c r="K154" s="20" t="s">
        <v>807</v>
      </c>
      <c r="L154" s="20" t="s">
        <v>952</v>
      </c>
      <c r="M154" s="20" t="s">
        <v>952</v>
      </c>
      <c r="N154" s="39" t="s">
        <v>807</v>
      </c>
      <c r="O154" s="63" t="s">
        <v>952</v>
      </c>
      <c r="P154" s="20" t="s">
        <v>999</v>
      </c>
      <c r="Q154" s="63" t="s">
        <v>556</v>
      </c>
    </row>
    <row r="155" spans="1:17">
      <c r="A155" t="s">
        <v>682</v>
      </c>
      <c r="B155" t="s">
        <v>683</v>
      </c>
      <c r="C155" t="s">
        <v>954</v>
      </c>
      <c r="D155" s="66" t="s">
        <v>807</v>
      </c>
      <c r="E155" s="20" t="s">
        <v>952</v>
      </c>
      <c r="F155" s="20" t="s">
        <v>952</v>
      </c>
      <c r="G155" s="20" t="s">
        <v>952</v>
      </c>
      <c r="H155" s="39" t="s">
        <v>952</v>
      </c>
      <c r="I155" s="63" t="s">
        <v>952</v>
      </c>
      <c r="J155" s="66" t="s">
        <v>952</v>
      </c>
      <c r="K155" s="20" t="s">
        <v>952</v>
      </c>
      <c r="L155" s="20" t="s">
        <v>952</v>
      </c>
      <c r="M155" s="20" t="s">
        <v>952</v>
      </c>
      <c r="N155" s="39" t="s">
        <v>952</v>
      </c>
      <c r="O155" s="63" t="s">
        <v>807</v>
      </c>
      <c r="P155" s="20" t="s">
        <v>1031</v>
      </c>
      <c r="Q155" s="63" t="s">
        <v>1004</v>
      </c>
    </row>
    <row r="156" spans="1:17">
      <c r="A156" s="139" t="s">
        <v>685</v>
      </c>
      <c r="B156" t="s">
        <v>686</v>
      </c>
      <c r="C156" t="s">
        <v>687</v>
      </c>
      <c r="D156" s="66" t="s">
        <v>952</v>
      </c>
      <c r="E156" s="20" t="s">
        <v>952</v>
      </c>
      <c r="F156" s="20" t="s">
        <v>952</v>
      </c>
      <c r="G156" s="20" t="s">
        <v>952</v>
      </c>
      <c r="H156" s="39" t="s">
        <v>952</v>
      </c>
      <c r="I156" s="63" t="s">
        <v>807</v>
      </c>
      <c r="J156" s="66" t="s">
        <v>952</v>
      </c>
      <c r="K156" s="20" t="s">
        <v>952</v>
      </c>
      <c r="L156" s="20" t="s">
        <v>952</v>
      </c>
      <c r="M156" s="20" t="s">
        <v>952</v>
      </c>
      <c r="N156" s="39" t="s">
        <v>952</v>
      </c>
      <c r="O156" s="63" t="s">
        <v>807</v>
      </c>
      <c r="P156" s="20" t="s">
        <v>1024</v>
      </c>
      <c r="Q156" s="63" t="s">
        <v>1025</v>
      </c>
    </row>
    <row r="157" spans="1:17">
      <c r="A157" t="s">
        <v>688</v>
      </c>
      <c r="B157" t="s">
        <v>689</v>
      </c>
      <c r="C157" t="s">
        <v>690</v>
      </c>
      <c r="D157" s="66" t="s">
        <v>952</v>
      </c>
      <c r="E157" s="20" t="s">
        <v>952</v>
      </c>
      <c r="F157" s="20" t="s">
        <v>952</v>
      </c>
      <c r="G157" s="20" t="s">
        <v>952</v>
      </c>
      <c r="H157" s="39" t="s">
        <v>952</v>
      </c>
      <c r="I157" s="63" t="s">
        <v>807</v>
      </c>
      <c r="J157" s="66" t="s">
        <v>952</v>
      </c>
      <c r="K157" s="20" t="s">
        <v>952</v>
      </c>
      <c r="L157" s="20" t="s">
        <v>952</v>
      </c>
      <c r="M157" s="20" t="s">
        <v>952</v>
      </c>
      <c r="N157" s="39" t="s">
        <v>807</v>
      </c>
      <c r="O157" s="63" t="s">
        <v>952</v>
      </c>
      <c r="P157" s="20" t="s">
        <v>999</v>
      </c>
      <c r="Q157" s="63" t="s">
        <v>556</v>
      </c>
    </row>
    <row r="158" spans="1:17">
      <c r="A158" t="s">
        <v>691</v>
      </c>
      <c r="B158" t="s">
        <v>955</v>
      </c>
      <c r="C158" t="s">
        <v>693</v>
      </c>
      <c r="D158" s="66" t="s">
        <v>952</v>
      </c>
      <c r="E158" s="20" t="s">
        <v>952</v>
      </c>
      <c r="F158" s="20" t="s">
        <v>952</v>
      </c>
      <c r="G158" s="20" t="s">
        <v>952</v>
      </c>
      <c r="H158" s="39" t="s">
        <v>952</v>
      </c>
      <c r="I158" s="63" t="s">
        <v>807</v>
      </c>
      <c r="J158" s="66" t="s">
        <v>952</v>
      </c>
      <c r="K158" s="20" t="s">
        <v>952</v>
      </c>
      <c r="L158" s="20" t="s">
        <v>952</v>
      </c>
      <c r="M158" s="20" t="s">
        <v>952</v>
      </c>
      <c r="N158" s="39" t="s">
        <v>807</v>
      </c>
      <c r="O158" s="63" t="s">
        <v>952</v>
      </c>
      <c r="P158" s="20" t="s">
        <v>999</v>
      </c>
      <c r="Q158" s="63" t="s">
        <v>556</v>
      </c>
    </row>
    <row r="159" spans="1:17">
      <c r="A159" t="s">
        <v>932</v>
      </c>
      <c r="B159" t="s">
        <v>956</v>
      </c>
      <c r="C159" t="s">
        <v>696</v>
      </c>
      <c r="D159" s="66" t="s">
        <v>952</v>
      </c>
      <c r="E159" s="20" t="s">
        <v>952</v>
      </c>
      <c r="F159" s="20" t="s">
        <v>952</v>
      </c>
      <c r="G159" s="20" t="s">
        <v>952</v>
      </c>
      <c r="H159" s="39" t="s">
        <v>952</v>
      </c>
      <c r="I159" s="63" t="s">
        <v>807</v>
      </c>
      <c r="J159" s="66" t="s">
        <v>952</v>
      </c>
      <c r="K159" s="20" t="s">
        <v>952</v>
      </c>
      <c r="L159" s="20" t="s">
        <v>952</v>
      </c>
      <c r="M159" s="20" t="s">
        <v>952</v>
      </c>
      <c r="N159" s="39" t="s">
        <v>952</v>
      </c>
      <c r="O159" s="63" t="s">
        <v>807</v>
      </c>
      <c r="P159" s="20" t="s">
        <v>999</v>
      </c>
      <c r="Q159" s="63" t="s">
        <v>556</v>
      </c>
    </row>
    <row r="160" spans="1:17">
      <c r="A160" t="s">
        <v>697</v>
      </c>
      <c r="B160" t="s">
        <v>957</v>
      </c>
      <c r="C160" t="s">
        <v>699</v>
      </c>
      <c r="D160" s="66" t="s">
        <v>952</v>
      </c>
      <c r="E160" s="20" t="s">
        <v>952</v>
      </c>
      <c r="F160" s="20" t="s">
        <v>952</v>
      </c>
      <c r="G160" s="20" t="s">
        <v>952</v>
      </c>
      <c r="H160" s="39" t="s">
        <v>952</v>
      </c>
      <c r="I160" s="63" t="s">
        <v>807</v>
      </c>
      <c r="J160" s="66" t="s">
        <v>952</v>
      </c>
      <c r="K160" s="20" t="s">
        <v>952</v>
      </c>
      <c r="L160" s="20" t="s">
        <v>952</v>
      </c>
      <c r="M160" s="20" t="s">
        <v>952</v>
      </c>
      <c r="N160" s="39" t="s">
        <v>952</v>
      </c>
      <c r="O160" s="63" t="s">
        <v>807</v>
      </c>
      <c r="P160" s="20" t="s">
        <v>999</v>
      </c>
      <c r="Q160" s="63" t="s">
        <v>556</v>
      </c>
    </row>
    <row r="161" spans="1:17">
      <c r="A161" t="s">
        <v>700</v>
      </c>
      <c r="B161" t="s">
        <v>701</v>
      </c>
      <c r="C161" t="s">
        <v>702</v>
      </c>
      <c r="D161" s="66" t="s">
        <v>952</v>
      </c>
      <c r="E161" s="20" t="s">
        <v>952</v>
      </c>
      <c r="F161" s="20" t="s">
        <v>807</v>
      </c>
      <c r="G161" s="20" t="s">
        <v>952</v>
      </c>
      <c r="H161" s="39" t="s">
        <v>952</v>
      </c>
      <c r="I161" s="63" t="s">
        <v>952</v>
      </c>
      <c r="J161" s="66" t="s">
        <v>952</v>
      </c>
      <c r="K161" s="20" t="s">
        <v>952</v>
      </c>
      <c r="L161" s="20" t="s">
        <v>807</v>
      </c>
      <c r="M161" s="20" t="s">
        <v>952</v>
      </c>
      <c r="N161" s="39" t="s">
        <v>952</v>
      </c>
      <c r="O161" s="63" t="s">
        <v>952</v>
      </c>
      <c r="P161" s="20" t="s">
        <v>1032</v>
      </c>
      <c r="Q161" s="63" t="s">
        <v>1033</v>
      </c>
    </row>
    <row r="162" spans="1:17">
      <c r="A162" t="s">
        <v>703</v>
      </c>
      <c r="B162" t="s">
        <v>704</v>
      </c>
      <c r="C162" t="s">
        <v>705</v>
      </c>
      <c r="D162" s="66" t="s">
        <v>952</v>
      </c>
      <c r="E162" s="20" t="s">
        <v>807</v>
      </c>
      <c r="F162" s="20" t="s">
        <v>952</v>
      </c>
      <c r="G162" s="20" t="s">
        <v>952</v>
      </c>
      <c r="H162" s="39" t="s">
        <v>952</v>
      </c>
      <c r="I162" s="63" t="s">
        <v>952</v>
      </c>
      <c r="J162" s="66" t="s">
        <v>952</v>
      </c>
      <c r="K162" s="20" t="s">
        <v>807</v>
      </c>
      <c r="L162" s="20" t="s">
        <v>952</v>
      </c>
      <c r="M162" s="20" t="s">
        <v>952</v>
      </c>
      <c r="N162" s="39" t="s">
        <v>952</v>
      </c>
      <c r="O162" s="63" t="s">
        <v>952</v>
      </c>
      <c r="P162" s="20" t="s">
        <v>999</v>
      </c>
      <c r="Q162" s="63" t="s">
        <v>556</v>
      </c>
    </row>
    <row r="163" spans="1:17">
      <c r="A163" t="s">
        <v>706</v>
      </c>
      <c r="B163" t="s">
        <v>707</v>
      </c>
      <c r="C163" t="s">
        <v>708</v>
      </c>
      <c r="D163" s="66" t="s">
        <v>952</v>
      </c>
      <c r="E163" s="20" t="s">
        <v>807</v>
      </c>
      <c r="F163" s="20" t="s">
        <v>952</v>
      </c>
      <c r="G163" s="20" t="s">
        <v>952</v>
      </c>
      <c r="H163" s="39" t="s">
        <v>952</v>
      </c>
      <c r="I163" s="63" t="s">
        <v>952</v>
      </c>
      <c r="J163" s="66" t="s">
        <v>952</v>
      </c>
      <c r="K163" s="20" t="s">
        <v>807</v>
      </c>
      <c r="L163" s="20" t="s">
        <v>952</v>
      </c>
      <c r="M163" s="20" t="s">
        <v>952</v>
      </c>
      <c r="N163" s="39" t="s">
        <v>952</v>
      </c>
      <c r="O163" s="63" t="s">
        <v>952</v>
      </c>
      <c r="P163" s="20" t="s">
        <v>999</v>
      </c>
      <c r="Q163" s="63" t="s">
        <v>556</v>
      </c>
    </row>
    <row r="164" spans="1:17">
      <c r="A164" t="s">
        <v>709</v>
      </c>
      <c r="B164" t="s">
        <v>710</v>
      </c>
      <c r="C164" t="s">
        <v>711</v>
      </c>
      <c r="D164" s="66" t="s">
        <v>952</v>
      </c>
      <c r="E164" s="20" t="s">
        <v>952</v>
      </c>
      <c r="F164" s="20" t="s">
        <v>952</v>
      </c>
      <c r="G164" s="20" t="s">
        <v>952</v>
      </c>
      <c r="H164" s="39" t="s">
        <v>807</v>
      </c>
      <c r="I164" s="63" t="s">
        <v>952</v>
      </c>
      <c r="J164" s="66" t="s">
        <v>952</v>
      </c>
      <c r="K164" s="20" t="s">
        <v>807</v>
      </c>
      <c r="L164" s="20" t="s">
        <v>952</v>
      </c>
      <c r="M164" s="20" t="s">
        <v>952</v>
      </c>
      <c r="N164" s="39" t="s">
        <v>807</v>
      </c>
      <c r="O164" s="63" t="s">
        <v>952</v>
      </c>
      <c r="P164" s="20" t="s">
        <v>999</v>
      </c>
      <c r="Q164" s="63" t="s">
        <v>556</v>
      </c>
    </row>
    <row r="165" spans="1:17">
      <c r="A165" t="s">
        <v>712</v>
      </c>
      <c r="B165" t="s">
        <v>713</v>
      </c>
      <c r="C165" t="s">
        <v>714</v>
      </c>
      <c r="D165" s="66" t="s">
        <v>807</v>
      </c>
      <c r="E165" s="20" t="s">
        <v>952</v>
      </c>
      <c r="F165" s="20" t="s">
        <v>952</v>
      </c>
      <c r="G165" s="20" t="s">
        <v>952</v>
      </c>
      <c r="H165" s="39" t="s">
        <v>952</v>
      </c>
      <c r="I165" s="63" t="s">
        <v>952</v>
      </c>
      <c r="J165" s="66" t="s">
        <v>952</v>
      </c>
      <c r="K165" s="20" t="s">
        <v>807</v>
      </c>
      <c r="L165" s="20" t="s">
        <v>952</v>
      </c>
      <c r="M165" s="20" t="s">
        <v>952</v>
      </c>
      <c r="N165" s="39" t="s">
        <v>952</v>
      </c>
      <c r="O165" s="63" t="s">
        <v>952</v>
      </c>
      <c r="P165" s="20" t="s">
        <v>999</v>
      </c>
      <c r="Q165" s="63" t="s">
        <v>556</v>
      </c>
    </row>
    <row r="166" spans="1:17" ht="14" thickBot="1">
      <c r="A166" s="64" t="s">
        <v>715</v>
      </c>
      <c r="B166" s="64" t="s">
        <v>716</v>
      </c>
      <c r="C166" s="64" t="s">
        <v>717</v>
      </c>
      <c r="D166" s="174" t="s">
        <v>952</v>
      </c>
      <c r="E166" s="21" t="s">
        <v>952</v>
      </c>
      <c r="F166" s="21" t="s">
        <v>952</v>
      </c>
      <c r="G166" s="21" t="s">
        <v>952</v>
      </c>
      <c r="H166" s="176" t="s">
        <v>952</v>
      </c>
      <c r="I166" s="175" t="s">
        <v>807</v>
      </c>
      <c r="J166" s="174" t="s">
        <v>952</v>
      </c>
      <c r="K166" s="21" t="s">
        <v>807</v>
      </c>
      <c r="L166" s="21" t="s">
        <v>952</v>
      </c>
      <c r="M166" s="21" t="s">
        <v>952</v>
      </c>
      <c r="N166" s="176" t="s">
        <v>952</v>
      </c>
      <c r="O166" s="175" t="s">
        <v>952</v>
      </c>
      <c r="P166" s="21" t="s">
        <v>1030</v>
      </c>
      <c r="Q166" s="175" t="s">
        <v>558</v>
      </c>
    </row>
    <row r="167" spans="1:17">
      <c r="C167" s="40" t="s">
        <v>952</v>
      </c>
    </row>
    <row r="168" spans="1:17">
      <c r="C168" s="40" t="s">
        <v>807</v>
      </c>
    </row>
    <row r="175" spans="1:17">
      <c r="A175" s="49" t="s">
        <v>1034</v>
      </c>
    </row>
    <row r="176" spans="1:17">
      <c r="A176" t="s">
        <v>225</v>
      </c>
      <c r="B176" t="s">
        <v>226</v>
      </c>
      <c r="C176" t="s">
        <v>136</v>
      </c>
    </row>
    <row r="177" spans="1:3">
      <c r="A177" t="s">
        <v>227</v>
      </c>
      <c r="B177" t="s">
        <v>228</v>
      </c>
      <c r="C177" t="s">
        <v>136</v>
      </c>
    </row>
    <row r="178" spans="1:3">
      <c r="A178" t="s">
        <v>242</v>
      </c>
      <c r="B178" t="s">
        <v>243</v>
      </c>
      <c r="C178" t="s">
        <v>136</v>
      </c>
    </row>
    <row r="179" spans="1:3">
      <c r="A179" t="s">
        <v>244</v>
      </c>
      <c r="B179" t="s">
        <v>245</v>
      </c>
      <c r="C179" t="s">
        <v>136</v>
      </c>
    </row>
    <row r="180" spans="1:3">
      <c r="A180" t="s">
        <v>246</v>
      </c>
      <c r="B180" t="s">
        <v>247</v>
      </c>
      <c r="C180" t="s">
        <v>136</v>
      </c>
    </row>
    <row r="181" spans="1:3">
      <c r="A181" t="s">
        <v>248</v>
      </c>
      <c r="B181" t="s">
        <v>249</v>
      </c>
      <c r="C181" t="s">
        <v>136</v>
      </c>
    </row>
  </sheetData>
  <mergeCells count="5">
    <mergeCell ref="P2:Q2"/>
    <mergeCell ref="D1:O1"/>
    <mergeCell ref="P1:Q1"/>
    <mergeCell ref="D2:I2"/>
    <mergeCell ref="J2:O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CosEU SkinSens DB</vt:lpstr>
      <vt:lpstr>CPCat use classes set 1</vt:lpstr>
      <vt:lpstr>LLNA set 1</vt:lpstr>
      <vt:lpstr>SENS-IS set 1</vt:lpstr>
      <vt:lpstr>Reactivity alerts</vt:lpstr>
      <vt:lpstr>'Reactivity alerts'!CE_TT_skinsensitization</vt:lpstr>
    </vt:vector>
  </TitlesOfParts>
  <Company>Procter &amp; Gamble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Kern</dc:creator>
  <cp:lastModifiedBy>Sebastian Hoffmann</cp:lastModifiedBy>
  <cp:lastPrinted>2010-03-10T09:33:22Z</cp:lastPrinted>
  <dcterms:created xsi:type="dcterms:W3CDTF">2010-02-12T12:46:13Z</dcterms:created>
  <dcterms:modified xsi:type="dcterms:W3CDTF">2022-03-24T14:46:50Z</dcterms:modified>
</cp:coreProperties>
</file>