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2019\CellDensityPaper - final submission\"/>
    </mc:Choice>
  </mc:AlternateContent>
  <bookViews>
    <workbookView xWindow="0" yWindow="0" windowWidth="28650" windowHeight="9885"/>
  </bookViews>
  <sheets>
    <sheet name="Sheet1" sheetId="1" r:id="rId1"/>
  </sheets>
  <definedNames>
    <definedName name="POAG_variants_yukihiro_cct_1" localSheetId="0">Sheet1!$Y$3:$AH$17</definedName>
    <definedName name="POAG_variants_yukihiro_cd_1" localSheetId="0">Sheet1!$S$3:$V$17</definedName>
    <definedName name="POAG_variants_yukihiro_ch_1" localSheetId="0">Sheet1!$AA$3:$AB$17</definedName>
    <definedName name="POAG_variants_yukihiro_crf_1" localSheetId="0">Sheet1!$AC$3:$AD$17</definedName>
    <definedName name="POAG_variants_yukihiro_cv_1" localSheetId="0">Sheet1!$W$3:$Z$17</definedName>
    <definedName name="POAG_variants_yukihiro_hex_1" localSheetId="0">Sheet1!$W$3:$Z$17</definedName>
    <definedName name="POAG_variants_yukihiro_IOPcc_1" localSheetId="0">Sheet1!$AG$3:$AH$17</definedName>
    <definedName name="POAG_variants_yukihiro_IOPg_1" localSheetId="0">Sheet1!$AE$3:$AF$17</definedName>
    <definedName name="POAG_variants_yukihiro_POAG_meta_effect" localSheetId="0">Sheet1!$O$3:$P$17</definedName>
    <definedName name="POAG_variants_yukihiro_table" localSheetId="0">Sheet1!$A$3:$H$17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P14" i="1"/>
  <c r="J14" i="1"/>
  <c r="P13" i="1"/>
  <c r="J13" i="1"/>
  <c r="P10" i="1"/>
  <c r="J7" i="1"/>
  <c r="P3" i="1"/>
  <c r="J3" i="1"/>
</calcChain>
</file>

<file path=xl/connections.xml><?xml version="1.0" encoding="utf-8"?>
<connections xmlns="http://schemas.openxmlformats.org/spreadsheetml/2006/main">
  <connection id="1" name="POAG_variants_yukihiro_cct" type="6" refreshedVersion="6" background="1" saveData="1">
    <textPr codePage="437" sourceFile="Y:\POAG_variants_yukihiro_cct.txt">
      <textFields>
        <textField/>
      </textFields>
    </textPr>
  </connection>
  <connection id="2" name="POAG_variants_yukihiro_cd" type="6" refreshedVersion="6" background="1" saveData="1">
    <textPr codePage="437" sourceFile="Y:\POAG_variants_yukihiro_cd.txt">
      <textFields count="4">
        <textField/>
        <textField/>
        <textField/>
        <textField/>
      </textFields>
    </textPr>
  </connection>
  <connection id="3" name="POAG_variants_yukihiro_ch" type="6" refreshedVersion="6" background="1" saveData="1">
    <textPr codePage="437" sourceFile="Y:\POAG_variants_yukihiro_ch.txt">
      <textFields>
        <textField/>
      </textFields>
    </textPr>
  </connection>
  <connection id="4" name="POAG_variants_yukihiro_crf" type="6" refreshedVersion="6" background="1" saveData="1">
    <textPr codePage="437" sourceFile="Y:\POAG_variants_yukihiro_crf.txt">
      <textFields>
        <textField/>
      </textFields>
    </textPr>
  </connection>
  <connection id="5" name="POAG_variants_yukihiro_cv" type="6" refreshedVersion="6" background="1" saveData="1">
    <textPr codePage="437" sourceFile="Y:\POAG_variants_yukihiro_cv.txt">
      <textFields>
        <textField/>
      </textFields>
    </textPr>
  </connection>
  <connection id="6" name="POAG_variants_yukihiro_hex" type="6" refreshedVersion="6" background="1" saveData="1">
    <textPr codePage="437" sourceFile="Y:\POAG_variants_yukihiro_hex.txt">
      <textFields>
        <textField/>
      </textFields>
    </textPr>
  </connection>
  <connection id="7" name="POAG_variants_yukihiro_IOPcc" type="6" refreshedVersion="6" background="1" saveData="1">
    <textPr codePage="437" sourceFile="Y:\POAG_variants_yukihiro_IOPcc.txt">
      <textFields>
        <textField/>
      </textFields>
    </textPr>
  </connection>
  <connection id="8" name="POAG_variants_yukihiro_IOPg" type="6" refreshedVersion="6" background="1" saveData="1">
    <textPr codePage="437" sourceFile="Y:\POAG_variants_yukihiro_IOPg.txt">
      <textFields>
        <textField/>
      </textFields>
    </textPr>
  </connection>
  <connection id="9" name="POAG_variants_yukihiro_POAG_meta_effect" type="6" refreshedVersion="6" background="1" saveData="1">
    <textPr codePage="437" sourceFile="Y:\POAG_variants_yukihiro_POAG_meta_effect.txt">
      <textFields count="4">
        <textField/>
        <textField/>
        <textField/>
        <textField/>
      </textFields>
    </textPr>
  </connection>
  <connection id="10" name="POAG_variants_yukihiro_table" type="6" refreshedVersion="6" background="1" saveData="1">
    <textPr codePage="437" sourceFile="Y:\POAG_variants_yukihiro_table.txt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<sst xmlns="http://schemas.openxmlformats.org/spreadsheetml/2006/main" count="131" uniqueCount="73">
  <si>
    <t>POAG</t>
  </si>
  <si>
    <t>Cell density</t>
  </si>
  <si>
    <t>CV</t>
  </si>
  <si>
    <t>HEX</t>
  </si>
  <si>
    <t>CCT</t>
  </si>
  <si>
    <t>CH</t>
  </si>
  <si>
    <t>CRF</t>
  </si>
  <si>
    <t>IOPg</t>
  </si>
  <si>
    <t>IOPcc</t>
  </si>
  <si>
    <t>Variant</t>
  </si>
  <si>
    <t>Chr</t>
  </si>
  <si>
    <t>Position</t>
  </si>
  <si>
    <t>MAF (%)</t>
  </si>
  <si>
    <t>Minor allele</t>
  </si>
  <si>
    <t>Major Allele</t>
  </si>
  <si>
    <t>Gene/              Nearest genes</t>
  </si>
  <si>
    <t>Coding Effect</t>
  </si>
  <si>
    <t>Reported P-value</t>
  </si>
  <si>
    <t>Reported effect</t>
  </si>
  <si>
    <t xml:space="preserve">Reported CI </t>
  </si>
  <si>
    <t>Reference</t>
  </si>
  <si>
    <t>Replication power</t>
  </si>
  <si>
    <t>P-value</t>
  </si>
  <si>
    <t>Effect</t>
  </si>
  <si>
    <t>CI</t>
  </si>
  <si>
    <t>rs7555523</t>
  </si>
  <si>
    <t>C</t>
  </si>
  <si>
    <t>A</t>
  </si>
  <si>
    <t>TMCO1</t>
  </si>
  <si>
    <t>intron</t>
  </si>
  <si>
    <t>Bailey JN et al. Nat Genet. 2016</t>
  </si>
  <si>
    <t>rs6445055</t>
  </si>
  <si>
    <t>G</t>
  </si>
  <si>
    <t>FNDC3B</t>
  </si>
  <si>
    <t>Hysi PG et al. Nat Genet. 2014</t>
  </si>
  <si>
    <t>rs11732100</t>
  </si>
  <si>
    <t>T</t>
  </si>
  <si>
    <t>AFAP1</t>
  </si>
  <si>
    <t>rs11969985</t>
  </si>
  <si>
    <t>GMDS</t>
  </si>
  <si>
    <t>Gharahkhani P et al. Nat Genet.2014</t>
  </si>
  <si>
    <t>rs2745572</t>
  </si>
  <si>
    <t>FOXC1</t>
  </si>
  <si>
    <t>intergenic</t>
  </si>
  <si>
    <t>rs10258482</t>
  </si>
  <si>
    <t>CAV1</t>
  </si>
  <si>
    <t>downstream</t>
  </si>
  <si>
    <t>Thorleifsson G et al. Nat Getet. 2010</t>
  </si>
  <si>
    <t>rs284489</t>
  </si>
  <si>
    <t>ZFPM2,LRP12</t>
  </si>
  <si>
    <t>Wiggs JL et al. PLoS Genet. 2012</t>
  </si>
  <si>
    <t>rs1063192</t>
  </si>
  <si>
    <t>CDKN2B</t>
  </si>
  <si>
    <t>3 prime UTR</t>
  </si>
  <si>
    <t>Burdon KP et al. Nat Genet. 2011</t>
  </si>
  <si>
    <t>rs2472493</t>
  </si>
  <si>
    <t>ABCA1</t>
  </si>
  <si>
    <t>rs12785387</t>
  </si>
  <si>
    <t>ARHGEF12</t>
  </si>
  <si>
    <t>Springelkamp H et al. Hum Mol Genet. 2015</t>
  </si>
  <si>
    <t>rs7137828</t>
  </si>
  <si>
    <t>SH2B3/ATXN2</t>
  </si>
  <si>
    <t>rs33912345</t>
  </si>
  <si>
    <t>SIX6</t>
  </si>
  <si>
    <t>missense</t>
  </si>
  <si>
    <t>rs3785176</t>
  </si>
  <si>
    <t>PMM2</t>
  </si>
  <si>
    <t>Chen Y et al. Nat Genet. 2014</t>
  </si>
  <si>
    <t>rs9913911</t>
  </si>
  <si>
    <t>GAS7</t>
  </si>
  <si>
    <t>rs35934224</t>
  </si>
  <si>
    <t>!</t>
  </si>
  <si>
    <t>TXNRD2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</si>
</sst>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E+00"/>
    <numFmt numFmtId="166" formatCode="0.0%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vertical="center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OAG_variants_yukihiro_IOPg_1" connectionId="8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POAG_variants_yukihiro_ch_1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POAG_variants_yukihiro_cd_1" connectionId="2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POAG_variants_yukihiro_IOPcc_1" connectionId="7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POAG_variants_yukihiro_crf_1" connectionId="4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POAG_variants_yukihiro_hex_1" connectionId="6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POAG_variants_yukihiro_table" connectionId="10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POAG_variants_yukihiro_POAG_meta_effect" connectionId="9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name="POAG_variants_yukihiro_cct_1" connectionId="1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name="POAG_variants_yukihiro_cv_1" connectionId="5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abSelected="1" workbookViewId="0">
      <selection activeCell="H20" sqref="H20"/>
    </sheetView>
  </sheetViews>
  <sheetFormatPr defaultRowHeight="15" x14ac:dyDescent="0.25"/>
  <cols>
    <col min="2" max="2" width="6.28515625" customWidth="1"/>
    <col min="4" max="4" width="7.42578125" customWidth="1"/>
    <col min="5" max="6" width="6.85546875" customWidth="1"/>
    <col min="7" max="7" width="14.140625" customWidth="1"/>
    <col min="8" max="8" width="11.28515625" customWidth="1"/>
    <col min="9" max="9" width="8.28515625" customWidth="1"/>
    <col min="11" max="12" width="5.5703125" customWidth="1"/>
    <col min="13" max="13" width="35.5703125" customWidth="1"/>
    <col min="17" max="18" width="4.85546875" customWidth="1"/>
    <col min="19" max="34" width="8" customWidth="1"/>
  </cols>
  <sheetData>
    <row r="1" spans="1:34" x14ac:dyDescent="0.25">
      <c r="A1" s="1"/>
      <c r="B1" s="2"/>
      <c r="C1" s="2"/>
      <c r="D1" s="2"/>
      <c r="E1" s="1"/>
      <c r="F1" s="2"/>
      <c r="G1" s="2"/>
      <c r="H1" s="2"/>
      <c r="I1" s="2"/>
      <c r="J1" s="3" t="s">
        <v>0</v>
      </c>
      <c r="K1" s="3"/>
      <c r="L1" s="3"/>
      <c r="M1" s="3"/>
      <c r="N1" s="3"/>
      <c r="O1" s="3"/>
      <c r="P1" s="3"/>
      <c r="Q1" s="3"/>
      <c r="R1" s="3"/>
      <c r="S1" s="4" t="s">
        <v>1</v>
      </c>
      <c r="T1" s="4"/>
      <c r="U1" s="4" t="s">
        <v>2</v>
      </c>
      <c r="V1" s="4"/>
      <c r="W1" s="4" t="s">
        <v>3</v>
      </c>
      <c r="X1" s="4"/>
      <c r="Y1" s="4" t="s">
        <v>4</v>
      </c>
      <c r="Z1" s="4"/>
      <c r="AA1" s="4" t="s">
        <v>5</v>
      </c>
      <c r="AB1" s="4"/>
      <c r="AC1" s="4" t="s">
        <v>6</v>
      </c>
      <c r="AD1" s="4"/>
      <c r="AE1" s="4" t="s">
        <v>7</v>
      </c>
      <c r="AF1" s="4"/>
      <c r="AG1" s="4" t="s">
        <v>8</v>
      </c>
      <c r="AH1" s="4"/>
    </row>
    <row r="2" spans="1:34" ht="38.25" x14ac:dyDescent="0.25">
      <c r="A2" s="5" t="s">
        <v>9</v>
      </c>
      <c r="B2" s="6" t="s">
        <v>10</v>
      </c>
      <c r="C2" s="6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7" t="s">
        <v>19</v>
      </c>
      <c r="L2" s="7"/>
      <c r="M2" s="5" t="s">
        <v>20</v>
      </c>
      <c r="N2" s="5" t="s">
        <v>21</v>
      </c>
      <c r="O2" s="6" t="s">
        <v>22</v>
      </c>
      <c r="P2" s="6" t="s">
        <v>23</v>
      </c>
      <c r="Q2" s="8" t="s">
        <v>24</v>
      </c>
      <c r="R2" s="8"/>
      <c r="S2" s="6" t="s">
        <v>22</v>
      </c>
      <c r="T2" s="6" t="s">
        <v>23</v>
      </c>
      <c r="U2" s="6" t="s">
        <v>22</v>
      </c>
      <c r="V2" s="6" t="s">
        <v>23</v>
      </c>
      <c r="W2" s="6" t="s">
        <v>22</v>
      </c>
      <c r="X2" s="6" t="s">
        <v>23</v>
      </c>
      <c r="Y2" s="6" t="s">
        <v>22</v>
      </c>
      <c r="Z2" s="6" t="s">
        <v>23</v>
      </c>
      <c r="AA2" s="6" t="s">
        <v>22</v>
      </c>
      <c r="AB2" s="6" t="s">
        <v>23</v>
      </c>
      <c r="AC2" s="6" t="s">
        <v>22</v>
      </c>
      <c r="AD2" s="6" t="s">
        <v>23</v>
      </c>
      <c r="AE2" s="6" t="s">
        <v>22</v>
      </c>
      <c r="AF2" s="6" t="s">
        <v>23</v>
      </c>
      <c r="AG2" s="6" t="s">
        <v>22</v>
      </c>
      <c r="AH2" s="6" t="s">
        <v>23</v>
      </c>
    </row>
    <row r="3" spans="1:34" ht="15" customHeight="1" x14ac:dyDescent="0.25">
      <c r="A3" s="17" t="s">
        <v>25</v>
      </c>
      <c r="B3" s="18">
        <v>1</v>
      </c>
      <c r="C3" s="19">
        <v>165749742</v>
      </c>
      <c r="D3" s="20">
        <v>10.622999999999999</v>
      </c>
      <c r="E3" s="17" t="s">
        <v>26</v>
      </c>
      <c r="F3" s="19" t="s">
        <v>27</v>
      </c>
      <c r="G3" s="19" t="s">
        <v>28</v>
      </c>
      <c r="H3" s="19" t="s">
        <v>29</v>
      </c>
      <c r="I3" s="9">
        <v>6.3500000000000001E-18</v>
      </c>
      <c r="J3" s="10">
        <f>1/0.7</f>
        <v>1.4285714285714286</v>
      </c>
      <c r="K3" s="10">
        <v>1.3183695489162963</v>
      </c>
      <c r="L3" s="10">
        <v>1.5510825486533075</v>
      </c>
      <c r="M3" s="13" t="s">
        <v>30</v>
      </c>
      <c r="N3" s="11">
        <v>0.99999999493529701</v>
      </c>
      <c r="O3" s="9">
        <v>5.6100000000000003E-10</v>
      </c>
      <c r="P3" s="10">
        <f>1/0.75279</f>
        <v>1.3283917161492582</v>
      </c>
      <c r="Q3" s="10">
        <v>1.2153650001076872</v>
      </c>
      <c r="R3" s="10">
        <v>1.4554475403218516</v>
      </c>
      <c r="S3" s="9">
        <v>5.3127000000000001E-2</v>
      </c>
      <c r="T3" s="10">
        <v>-0.06</v>
      </c>
      <c r="U3" s="9">
        <v>0.59894999999999998</v>
      </c>
      <c r="V3" s="10">
        <v>-1.6E-2</v>
      </c>
      <c r="W3" s="9">
        <v>0.63744999999999996</v>
      </c>
      <c r="X3" s="10">
        <v>1.4999999999999999E-2</v>
      </c>
      <c r="Y3" s="9">
        <v>7.6552E-4</v>
      </c>
      <c r="Z3" s="10">
        <v>-0.105</v>
      </c>
      <c r="AA3" s="9">
        <v>1.3483E-3</v>
      </c>
      <c r="AB3" s="10">
        <v>-9.8000000000000004E-2</v>
      </c>
      <c r="AC3" s="9">
        <v>0.62129999999999996</v>
      </c>
      <c r="AD3" s="10">
        <v>1.4999999999999999E-2</v>
      </c>
      <c r="AE3" s="9">
        <v>5.7198999999999999E-5</v>
      </c>
      <c r="AF3" s="10">
        <v>0.123</v>
      </c>
      <c r="AG3" s="9">
        <v>3.3321E-7</v>
      </c>
      <c r="AH3" s="10">
        <v>0.156</v>
      </c>
    </row>
    <row r="4" spans="1:34" ht="15" customHeight="1" x14ac:dyDescent="0.25">
      <c r="A4" s="17" t="s">
        <v>31</v>
      </c>
      <c r="B4" s="18">
        <v>3</v>
      </c>
      <c r="C4" s="19">
        <v>172274597</v>
      </c>
      <c r="D4" s="20">
        <v>21.875</v>
      </c>
      <c r="E4" s="17" t="s">
        <v>27</v>
      </c>
      <c r="F4" s="19" t="s">
        <v>32</v>
      </c>
      <c r="G4" s="19" t="s">
        <v>33</v>
      </c>
      <c r="H4" s="19" t="s">
        <v>29</v>
      </c>
      <c r="I4" s="9">
        <v>0.03</v>
      </c>
      <c r="J4" s="10">
        <v>0.92</v>
      </c>
      <c r="K4" s="10">
        <v>0.85326006654040532</v>
      </c>
      <c r="L4" s="10">
        <v>0.99196016922692754</v>
      </c>
      <c r="M4" s="12" t="s">
        <v>34</v>
      </c>
      <c r="N4" s="11">
        <v>0.50348463427420598</v>
      </c>
      <c r="O4" s="9">
        <v>4.8500000000000001E-2</v>
      </c>
      <c r="P4" s="10">
        <v>0.92398000000000002</v>
      </c>
      <c r="Q4" s="10">
        <v>0.84670806818760047</v>
      </c>
      <c r="R4" s="10">
        <v>0.99963615772758585</v>
      </c>
      <c r="S4" s="9">
        <v>0.64983000000000002</v>
      </c>
      <c r="T4" s="10">
        <v>-1.0999999999999999E-2</v>
      </c>
      <c r="U4" s="9">
        <v>5.5883000000000002E-2</v>
      </c>
      <c r="V4" s="10">
        <v>4.3999999999999997E-2</v>
      </c>
      <c r="W4" s="9">
        <v>3.7304E-3</v>
      </c>
      <c r="X4" s="10">
        <v>-6.7000000000000004E-2</v>
      </c>
      <c r="Y4" s="9">
        <v>9.7171000000000005E-6</v>
      </c>
      <c r="Z4" s="10">
        <v>-0.10299999999999999</v>
      </c>
      <c r="AA4" s="9">
        <v>3.0888E-7</v>
      </c>
      <c r="AB4" s="10">
        <v>-0.11700000000000001</v>
      </c>
      <c r="AC4" s="9">
        <v>1.7754000000000001E-9</v>
      </c>
      <c r="AD4" s="10">
        <v>-0.13800000000000001</v>
      </c>
      <c r="AE4" s="9">
        <v>5.5365999999999998E-5</v>
      </c>
      <c r="AF4" s="10">
        <v>-9.1999999999999998E-2</v>
      </c>
      <c r="AG4" s="9">
        <v>5.2046000000000002E-2</v>
      </c>
      <c r="AH4" s="10">
        <v>-4.3999999999999997E-2</v>
      </c>
    </row>
    <row r="5" spans="1:34" ht="15" customHeight="1" x14ac:dyDescent="0.25">
      <c r="A5" s="17" t="s">
        <v>35</v>
      </c>
      <c r="B5" s="18">
        <v>4</v>
      </c>
      <c r="C5" s="19">
        <v>7922963</v>
      </c>
      <c r="D5" s="20">
        <v>40.798999999999999</v>
      </c>
      <c r="E5" s="17" t="s">
        <v>36</v>
      </c>
      <c r="F5" s="19" t="s">
        <v>26</v>
      </c>
      <c r="G5" s="19" t="s">
        <v>37</v>
      </c>
      <c r="H5" s="19" t="s">
        <v>29</v>
      </c>
      <c r="I5" s="9">
        <v>1.9799999999999999E-10</v>
      </c>
      <c r="J5" s="10">
        <v>0.83</v>
      </c>
      <c r="K5" s="10">
        <v>0.78369152660495078</v>
      </c>
      <c r="L5" s="10">
        <v>0.87904484942487571</v>
      </c>
      <c r="M5" s="13" t="s">
        <v>30</v>
      </c>
      <c r="N5" s="11">
        <v>0.99926559018855898</v>
      </c>
      <c r="O5" s="9">
        <v>8.6200000000000003E-4</v>
      </c>
      <c r="P5" s="10">
        <v>0.89920999999999995</v>
      </c>
      <c r="Q5" s="10">
        <v>0.84592564515727653</v>
      </c>
      <c r="R5" s="10">
        <v>0.95753096579712138</v>
      </c>
      <c r="S5" s="9">
        <v>0.63475999999999999</v>
      </c>
      <c r="T5" s="10">
        <v>8.9999999999999993E-3</v>
      </c>
      <c r="U5" s="9">
        <v>0.37968000000000002</v>
      </c>
      <c r="V5" s="10">
        <v>-1.7000000000000001E-2</v>
      </c>
      <c r="W5" s="9">
        <v>1.7402999999999998E-2</v>
      </c>
      <c r="X5" s="10">
        <v>4.5999999999999999E-2</v>
      </c>
      <c r="Y5" s="9">
        <v>0.77183999999999997</v>
      </c>
      <c r="Z5" s="10">
        <v>6.0000000000000001E-3</v>
      </c>
      <c r="AA5" s="9">
        <v>0.70384999999999998</v>
      </c>
      <c r="AB5" s="10">
        <v>-7.0000000000000001E-3</v>
      </c>
      <c r="AC5" s="9">
        <v>0.58613000000000004</v>
      </c>
      <c r="AD5" s="10">
        <v>-0.01</v>
      </c>
      <c r="AE5" s="9">
        <v>0.48193000000000003</v>
      </c>
      <c r="AF5" s="10">
        <v>-1.2999999999999999E-2</v>
      </c>
      <c r="AG5" s="9">
        <v>0.57718000000000003</v>
      </c>
      <c r="AH5" s="10">
        <v>-1.0999999999999999E-2</v>
      </c>
    </row>
    <row r="6" spans="1:34" ht="15" customHeight="1" x14ac:dyDescent="0.25">
      <c r="A6" s="17" t="s">
        <v>38</v>
      </c>
      <c r="B6" s="18">
        <v>6</v>
      </c>
      <c r="C6" s="19">
        <v>1922673</v>
      </c>
      <c r="D6" s="20">
        <v>12.86</v>
      </c>
      <c r="E6" s="17" t="s">
        <v>27</v>
      </c>
      <c r="F6" s="19" t="s">
        <v>32</v>
      </c>
      <c r="G6" s="19" t="s">
        <v>39</v>
      </c>
      <c r="H6" s="19" t="s">
        <v>29</v>
      </c>
      <c r="I6" s="9">
        <v>7.7000000000000003E-10</v>
      </c>
      <c r="J6" s="10">
        <v>1.31</v>
      </c>
      <c r="K6" s="10">
        <v>1.2019960877839815</v>
      </c>
      <c r="L6" s="10">
        <v>1.4277084737969734</v>
      </c>
      <c r="M6" s="13" t="s">
        <v>40</v>
      </c>
      <c r="N6" s="11">
        <v>0.99999925549730195</v>
      </c>
      <c r="O6" s="9">
        <v>0.98299999999999998</v>
      </c>
      <c r="P6" s="10">
        <v>0.99902999999999997</v>
      </c>
      <c r="Q6" s="10">
        <v>-7.6799999999999993E-2</v>
      </c>
      <c r="R6" s="10">
        <v>7.4899999999999994E-2</v>
      </c>
      <c r="S6" s="9">
        <v>0.10507</v>
      </c>
      <c r="T6" s="10">
        <v>4.5999999999999999E-2</v>
      </c>
      <c r="U6" s="9">
        <v>0.25156000000000001</v>
      </c>
      <c r="V6" s="10">
        <v>-3.2000000000000001E-2</v>
      </c>
      <c r="W6" s="9">
        <v>0.49896000000000001</v>
      </c>
      <c r="X6" s="10">
        <v>-1.9E-2</v>
      </c>
      <c r="Y6" s="9">
        <v>0.63937999999999995</v>
      </c>
      <c r="Z6" s="10">
        <v>-1.2999999999999999E-2</v>
      </c>
      <c r="AA6" s="9">
        <v>0.44673000000000002</v>
      </c>
      <c r="AB6" s="10">
        <v>2.1000000000000001E-2</v>
      </c>
      <c r="AC6" s="9">
        <v>0.72511000000000003</v>
      </c>
      <c r="AD6" s="10">
        <v>-0.01</v>
      </c>
      <c r="AE6" s="9">
        <v>8.1114000000000006E-2</v>
      </c>
      <c r="AF6" s="10">
        <v>-4.9000000000000002E-2</v>
      </c>
      <c r="AG6" s="9">
        <v>6.0825999999999998E-2</v>
      </c>
      <c r="AH6" s="10">
        <v>-5.2999999999999999E-2</v>
      </c>
    </row>
    <row r="7" spans="1:34" ht="15" customHeight="1" x14ac:dyDescent="0.25">
      <c r="A7" s="17" t="s">
        <v>41</v>
      </c>
      <c r="B7" s="18">
        <v>6</v>
      </c>
      <c r="C7" s="19">
        <v>1548134</v>
      </c>
      <c r="D7" s="20">
        <v>32.494999999999997</v>
      </c>
      <c r="E7" s="17" t="s">
        <v>32</v>
      </c>
      <c r="F7" s="19" t="s">
        <v>27</v>
      </c>
      <c r="G7" s="19" t="s">
        <v>42</v>
      </c>
      <c r="H7" s="19" t="s">
        <v>43</v>
      </c>
      <c r="I7" s="9">
        <v>6.4999999999999995E-11</v>
      </c>
      <c r="J7" s="10">
        <f>1/1.23</f>
        <v>0.81300813008130079</v>
      </c>
      <c r="K7" s="10">
        <v>0.76036816161896492</v>
      </c>
      <c r="L7" s="10">
        <v>0.86287147873609216</v>
      </c>
      <c r="M7" s="13" t="s">
        <v>30</v>
      </c>
      <c r="N7" s="11">
        <v>0.99999912060542195</v>
      </c>
      <c r="O7" s="9">
        <v>2.5999999999999998E-5</v>
      </c>
      <c r="P7" s="10">
        <v>0.86702000000000001</v>
      </c>
      <c r="Q7" s="10">
        <v>0.81533251137986373</v>
      </c>
      <c r="R7" s="10">
        <v>0.92833290643473432</v>
      </c>
      <c r="S7" s="9">
        <v>3.2518E-4</v>
      </c>
      <c r="T7" s="10">
        <v>7.3999999999999996E-2</v>
      </c>
      <c r="U7" s="9">
        <v>0.57509999999999994</v>
      </c>
      <c r="V7" s="10">
        <v>-1.0999999999999999E-2</v>
      </c>
      <c r="W7" s="9">
        <v>0.2442</v>
      </c>
      <c r="X7" s="10">
        <v>-2.4E-2</v>
      </c>
      <c r="Y7" s="9">
        <v>0.86128000000000005</v>
      </c>
      <c r="Z7" s="10">
        <v>-4.0000000000000001E-3</v>
      </c>
      <c r="AA7" s="9">
        <v>0.63414000000000004</v>
      </c>
      <c r="AB7" s="10">
        <v>-0.01</v>
      </c>
      <c r="AC7" s="9">
        <v>7.0324999999999999E-2</v>
      </c>
      <c r="AD7" s="10">
        <v>-3.5999999999999997E-2</v>
      </c>
      <c r="AE7" s="9">
        <v>3.1025E-2</v>
      </c>
      <c r="AF7" s="10">
        <v>-4.2999999999999997E-2</v>
      </c>
      <c r="AG7" s="9">
        <v>6.0481E-2</v>
      </c>
      <c r="AH7" s="10">
        <v>-3.7999999999999999E-2</v>
      </c>
    </row>
    <row r="8" spans="1:34" ht="15" customHeight="1" x14ac:dyDescent="0.25">
      <c r="A8" s="17" t="s">
        <v>44</v>
      </c>
      <c r="B8" s="18">
        <v>7</v>
      </c>
      <c r="C8" s="19">
        <v>116510041</v>
      </c>
      <c r="D8" s="20">
        <v>22.885999999999999</v>
      </c>
      <c r="E8" s="17" t="s">
        <v>27</v>
      </c>
      <c r="F8" s="19" t="s">
        <v>26</v>
      </c>
      <c r="G8" s="19" t="s">
        <v>45</v>
      </c>
      <c r="H8" s="19" t="s">
        <v>46</v>
      </c>
      <c r="I8" s="9">
        <v>5.0000000000000003E-10</v>
      </c>
      <c r="J8" s="10">
        <v>1.36</v>
      </c>
      <c r="K8" s="10">
        <v>1.234391905242594</v>
      </c>
      <c r="L8" s="10">
        <v>1.4983896055576458</v>
      </c>
      <c r="M8" s="13" t="s">
        <v>47</v>
      </c>
      <c r="N8" s="11">
        <v>0.99999874218225804</v>
      </c>
      <c r="O8" s="9">
        <v>3.8999999999999999E-6</v>
      </c>
      <c r="P8" s="10">
        <v>1.1766700000000001</v>
      </c>
      <c r="Q8" s="10">
        <v>1.0999284264225166</v>
      </c>
      <c r="R8" s="10">
        <v>1.2659005500282761</v>
      </c>
      <c r="S8" s="9">
        <v>0.68774000000000002</v>
      </c>
      <c r="T8" s="10">
        <v>-8.9999999999999993E-3</v>
      </c>
      <c r="U8" s="9">
        <v>0.15897</v>
      </c>
      <c r="V8" s="10">
        <v>3.2000000000000001E-2</v>
      </c>
      <c r="W8" s="9">
        <v>0.19985</v>
      </c>
      <c r="X8" s="10">
        <v>-0.03</v>
      </c>
      <c r="Y8" s="9">
        <v>0.25453999999999999</v>
      </c>
      <c r="Z8" s="10">
        <v>2.5999999999999999E-2</v>
      </c>
      <c r="AA8" s="9">
        <v>6.3088000000000005E-2</v>
      </c>
      <c r="AB8" s="10">
        <v>-4.2000000000000003E-2</v>
      </c>
      <c r="AC8" s="9">
        <v>0.24332999999999999</v>
      </c>
      <c r="AD8" s="10">
        <v>2.7E-2</v>
      </c>
      <c r="AE8" s="9">
        <v>6.4375000000000001E-4</v>
      </c>
      <c r="AF8" s="10">
        <v>7.8E-2</v>
      </c>
      <c r="AG8" s="9">
        <v>5.2077999999999998E-5</v>
      </c>
      <c r="AH8" s="10">
        <v>9.1999999999999998E-2</v>
      </c>
    </row>
    <row r="9" spans="1:34" ht="15" customHeight="1" x14ac:dyDescent="0.25">
      <c r="A9" s="17" t="s">
        <v>48</v>
      </c>
      <c r="B9" s="18">
        <v>8</v>
      </c>
      <c r="C9" s="19">
        <v>104945792</v>
      </c>
      <c r="D9" s="20">
        <v>38.470999999999997</v>
      </c>
      <c r="E9" s="17" t="s">
        <v>32</v>
      </c>
      <c r="F9" s="19" t="s">
        <v>27</v>
      </c>
      <c r="G9" s="19" t="s">
        <v>49</v>
      </c>
      <c r="H9" s="19" t="s">
        <v>43</v>
      </c>
      <c r="I9" s="9">
        <v>8.8800000000000004E-10</v>
      </c>
      <c r="J9" s="10">
        <v>1.61</v>
      </c>
      <c r="K9" s="10">
        <v>1.3825276153305737</v>
      </c>
      <c r="L9" s="10">
        <v>1.8748992578930923</v>
      </c>
      <c r="M9" s="13" t="s">
        <v>50</v>
      </c>
      <c r="N9" s="11">
        <v>1</v>
      </c>
      <c r="O9" s="9">
        <v>0.58699999999999997</v>
      </c>
      <c r="P9" s="10">
        <v>0.98233999999999999</v>
      </c>
      <c r="Q9" s="10">
        <v>0.91056549168486167</v>
      </c>
      <c r="R9" s="10">
        <v>1.0547291861708126</v>
      </c>
      <c r="S9" s="9">
        <v>0.47040999999999999</v>
      </c>
      <c r="T9" s="10">
        <v>1.4E-2</v>
      </c>
      <c r="U9" s="9">
        <v>0.12427000000000001</v>
      </c>
      <c r="V9" s="10">
        <v>-0.03</v>
      </c>
      <c r="W9" s="9">
        <v>0.34314</v>
      </c>
      <c r="X9" s="10">
        <v>1.7999999999999999E-2</v>
      </c>
      <c r="Y9" s="9">
        <v>0.37524999999999997</v>
      </c>
      <c r="Z9" s="10">
        <v>-1.7000000000000001E-2</v>
      </c>
      <c r="AA9" s="9">
        <v>0.21504000000000001</v>
      </c>
      <c r="AB9" s="10">
        <v>-2.4E-2</v>
      </c>
      <c r="AC9" s="9">
        <v>0.37425000000000003</v>
      </c>
      <c r="AD9" s="10">
        <v>-1.7000000000000001E-2</v>
      </c>
      <c r="AE9" s="9">
        <v>0.54854999999999998</v>
      </c>
      <c r="AF9" s="10">
        <v>-1.2E-2</v>
      </c>
      <c r="AG9" s="9">
        <v>0.95048999999999995</v>
      </c>
      <c r="AH9" s="10">
        <v>-1E-3</v>
      </c>
    </row>
    <row r="10" spans="1:34" ht="15" customHeight="1" x14ac:dyDescent="0.25">
      <c r="A10" s="17" t="s">
        <v>51</v>
      </c>
      <c r="B10" s="18">
        <v>9</v>
      </c>
      <c r="C10" s="19">
        <v>22003368</v>
      </c>
      <c r="D10" s="20">
        <v>42.128999999999998</v>
      </c>
      <c r="E10" s="17" t="s">
        <v>32</v>
      </c>
      <c r="F10" s="19" t="s">
        <v>27</v>
      </c>
      <c r="G10" s="19" t="s">
        <v>52</v>
      </c>
      <c r="H10" s="19" t="s">
        <v>53</v>
      </c>
      <c r="I10" s="9">
        <v>2.3000000000000001E-17</v>
      </c>
      <c r="J10" s="10">
        <v>0.7</v>
      </c>
      <c r="K10" s="10">
        <v>0.64459191008925609</v>
      </c>
      <c r="L10" s="10">
        <v>0.76017088072382111</v>
      </c>
      <c r="M10" s="13" t="s">
        <v>54</v>
      </c>
      <c r="N10" s="11">
        <v>1</v>
      </c>
      <c r="O10" s="9">
        <v>6.0499999999999997E-6</v>
      </c>
      <c r="P10" s="10">
        <f>1/1.15451</f>
        <v>0.86616833115347647</v>
      </c>
      <c r="Q10" s="10">
        <v>0.8190489626936428</v>
      </c>
      <c r="R10" s="10">
        <v>0.92412057700524941</v>
      </c>
      <c r="S10" s="9">
        <v>0.83587</v>
      </c>
      <c r="T10" s="10">
        <v>4.0000000000000001E-3</v>
      </c>
      <c r="U10" s="9">
        <v>0.75873999999999997</v>
      </c>
      <c r="V10" s="10">
        <v>-6.0000000000000001E-3</v>
      </c>
      <c r="W10" s="9">
        <v>0.58453999999999995</v>
      </c>
      <c r="X10" s="10">
        <v>0.01</v>
      </c>
      <c r="Y10" s="9">
        <v>0.49902000000000002</v>
      </c>
      <c r="Z10" s="10">
        <v>1.2999999999999999E-2</v>
      </c>
      <c r="AA10" s="9">
        <v>0.56569999999999998</v>
      </c>
      <c r="AB10" s="10">
        <v>-1.0999999999999999E-2</v>
      </c>
      <c r="AC10" s="9">
        <v>0.83187999999999995</v>
      </c>
      <c r="AD10" s="10">
        <v>-4.0000000000000001E-3</v>
      </c>
      <c r="AE10" s="9">
        <v>0.38479999999999998</v>
      </c>
      <c r="AF10" s="10">
        <v>1.7000000000000001E-2</v>
      </c>
      <c r="AG10" s="9">
        <v>0.28149999999999997</v>
      </c>
      <c r="AH10" s="10">
        <v>0.02</v>
      </c>
    </row>
    <row r="11" spans="1:34" ht="15" customHeight="1" x14ac:dyDescent="0.25">
      <c r="A11" s="17" t="s">
        <v>55</v>
      </c>
      <c r="B11" s="18">
        <v>9</v>
      </c>
      <c r="C11" s="19">
        <v>104933567</v>
      </c>
      <c r="D11" s="20">
        <v>49.841000000000001</v>
      </c>
      <c r="E11" s="17" t="s">
        <v>32</v>
      </c>
      <c r="F11" s="19" t="s">
        <v>27</v>
      </c>
      <c r="G11" s="19" t="s">
        <v>56</v>
      </c>
      <c r="H11" s="19" t="s">
        <v>43</v>
      </c>
      <c r="I11" s="9">
        <v>2.4399999999999998E-15</v>
      </c>
      <c r="J11" s="10">
        <v>0.79</v>
      </c>
      <c r="K11" s="10">
        <v>0.74522640315459376</v>
      </c>
      <c r="L11" s="10">
        <v>0.83746361824828319</v>
      </c>
      <c r="M11" s="13" t="s">
        <v>30</v>
      </c>
      <c r="N11" s="11">
        <v>0.99997088551476998</v>
      </c>
      <c r="O11" s="9">
        <v>2.22E-8</v>
      </c>
      <c r="P11" s="10">
        <v>0.83870999999999996</v>
      </c>
      <c r="Q11" s="10">
        <v>0.79023393099466543</v>
      </c>
      <c r="R11" s="10">
        <v>0.89290015566892045</v>
      </c>
      <c r="S11" s="9">
        <v>0.12323000000000001</v>
      </c>
      <c r="T11" s="10">
        <v>-0.03</v>
      </c>
      <c r="U11" s="9">
        <v>0.28828999999999999</v>
      </c>
      <c r="V11" s="10">
        <v>0.02</v>
      </c>
      <c r="W11" s="9">
        <v>0.70079000000000002</v>
      </c>
      <c r="X11" s="10">
        <v>-7.0000000000000001E-3</v>
      </c>
      <c r="Y11" s="9">
        <v>0.96191000000000004</v>
      </c>
      <c r="Z11" s="10">
        <v>-1E-3</v>
      </c>
      <c r="AA11" s="9">
        <v>0.21365999999999999</v>
      </c>
      <c r="AB11" s="10">
        <v>-2.4E-2</v>
      </c>
      <c r="AC11" s="9">
        <v>6.148E-2</v>
      </c>
      <c r="AD11" s="10">
        <v>3.5000000000000003E-2</v>
      </c>
      <c r="AE11" s="9">
        <v>1.1412E-4</v>
      </c>
      <c r="AF11" s="10">
        <v>7.2999999999999995E-2</v>
      </c>
      <c r="AG11" s="9">
        <v>1.1412E-5</v>
      </c>
      <c r="AH11" s="10">
        <v>8.3000000000000004E-2</v>
      </c>
    </row>
    <row r="12" spans="1:34" ht="15" customHeight="1" x14ac:dyDescent="0.25">
      <c r="A12" s="21" t="s">
        <v>57</v>
      </c>
      <c r="B12" s="22">
        <v>11</v>
      </c>
      <c r="C12" s="23">
        <v>120351278</v>
      </c>
      <c r="D12" s="24">
        <v>17.559999999999999</v>
      </c>
      <c r="E12" s="21" t="s">
        <v>36</v>
      </c>
      <c r="F12" s="23" t="s">
        <v>26</v>
      </c>
      <c r="G12" s="23" t="s">
        <v>58</v>
      </c>
      <c r="H12" s="23" t="s">
        <v>29</v>
      </c>
      <c r="I12" s="9">
        <v>1.9900000000000001E-10</v>
      </c>
      <c r="J12" s="14">
        <v>1.53</v>
      </c>
      <c r="K12" s="14">
        <v>1.3421032976056742</v>
      </c>
      <c r="L12" s="14">
        <v>1.7442025544354067</v>
      </c>
      <c r="M12" s="13" t="s">
        <v>59</v>
      </c>
      <c r="N12" s="11">
        <v>1</v>
      </c>
      <c r="O12" s="15">
        <v>5.6100000000000004E-3</v>
      </c>
      <c r="P12" s="14">
        <v>1.11897</v>
      </c>
      <c r="Q12" s="14">
        <v>1.0337044536876108</v>
      </c>
      <c r="R12" s="14">
        <v>1.2134996570103629</v>
      </c>
      <c r="S12" s="9">
        <v>2.5100000000000001E-2</v>
      </c>
      <c r="T12" s="10">
        <v>-5.6000000000000001E-2</v>
      </c>
      <c r="U12" s="9">
        <v>4.6789999999999998E-2</v>
      </c>
      <c r="V12" s="10">
        <v>4.9000000000000002E-2</v>
      </c>
      <c r="W12" s="9">
        <v>0.39953</v>
      </c>
      <c r="X12" s="10">
        <v>-2.1000000000000001E-2</v>
      </c>
      <c r="Y12" s="9">
        <v>0.1249</v>
      </c>
      <c r="Z12" s="10">
        <v>-3.9E-2</v>
      </c>
      <c r="AA12" s="9">
        <v>0.82798000000000005</v>
      </c>
      <c r="AB12" s="10">
        <v>5.0000000000000001E-3</v>
      </c>
      <c r="AC12" s="9">
        <v>0.24173</v>
      </c>
      <c r="AD12" s="10">
        <v>2.9000000000000001E-2</v>
      </c>
      <c r="AE12" s="9">
        <v>0.15032000000000001</v>
      </c>
      <c r="AF12" s="10">
        <v>3.5000000000000001E-3</v>
      </c>
      <c r="AG12" s="9">
        <v>0.22286</v>
      </c>
      <c r="AH12" s="10">
        <v>0.03</v>
      </c>
    </row>
    <row r="13" spans="1:34" ht="15" customHeight="1" x14ac:dyDescent="0.25">
      <c r="A13" s="21" t="s">
        <v>60</v>
      </c>
      <c r="B13" s="22">
        <v>12</v>
      </c>
      <c r="C13" s="23">
        <v>111494996</v>
      </c>
      <c r="D13" s="24">
        <v>38.082999999999998</v>
      </c>
      <c r="E13" s="21" t="s">
        <v>26</v>
      </c>
      <c r="F13" s="23" t="s">
        <v>36</v>
      </c>
      <c r="G13" s="23" t="s">
        <v>61</v>
      </c>
      <c r="H13" s="23" t="s">
        <v>29</v>
      </c>
      <c r="I13" s="9">
        <v>9.1999999999999997E-9</v>
      </c>
      <c r="J13" s="14">
        <f>1/1.18</f>
        <v>0.84745762711864414</v>
      </c>
      <c r="K13" s="14">
        <v>0.8041525383928253</v>
      </c>
      <c r="L13" s="14">
        <v>0.89846138077731408</v>
      </c>
      <c r="M13" s="13" t="s">
        <v>30</v>
      </c>
      <c r="N13" s="11">
        <v>0.99735477614408496</v>
      </c>
      <c r="O13" s="15">
        <v>7.7700000000000005E-2</v>
      </c>
      <c r="P13" s="14">
        <f>1/1.05789</f>
        <v>0.94527786442824868</v>
      </c>
      <c r="Q13" s="14">
        <v>0.89732492144598275</v>
      </c>
      <c r="R13" s="14">
        <v>1.0057672292726225</v>
      </c>
      <c r="S13" s="9">
        <v>0.38785999999999998</v>
      </c>
      <c r="T13" s="10">
        <v>1.7000000000000001E-2</v>
      </c>
      <c r="U13" s="9">
        <v>0.38107999999999997</v>
      </c>
      <c r="V13" s="10">
        <v>-1.7000000000000001E-2</v>
      </c>
      <c r="W13" s="9">
        <v>0.99412999999999996</v>
      </c>
      <c r="X13" s="10">
        <v>0</v>
      </c>
      <c r="Y13" s="9">
        <v>0.12609000000000001</v>
      </c>
      <c r="Z13" s="10">
        <v>0.03</v>
      </c>
      <c r="AA13" s="9">
        <v>0.22323000000000001</v>
      </c>
      <c r="AB13" s="10">
        <v>2.4E-2</v>
      </c>
      <c r="AC13" s="9">
        <v>0.83816999999999997</v>
      </c>
      <c r="AD13" s="10">
        <v>4.0000000000000001E-3</v>
      </c>
      <c r="AE13" s="9">
        <v>0.66813</v>
      </c>
      <c r="AF13" s="10">
        <v>-8.0000000000000002E-3</v>
      </c>
      <c r="AG13" s="9">
        <v>0.29476000000000002</v>
      </c>
      <c r="AH13" s="10">
        <v>-0.02</v>
      </c>
    </row>
    <row r="14" spans="1:34" ht="15" customHeight="1" x14ac:dyDescent="0.25">
      <c r="A14" s="17" t="s">
        <v>62</v>
      </c>
      <c r="B14" s="18">
        <v>14</v>
      </c>
      <c r="C14" s="19">
        <v>60509819</v>
      </c>
      <c r="D14" s="20">
        <v>41.953000000000003</v>
      </c>
      <c r="E14" s="17" t="s">
        <v>26</v>
      </c>
      <c r="F14" s="19" t="s">
        <v>27</v>
      </c>
      <c r="G14" s="19" t="s">
        <v>63</v>
      </c>
      <c r="H14" s="19" t="s">
        <v>64</v>
      </c>
      <c r="I14" s="9">
        <v>1.71E-19</v>
      </c>
      <c r="J14" s="10">
        <f>1/0.76</f>
        <v>1.3157894736842106</v>
      </c>
      <c r="K14" s="10">
        <v>1.2428134611444395</v>
      </c>
      <c r="L14" s="10">
        <v>1.4019803087709706</v>
      </c>
      <c r="M14" s="13" t="s">
        <v>30</v>
      </c>
      <c r="N14" s="11">
        <v>0.999999999978055</v>
      </c>
      <c r="O14" s="9">
        <v>3.3E-3</v>
      </c>
      <c r="P14" s="10">
        <f>1/0.91106</f>
        <v>1.0976225495576581</v>
      </c>
      <c r="Q14" s="10">
        <v>1.0322425347042254</v>
      </c>
      <c r="R14" s="10">
        <v>1.1722051352463487</v>
      </c>
      <c r="S14" s="9">
        <v>0.66368000000000005</v>
      </c>
      <c r="T14" s="10">
        <v>8.0000000000000002E-3</v>
      </c>
      <c r="U14" s="9">
        <v>0.79415999999999998</v>
      </c>
      <c r="V14" s="10">
        <v>5.0000000000000001E-3</v>
      </c>
      <c r="W14" s="9">
        <v>0.34853000000000001</v>
      </c>
      <c r="X14" s="10">
        <v>-1.7999999999999999E-2</v>
      </c>
      <c r="Y14" s="9">
        <v>0.45505000000000001</v>
      </c>
      <c r="Z14" s="10">
        <v>-1.4999999999999999E-2</v>
      </c>
      <c r="AA14" s="9">
        <v>0.33750000000000002</v>
      </c>
      <c r="AB14" s="10">
        <v>-1.7999999999999999E-2</v>
      </c>
      <c r="AC14" s="9">
        <v>0.17354</v>
      </c>
      <c r="AD14" s="10">
        <v>-2.5999999999999999E-2</v>
      </c>
      <c r="AE14" s="9">
        <v>0.30769999999999997</v>
      </c>
      <c r="AF14" s="10">
        <v>-1.9E-2</v>
      </c>
      <c r="AG14" s="9">
        <v>0.60045999999999999</v>
      </c>
      <c r="AH14" s="10">
        <v>-0.01</v>
      </c>
    </row>
    <row r="15" spans="1:34" ht="15" customHeight="1" x14ac:dyDescent="0.25">
      <c r="A15" s="17" t="s">
        <v>65</v>
      </c>
      <c r="B15" s="18">
        <v>16</v>
      </c>
      <c r="C15" s="19">
        <v>8803074</v>
      </c>
      <c r="D15" s="20">
        <v>27.768000000000001</v>
      </c>
      <c r="E15" s="17" t="s">
        <v>26</v>
      </c>
      <c r="F15" s="19" t="s">
        <v>27</v>
      </c>
      <c r="G15" s="19" t="s">
        <v>66</v>
      </c>
      <c r="H15" s="19" t="s">
        <v>29</v>
      </c>
      <c r="I15" s="9">
        <v>3.18E-6</v>
      </c>
      <c r="J15" s="10">
        <f>1.28</f>
        <v>1.28</v>
      </c>
      <c r="K15" s="10">
        <v>1.1537019097412085</v>
      </c>
      <c r="L15" s="10">
        <v>1.4201241986047477</v>
      </c>
      <c r="M15" s="13" t="s">
        <v>67</v>
      </c>
      <c r="N15" s="11">
        <v>0.99999953356547999</v>
      </c>
      <c r="O15" s="9">
        <v>0.39600000000000002</v>
      </c>
      <c r="P15" s="10">
        <v>0.97014999999999996</v>
      </c>
      <c r="Q15" s="10">
        <v>0.90357714765075381</v>
      </c>
      <c r="R15" s="10">
        <v>1.0413056621078605</v>
      </c>
      <c r="S15" s="9">
        <v>1.0864E-2</v>
      </c>
      <c r="T15" s="10">
        <v>5.5E-2</v>
      </c>
      <c r="U15" s="9">
        <v>0.14674000000000001</v>
      </c>
      <c r="V15" s="10">
        <v>-3.1E-2</v>
      </c>
      <c r="W15" s="9">
        <v>0.20845</v>
      </c>
      <c r="X15" s="10">
        <v>2.7E-2</v>
      </c>
      <c r="Y15" s="9">
        <v>0.49131000000000002</v>
      </c>
      <c r="Z15" s="10">
        <v>-1.4999999999999999E-2</v>
      </c>
      <c r="AA15" s="9">
        <v>0.75151000000000001</v>
      </c>
      <c r="AB15" s="10">
        <v>7.0000000000000001E-3</v>
      </c>
      <c r="AC15" s="9">
        <v>0.31630000000000003</v>
      </c>
      <c r="AD15" s="10">
        <v>-2.1000000000000001E-2</v>
      </c>
      <c r="AE15" s="9">
        <v>0.20510999999999999</v>
      </c>
      <c r="AF15" s="10">
        <v>-2.7E-2</v>
      </c>
      <c r="AG15" s="9">
        <v>0.22528999999999999</v>
      </c>
      <c r="AH15" s="10">
        <v>-2.5999999999999999E-2</v>
      </c>
    </row>
    <row r="16" spans="1:34" ht="15" customHeight="1" x14ac:dyDescent="0.25">
      <c r="A16" s="17" t="s">
        <v>68</v>
      </c>
      <c r="B16" s="18">
        <v>17</v>
      </c>
      <c r="C16" s="19">
        <v>10127866</v>
      </c>
      <c r="D16" s="20">
        <v>35.927</v>
      </c>
      <c r="E16" s="17" t="s">
        <v>32</v>
      </c>
      <c r="F16" s="19" t="s">
        <v>27</v>
      </c>
      <c r="G16" s="19" t="s">
        <v>69</v>
      </c>
      <c r="H16" s="19" t="s">
        <v>29</v>
      </c>
      <c r="I16" s="9">
        <v>5.4999999999999996E-10</v>
      </c>
      <c r="J16" s="10">
        <v>0.83</v>
      </c>
      <c r="K16" s="10">
        <v>0.78255227992648102</v>
      </c>
      <c r="L16" s="10">
        <v>0.88032457085770832</v>
      </c>
      <c r="M16" s="13" t="s">
        <v>30</v>
      </c>
      <c r="N16" s="11">
        <v>0.99751710033504903</v>
      </c>
      <c r="O16" s="9">
        <v>4.5999999999999998E-12</v>
      </c>
      <c r="P16" s="10">
        <v>0.79483999999999999</v>
      </c>
      <c r="Q16" s="10">
        <v>0.73895911083891452</v>
      </c>
      <c r="R16" s="10">
        <v>0.84456635129849178</v>
      </c>
      <c r="S16" s="9">
        <v>3.0838999999999998E-2</v>
      </c>
      <c r="T16" s="10">
        <v>4.2999999999999997E-2</v>
      </c>
      <c r="U16" s="9">
        <v>0.21765000000000001</v>
      </c>
      <c r="V16" s="10">
        <v>2.4E-2</v>
      </c>
      <c r="W16" s="9">
        <v>7.8992999999999994E-2</v>
      </c>
      <c r="X16" s="10">
        <v>-3.5000000000000003E-2</v>
      </c>
      <c r="Y16" s="9">
        <v>0.27322000000000002</v>
      </c>
      <c r="Z16" s="10">
        <v>-2.1999999999999999E-2</v>
      </c>
      <c r="AA16" s="9">
        <v>0.87995000000000001</v>
      </c>
      <c r="AB16" s="10">
        <v>-3.0000000000000001E-3</v>
      </c>
      <c r="AC16" s="9">
        <v>4.3846999999999997E-2</v>
      </c>
      <c r="AD16" s="10">
        <v>-0.04</v>
      </c>
      <c r="AE16" s="9">
        <v>4.8960999999999996E-3</v>
      </c>
      <c r="AF16" s="10">
        <v>-5.5E-2</v>
      </c>
      <c r="AG16" s="9">
        <v>9.6836000000000005E-3</v>
      </c>
      <c r="AH16" s="10">
        <v>-5.0999999999999997E-2</v>
      </c>
    </row>
    <row r="17" spans="1:34" ht="15" customHeight="1" x14ac:dyDescent="0.25">
      <c r="A17" s="17" t="s">
        <v>70</v>
      </c>
      <c r="B17" s="18">
        <v>22</v>
      </c>
      <c r="C17" s="19">
        <v>19885122</v>
      </c>
      <c r="D17" s="20">
        <v>15.444000000000001</v>
      </c>
      <c r="E17" s="17" t="s">
        <v>36</v>
      </c>
      <c r="F17" s="19" t="s">
        <v>71</v>
      </c>
      <c r="G17" s="19" t="s">
        <v>72</v>
      </c>
      <c r="H17" s="19" t="s">
        <v>29</v>
      </c>
      <c r="I17" s="9">
        <v>1.08E-9</v>
      </c>
      <c r="J17" s="10">
        <v>0.77</v>
      </c>
      <c r="K17" s="10">
        <v>0.70791980131479038</v>
      </c>
      <c r="L17" s="10">
        <v>0.83752424907289114</v>
      </c>
      <c r="M17" s="13" t="s">
        <v>30</v>
      </c>
      <c r="N17" s="16">
        <v>0.99899886449927799</v>
      </c>
      <c r="O17" s="9">
        <v>2.3599999999999999E-2</v>
      </c>
      <c r="P17" s="10">
        <v>0.90337000000000001</v>
      </c>
      <c r="Q17" s="10">
        <v>0.82131272223709473</v>
      </c>
      <c r="R17" s="10">
        <v>0.98622604772725131</v>
      </c>
      <c r="S17" s="9">
        <v>0.14133000000000001</v>
      </c>
      <c r="T17" s="10">
        <v>0.04</v>
      </c>
      <c r="U17" s="9">
        <v>0.71492</v>
      </c>
      <c r="V17" s="10">
        <v>-0.01</v>
      </c>
      <c r="W17" s="9">
        <v>0.15089</v>
      </c>
      <c r="X17" s="10">
        <v>3.7999999999999999E-2</v>
      </c>
      <c r="Y17" s="9">
        <v>0.87507000000000001</v>
      </c>
      <c r="Z17" s="10">
        <v>-4.0000000000000001E-3</v>
      </c>
      <c r="AA17" s="9">
        <v>0.54374</v>
      </c>
      <c r="AB17" s="10">
        <v>1.6E-2</v>
      </c>
      <c r="AC17" s="9">
        <v>0.18336</v>
      </c>
      <c r="AD17" s="10">
        <v>-3.5000000000000003E-2</v>
      </c>
      <c r="AE17" s="9">
        <v>3.3882000000000002E-2</v>
      </c>
      <c r="AF17" s="10">
        <v>-5.6000000000000001E-2</v>
      </c>
      <c r="AG17" s="9">
        <v>2.9165E-2</v>
      </c>
      <c r="AH17" s="10">
        <v>-5.8000000000000003E-2</v>
      </c>
    </row>
  </sheetData>
  <mergeCells count="11">
    <mergeCell ref="AC1:AD1"/>
    <mergeCell ref="AE1:AF1"/>
    <mergeCell ref="AG1:AH1"/>
    <mergeCell ref="K2:L2"/>
    <mergeCell ref="Q2:R2"/>
    <mergeCell ref="J1:R1"/>
    <mergeCell ref="S1:T1"/>
    <mergeCell ref="U1:V1"/>
    <mergeCell ref="W1:X1"/>
    <mergeCell ref="Y1:Z1"/>
    <mergeCell ref="AA1:AB1"/>
  </mergeCells>
  <conditionalFormatting sqref="O3:O17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Sheet1</vt:lpstr>
      <vt:lpstr>Sheet1!POAG_variants_yukihiro_cct_1</vt:lpstr>
      <vt:lpstr>Sheet1!POAG_variants_yukihiro_cd_1</vt:lpstr>
      <vt:lpstr>Sheet1!POAG_variants_yukihiro_ch_1</vt:lpstr>
      <vt:lpstr>Sheet1!POAG_variants_yukihiro_crf_1</vt:lpstr>
      <vt:lpstr>Sheet1!POAG_variants_yukihiro_cv_1</vt:lpstr>
      <vt:lpstr>Sheet1!POAG_variants_yukihiro_hex_1</vt:lpstr>
      <vt:lpstr>Sheet1!POAG_variants_yukihiro_IOPcc_1</vt:lpstr>
      <vt:lpstr>Sheet1!POAG_variants_yukihiro_IOPg_1</vt:lpstr>
      <vt:lpstr>Sheet1!POAG_variants_yukihiro_POAG_meta_effect</vt:lpstr>
      <vt:lpstr>Sheet1!POAG_variants_yukihiro_table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V. Ívarsdóttir</dc:creator>
  <cp:lastModifiedBy>Erna V. Ívarsdóttir</cp:lastModifiedBy>
  <dcterms:created xsi:type="dcterms:W3CDTF">2019-02-13T10:48:04Z</dcterms:created>
  <dcterms:modified xsi:type="dcterms:W3CDTF">2019-02-13T10:53:02Z</dcterms:modified>
</cp:coreProperties>
</file>