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075" windowHeight="10485" tabRatio="782"/>
  </bookViews>
  <sheets>
    <sheet name="Pollen Grains per Catkin" sheetId="10" r:id="rId1"/>
    <sheet name="Pollen Weight per Catkin" sheetId="9" r:id="rId2"/>
    <sheet name="Pollen Grains per Tree" sheetId="5" r:id="rId3"/>
    <sheet name="Pollen size" sheetId="11" r:id="rId4"/>
    <sheet name="Oak Allergen" sheetId="16" r:id="rId5"/>
    <sheet name="Comparison" sheetId="17" r:id="rId6"/>
  </sheets>
  <externalReferences>
    <externalReference r:id="rId7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7" l="1"/>
  <c r="E3" i="17"/>
  <c r="G3" i="17"/>
  <c r="I3" i="17"/>
  <c r="K3" i="17"/>
  <c r="C4" i="17"/>
  <c r="E4" i="17"/>
  <c r="G4" i="17"/>
  <c r="I4" i="17"/>
  <c r="K4" i="17"/>
  <c r="I11" i="11"/>
  <c r="I10" i="11"/>
  <c r="I9" i="11"/>
  <c r="I7" i="11"/>
  <c r="I8" i="11"/>
  <c r="D8" i="16" l="1"/>
  <c r="D7" i="16"/>
  <c r="D6" i="16"/>
  <c r="C8" i="16"/>
  <c r="C7" i="16"/>
  <c r="C6" i="16"/>
  <c r="J7" i="11" l="1"/>
  <c r="I6" i="11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C8" i="9"/>
  <c r="C7" i="9"/>
  <c r="C6" i="9"/>
  <c r="D7" i="10" l="1"/>
  <c r="C6" i="10"/>
  <c r="D8" i="10"/>
  <c r="D6" i="10"/>
  <c r="C7" i="10"/>
  <c r="C8" i="10"/>
  <c r="D44" i="5" l="1"/>
  <c r="F44" i="5" s="1"/>
  <c r="D43" i="5"/>
  <c r="F43" i="5" s="1"/>
  <c r="D42" i="5"/>
  <c r="F42" i="5" s="1"/>
  <c r="D41" i="5"/>
  <c r="F41" i="5" s="1"/>
  <c r="D40" i="5"/>
  <c r="F40" i="5" s="1"/>
  <c r="D39" i="5"/>
  <c r="F39" i="5" s="1"/>
  <c r="D38" i="5"/>
  <c r="F38" i="5" s="1"/>
  <c r="D37" i="5"/>
  <c r="F37" i="5" s="1"/>
  <c r="D36" i="5"/>
  <c r="F36" i="5" s="1"/>
  <c r="D35" i="5"/>
  <c r="F35" i="5" s="1"/>
  <c r="D34" i="5"/>
  <c r="F34" i="5" s="1"/>
  <c r="D33" i="5"/>
  <c r="F33" i="5" s="1"/>
  <c r="D32" i="5"/>
  <c r="F32" i="5" s="1"/>
  <c r="D31" i="5"/>
  <c r="F31" i="5" s="1"/>
  <c r="D30" i="5"/>
  <c r="F30" i="5" s="1"/>
  <c r="D7" i="5" l="1"/>
  <c r="C8" i="5"/>
  <c r="D8" i="5"/>
  <c r="D6" i="5"/>
  <c r="C6" i="5"/>
  <c r="C7" i="5"/>
</calcChain>
</file>

<file path=xl/sharedStrings.xml><?xml version="1.0" encoding="utf-8"?>
<sst xmlns="http://schemas.openxmlformats.org/spreadsheetml/2006/main" count="722" uniqueCount="103">
  <si>
    <t>x1.0</t>
  </si>
  <si>
    <t>x1.0</t>
    <phoneticPr fontId="2" type="noConversion"/>
  </si>
  <si>
    <t>x1.4</t>
  </si>
  <si>
    <t>x1.4</t>
    <phoneticPr fontId="2" type="noConversion"/>
  </si>
  <si>
    <t>x1.8</t>
  </si>
  <si>
    <t>x1.8</t>
    <phoneticPr fontId="2" type="noConversion"/>
  </si>
  <si>
    <t>Pollen Weight/Catkin (g)</t>
    <phoneticPr fontId="2" type="noConversion"/>
  </si>
  <si>
    <t>SD</t>
    <phoneticPr fontId="2" type="noConversion"/>
  </si>
  <si>
    <t>mean</t>
    <phoneticPr fontId="2" type="noConversion"/>
  </si>
  <si>
    <t>Pollen size (µm)</t>
  </si>
  <si>
    <t>Treat.</t>
    <phoneticPr fontId="2" type="noConversion"/>
  </si>
  <si>
    <t>Raw data</t>
    <phoneticPr fontId="2" type="noConversion"/>
  </si>
  <si>
    <t>분산 분석: 일원 배치법</t>
  </si>
  <si>
    <t>요약표</t>
  </si>
  <si>
    <t>인자의 수준</t>
  </si>
  <si>
    <t>관측수</t>
  </si>
  <si>
    <t>합</t>
  </si>
  <si>
    <t>평균</t>
  </si>
  <si>
    <t>분산</t>
  </si>
  <si>
    <t>분산 분석</t>
  </si>
  <si>
    <t>변동의 요인</t>
  </si>
  <si>
    <t>제곱합</t>
  </si>
  <si>
    <t>자유도</t>
  </si>
  <si>
    <t>제곱 평균</t>
  </si>
  <si>
    <t>F 비</t>
  </si>
  <si>
    <t>P-값</t>
  </si>
  <si>
    <t>F 기각치</t>
  </si>
  <si>
    <t>처리</t>
  </si>
  <si>
    <t>잔차</t>
  </si>
  <si>
    <t>계</t>
  </si>
  <si>
    <t>x1.0</t>
    <phoneticPr fontId="2" type="noConversion"/>
  </si>
  <si>
    <t>x1.0</t>
    <phoneticPr fontId="2" type="noConversion"/>
  </si>
  <si>
    <t>다중비교</t>
  </si>
  <si>
    <t xml:space="preserve">종속변수: </t>
  </si>
  <si>
    <t>data</t>
  </si>
  <si>
    <t>Tukey HSD</t>
  </si>
  <si>
    <t>(I) Treat</t>
  </si>
  <si>
    <t>평균차이(I-J)</t>
  </si>
  <si>
    <t>표준오차</t>
  </si>
  <si>
    <t>유의확률</t>
  </si>
  <si>
    <t>95% 신뢰구간</t>
  </si>
  <si>
    <t>하한</t>
  </si>
  <si>
    <t>상한</t>
  </si>
  <si>
    <t>X1.0</t>
  </si>
  <si>
    <t>X1.4</t>
  </si>
  <si>
    <t>*. 평균차이는 0.05 수준에서 유의합니다.</t>
  </si>
  <si>
    <t>Treat</t>
  </si>
  <si>
    <t>N</t>
  </si>
  <si>
    <t>유의수준 = 0.05에 대한 부분집합</t>
  </si>
  <si>
    <t>1</t>
  </si>
  <si>
    <t>2</t>
  </si>
  <si>
    <t>동질적 부분집합에 있는 집단에 대한 평균이 표시됩니다.</t>
  </si>
  <si>
    <t>a. 조화평균 표본크기 5.000을(를) 사용합니다.</t>
  </si>
  <si>
    <r>
      <t>-1486.25815</t>
    </r>
    <r>
      <rPr>
        <vertAlign val="superscript"/>
        <sz val="9"/>
        <color indexed="8"/>
        <rFont val="Gulim"/>
        <family val="3"/>
        <charset val="129"/>
      </rPr>
      <t>*</t>
    </r>
  </si>
  <si>
    <r>
      <t>-1082.43793</t>
    </r>
    <r>
      <rPr>
        <vertAlign val="superscript"/>
        <sz val="9"/>
        <color indexed="8"/>
        <rFont val="Gulim"/>
        <family val="3"/>
        <charset val="129"/>
      </rPr>
      <t>*</t>
    </r>
  </si>
  <si>
    <r>
      <t>1486.25815</t>
    </r>
    <r>
      <rPr>
        <vertAlign val="superscript"/>
        <sz val="9"/>
        <color indexed="8"/>
        <rFont val="Gulim"/>
        <family val="3"/>
        <charset val="129"/>
      </rPr>
      <t>*</t>
    </r>
  </si>
  <si>
    <r>
      <t>1082.43793</t>
    </r>
    <r>
      <rPr>
        <vertAlign val="superscript"/>
        <sz val="9"/>
        <color indexed="8"/>
        <rFont val="Gulim"/>
        <family val="3"/>
        <charset val="129"/>
      </rPr>
      <t>*</t>
    </r>
  </si>
  <si>
    <r>
      <t>Tukey HSD</t>
    </r>
    <r>
      <rPr>
        <vertAlign val="superscript"/>
        <sz val="9"/>
        <color indexed="8"/>
        <rFont val="Gulim"/>
        <family val="3"/>
        <charset val="129"/>
      </rPr>
      <t>a</t>
    </r>
  </si>
  <si>
    <t>a. 조화평균 표본크기 100.000을(를) 사용합니다.</t>
  </si>
  <si>
    <r>
      <t>-1.11180</t>
    </r>
    <r>
      <rPr>
        <vertAlign val="superscript"/>
        <sz val="9"/>
        <color indexed="8"/>
        <rFont val="Gulim"/>
        <family val="3"/>
        <charset val="129"/>
      </rPr>
      <t>*</t>
    </r>
  </si>
  <si>
    <r>
      <t>-2.13330</t>
    </r>
    <r>
      <rPr>
        <vertAlign val="superscript"/>
        <sz val="9"/>
        <color indexed="8"/>
        <rFont val="Gulim"/>
        <family val="3"/>
        <charset val="129"/>
      </rPr>
      <t>*</t>
    </r>
  </si>
  <si>
    <r>
      <t>1.11180</t>
    </r>
    <r>
      <rPr>
        <vertAlign val="superscript"/>
        <sz val="9"/>
        <color indexed="8"/>
        <rFont val="Gulim"/>
        <family val="3"/>
        <charset val="129"/>
      </rPr>
      <t>*</t>
    </r>
  </si>
  <si>
    <r>
      <t>2.13330</t>
    </r>
    <r>
      <rPr>
        <vertAlign val="superscript"/>
        <sz val="9"/>
        <color indexed="8"/>
        <rFont val="Gulim"/>
        <family val="3"/>
        <charset val="129"/>
      </rPr>
      <t>*</t>
    </r>
  </si>
  <si>
    <r>
      <t>-266.03132</t>
    </r>
    <r>
      <rPr>
        <vertAlign val="superscript"/>
        <sz val="9"/>
        <color indexed="8"/>
        <rFont val="Gulim"/>
        <family val="3"/>
        <charset val="129"/>
      </rPr>
      <t>*</t>
    </r>
  </si>
  <si>
    <r>
      <t>266.03132</t>
    </r>
    <r>
      <rPr>
        <vertAlign val="superscript"/>
        <sz val="9"/>
        <color indexed="8"/>
        <rFont val="Gulim"/>
        <family val="3"/>
        <charset val="129"/>
      </rPr>
      <t>*</t>
    </r>
  </si>
  <si>
    <r>
      <t>-.00355</t>
    </r>
    <r>
      <rPr>
        <vertAlign val="superscript"/>
        <sz val="9"/>
        <color indexed="8"/>
        <rFont val="Gulim"/>
        <family val="3"/>
        <charset val="129"/>
      </rPr>
      <t>*</t>
    </r>
  </si>
  <si>
    <r>
      <t>-.00541</t>
    </r>
    <r>
      <rPr>
        <vertAlign val="superscript"/>
        <sz val="9"/>
        <color indexed="8"/>
        <rFont val="Gulim"/>
        <family val="3"/>
        <charset val="129"/>
      </rPr>
      <t>*</t>
    </r>
  </si>
  <si>
    <r>
      <t>.00355</t>
    </r>
    <r>
      <rPr>
        <vertAlign val="superscript"/>
        <sz val="9"/>
        <color indexed="8"/>
        <rFont val="Gulim"/>
        <family val="3"/>
        <charset val="129"/>
      </rPr>
      <t>*</t>
    </r>
  </si>
  <si>
    <r>
      <t>.00541</t>
    </r>
    <r>
      <rPr>
        <vertAlign val="superscript"/>
        <sz val="9"/>
        <color indexed="8"/>
        <rFont val="Gulim"/>
        <family val="3"/>
        <charset val="129"/>
      </rPr>
      <t>*</t>
    </r>
  </si>
  <si>
    <t>a. 조화평균 표본크기 6.000을(를) 사용합니다.</t>
  </si>
  <si>
    <r>
      <t>-52.43333</t>
    </r>
    <r>
      <rPr>
        <vertAlign val="superscript"/>
        <sz val="9"/>
        <color indexed="8"/>
        <rFont val="Gulim"/>
        <family val="3"/>
        <charset val="129"/>
      </rPr>
      <t>*</t>
    </r>
  </si>
  <si>
    <r>
      <t>-47.46667</t>
    </r>
    <r>
      <rPr>
        <vertAlign val="superscript"/>
        <sz val="9"/>
        <color indexed="8"/>
        <rFont val="Gulim"/>
        <family val="3"/>
        <charset val="129"/>
      </rPr>
      <t>*</t>
    </r>
  </si>
  <si>
    <r>
      <t>52.43333</t>
    </r>
    <r>
      <rPr>
        <vertAlign val="superscript"/>
        <sz val="9"/>
        <color indexed="8"/>
        <rFont val="Gulim"/>
        <family val="3"/>
        <charset val="129"/>
      </rPr>
      <t>*</t>
    </r>
  </si>
  <si>
    <r>
      <t>47.46667</t>
    </r>
    <r>
      <rPr>
        <vertAlign val="superscript"/>
        <sz val="9"/>
        <color indexed="8"/>
        <rFont val="Gulim"/>
        <family val="3"/>
        <charset val="129"/>
      </rPr>
      <t>*</t>
    </r>
  </si>
  <si>
    <t>Allergen Content</t>
  </si>
  <si>
    <t>Allergen Content</t>
    <phoneticPr fontId="2" type="noConversion"/>
  </si>
  <si>
    <r>
      <t>Pollen Grains/Tree (10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9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2" type="noConversion"/>
  </si>
  <si>
    <r>
      <t>Pollen Grains/Catkin (10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6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2" type="noConversion"/>
  </si>
  <si>
    <t>Pollen Weight/Catkin (g)</t>
  </si>
  <si>
    <t>Trt</t>
    <phoneticPr fontId="2" type="noConversion"/>
  </si>
  <si>
    <r>
      <t>Pollen Grain</t>
    </r>
    <r>
      <rPr>
        <sz val="11"/>
        <color theme="1"/>
        <rFont val="맑은 고딕"/>
        <family val="2"/>
        <charset val="129"/>
        <scheme val="minor"/>
      </rPr>
      <t>s</t>
    </r>
    <r>
      <rPr>
        <sz val="11"/>
        <color theme="1"/>
        <rFont val="맑은 고딕"/>
        <family val="2"/>
        <charset val="129"/>
        <scheme val="minor"/>
      </rPr>
      <t>/Catkin (10^6)</t>
    </r>
    <phoneticPr fontId="2" type="noConversion"/>
  </si>
  <si>
    <r>
      <t>Pollen Grain</t>
    </r>
    <r>
      <rPr>
        <sz val="11"/>
        <color theme="1"/>
        <rFont val="맑은 고딕"/>
        <family val="2"/>
        <charset val="129"/>
        <scheme val="minor"/>
      </rPr>
      <t>s</t>
    </r>
    <r>
      <rPr>
        <sz val="11"/>
        <color theme="1"/>
        <rFont val="맑은 고딕"/>
        <family val="2"/>
        <charset val="129"/>
        <scheme val="minor"/>
      </rPr>
      <t>/Tree (10^9)</t>
    </r>
    <phoneticPr fontId="2" type="noConversion"/>
  </si>
  <si>
    <t>Anova: one-way</t>
    <phoneticPr fontId="2" type="noConversion"/>
  </si>
  <si>
    <t>Summary</t>
    <phoneticPr fontId="2" type="noConversion"/>
  </si>
  <si>
    <t>Trt</t>
    <phoneticPr fontId="2" type="noConversion"/>
  </si>
  <si>
    <t>n</t>
    <phoneticPr fontId="2" type="noConversion"/>
  </si>
  <si>
    <t>SS</t>
    <phoneticPr fontId="2" type="noConversion"/>
  </si>
  <si>
    <t>sum</t>
    <phoneticPr fontId="2" type="noConversion"/>
  </si>
  <si>
    <t>mean</t>
    <phoneticPr fontId="2" type="noConversion"/>
  </si>
  <si>
    <t>variance</t>
    <phoneticPr fontId="2" type="noConversion"/>
  </si>
  <si>
    <t>Anova results</t>
    <phoneticPr fontId="2" type="noConversion"/>
  </si>
  <si>
    <t>trt</t>
    <phoneticPr fontId="2" type="noConversion"/>
  </si>
  <si>
    <t>resid</t>
    <phoneticPr fontId="2" type="noConversion"/>
  </si>
  <si>
    <t>total</t>
    <phoneticPr fontId="2" type="noConversion"/>
  </si>
  <si>
    <t>df</t>
    <phoneticPr fontId="2" type="noConversion"/>
  </si>
  <si>
    <t>MSE</t>
    <phoneticPr fontId="2" type="noConversion"/>
  </si>
  <si>
    <t>F ratio</t>
    <phoneticPr fontId="2" type="noConversion"/>
  </si>
  <si>
    <t>P-value</t>
    <phoneticPr fontId="2" type="noConversion"/>
  </si>
  <si>
    <t>variation</t>
    <phoneticPr fontId="2" type="noConversion"/>
  </si>
  <si>
    <t>dependent var.</t>
    <phoneticPr fontId="2" type="noConversion"/>
  </si>
  <si>
    <t>F-rej</t>
    <phoneticPr fontId="2" type="noConversion"/>
  </si>
  <si>
    <t>Multiple Comparisons</t>
    <phoneticPr fontId="2" type="noConversion"/>
  </si>
  <si>
    <t>평균차이(I-J)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</si>
</sst>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176" formatCode="0.00000000_ "/>
    <numFmt numFmtId="177" formatCode="0.0000000_ "/>
    <numFmt numFmtId="178" formatCode="0.0_ "/>
    <numFmt numFmtId="179" formatCode="#,##0_ "/>
    <numFmt numFmtId="180" formatCode="0.00000_);[Red]\(0.00000\)"/>
    <numFmt numFmtId="181" formatCode="###0.00000"/>
    <numFmt numFmtId="182" formatCode="####.000"/>
    <numFmt numFmtId="183" formatCode="###0.0000"/>
    <numFmt numFmtId="184" formatCode="###0"/>
    <numFmt numFmtId="185" formatCode="###0.000"/>
    <numFmt numFmtId="186" formatCode="####.00000"/>
    <numFmt numFmtId="187" formatCode="####.0000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함초롬바탕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Calibri"/>
      <family val="2"/>
    </font>
    <font>
      <b/>
      <vertAlign val="superscript"/>
      <sz val="11"/>
      <color theme="1"/>
      <name val="맑은 고딕"/>
      <family val="3"/>
      <charset val="129"/>
      <scheme val="minor"/>
    </font>
    <font>
      <b/>
      <sz val="11"/>
      <color theme="1"/>
      <name val="Calibri"/>
      <family val="2"/>
    </font>
    <font>
      <sz val="11"/>
      <color rgb="FFFF00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D0D0D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name val="Arial"/>
      <family val="2"/>
    </font>
    <font>
      <b/>
      <sz val="9"/>
      <color indexed="8"/>
      <name val="Gulim"/>
      <family val="3"/>
      <charset val="129"/>
    </font>
    <font>
      <sz val="9"/>
      <color indexed="8"/>
      <name val="Gulim"/>
      <family val="3"/>
      <charset val="129"/>
    </font>
    <font>
      <vertAlign val="superscript"/>
      <sz val="9"/>
      <color indexed="8"/>
      <name val="Gulim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n">
        <color indexed="8"/>
      </bottom>
      <diagonal/>
    </border>
  </borders>
  <cellStyleXfs count="9">
    <xf numFmtId="0" fontId="0" fillId="0" borderId="0"/>
    <xf numFmtId="41" fontId="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>
      <alignment vertical="center"/>
    </xf>
  </cellStyleXfs>
  <cellXfs count="38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4" fillId="0" borderId="0" xfId="0" applyFont="1"/>
    <xf numFmtId="0" fontId="5" fillId="0" borderId="0" xfId="0" applyFont="1"/>
    <xf numFmtId="176" fontId="0" fillId="0" borderId="0" xfId="0" applyNumberFormat="1"/>
    <xf numFmtId="177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178" fontId="5" fillId="0" borderId="0" xfId="0" applyNumberFormat="1" applyFont="1" applyBorder="1"/>
    <xf numFmtId="178" fontId="5" fillId="0" borderId="9" xfId="0" applyNumberFormat="1" applyFont="1" applyBorder="1"/>
    <xf numFmtId="178" fontId="5" fillId="0" borderId="11" xfId="0" applyNumberFormat="1" applyFont="1" applyBorder="1"/>
    <xf numFmtId="178" fontId="5" fillId="0" borderId="12" xfId="0" applyNumberFormat="1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1" fontId="5" fillId="0" borderId="6" xfId="1" applyNumberFormat="1" applyFont="1" applyBorder="1" applyAlignment="1"/>
    <xf numFmtId="41" fontId="5" fillId="0" borderId="7" xfId="1" applyFont="1" applyBorder="1" applyAlignment="1"/>
    <xf numFmtId="41" fontId="5" fillId="0" borderId="0" xfId="1" applyNumberFormat="1" applyFont="1" applyBorder="1" applyAlignment="1"/>
    <xf numFmtId="41" fontId="5" fillId="0" borderId="9" xfId="1" applyFont="1" applyBorder="1" applyAlignment="1"/>
    <xf numFmtId="41" fontId="5" fillId="0" borderId="11" xfId="1" applyNumberFormat="1" applyFont="1" applyBorder="1" applyAlignment="1"/>
    <xf numFmtId="41" fontId="5" fillId="0" borderId="12" xfId="1" applyFont="1" applyBorder="1" applyAlignment="1"/>
    <xf numFmtId="0" fontId="0" fillId="0" borderId="0" xfId="0" applyAlignment="1"/>
    <xf numFmtId="0" fontId="4" fillId="0" borderId="8" xfId="0" applyFont="1" applyBorder="1" applyAlignment="1">
      <alignment horizontal="center"/>
    </xf>
    <xf numFmtId="176" fontId="0" fillId="0" borderId="9" xfId="0" applyNumberFormat="1" applyBorder="1"/>
    <xf numFmtId="0" fontId="4" fillId="0" borderId="10" xfId="0" applyFont="1" applyBorder="1" applyAlignment="1">
      <alignment horizontal="center"/>
    </xf>
    <xf numFmtId="176" fontId="0" fillId="0" borderId="12" xfId="0" applyNumberFormat="1" applyBorder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3" xfId="0" applyBorder="1"/>
    <xf numFmtId="0" fontId="4" fillId="0" borderId="3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/>
    <xf numFmtId="0" fontId="4" fillId="0" borderId="11" xfId="0" applyFont="1" applyBorder="1"/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77" fontId="4" fillId="0" borderId="7" xfId="0" applyNumberFormat="1" applyFont="1" applyBorder="1"/>
    <xf numFmtId="177" fontId="4" fillId="0" borderId="9" xfId="0" applyNumberFormat="1" applyFont="1" applyBorder="1"/>
    <xf numFmtId="177" fontId="4" fillId="0" borderId="12" xfId="0" applyNumberFormat="1" applyFont="1" applyBorder="1"/>
    <xf numFmtId="180" fontId="5" fillId="0" borderId="6" xfId="1" applyNumberFormat="1" applyFont="1" applyBorder="1" applyAlignment="1"/>
    <xf numFmtId="180" fontId="5" fillId="0" borderId="7" xfId="1" applyNumberFormat="1" applyFont="1" applyBorder="1" applyAlignment="1"/>
    <xf numFmtId="180" fontId="5" fillId="0" borderId="0" xfId="1" applyNumberFormat="1" applyFont="1" applyBorder="1" applyAlignment="1"/>
    <xf numFmtId="180" fontId="5" fillId="0" borderId="9" xfId="1" applyNumberFormat="1" applyFont="1" applyBorder="1" applyAlignment="1"/>
    <xf numFmtId="180" fontId="5" fillId="0" borderId="11" xfId="1" applyNumberFormat="1" applyFont="1" applyBorder="1" applyAlignment="1"/>
    <xf numFmtId="180" fontId="5" fillId="0" borderId="12" xfId="1" applyNumberFormat="1" applyFont="1" applyBorder="1" applyAlignment="1"/>
    <xf numFmtId="179" fontId="5" fillId="0" borderId="0" xfId="1" applyNumberFormat="1" applyFont="1" applyBorder="1" applyAlignment="1"/>
    <xf numFmtId="179" fontId="5" fillId="0" borderId="9" xfId="1" applyNumberFormat="1" applyFont="1" applyBorder="1" applyAlignment="1"/>
    <xf numFmtId="179" fontId="5" fillId="0" borderId="11" xfId="1" applyNumberFormat="1" applyFont="1" applyBorder="1" applyAlignment="1"/>
    <xf numFmtId="179" fontId="5" fillId="0" borderId="12" xfId="1" applyNumberFormat="1" applyFont="1" applyBorder="1" applyAlignment="1"/>
    <xf numFmtId="0" fontId="5" fillId="0" borderId="5" xfId="0" applyFont="1" applyBorder="1" applyAlignment="1">
      <alignment horizontal="center"/>
    </xf>
    <xf numFmtId="179" fontId="5" fillId="0" borderId="6" xfId="1" applyNumberFormat="1" applyFont="1" applyBorder="1" applyAlignment="1"/>
    <xf numFmtId="179" fontId="5" fillId="0" borderId="7" xfId="1" applyNumberFormat="1" applyFont="1" applyBorder="1" applyAlignment="1"/>
    <xf numFmtId="0" fontId="0" fillId="0" borderId="0" xfId="0" applyFill="1" applyBorder="1" applyAlignment="1"/>
    <xf numFmtId="0" fontId="0" fillId="0" borderId="11" xfId="0" applyFill="1" applyBorder="1" applyAlignment="1"/>
    <xf numFmtId="0" fontId="0" fillId="0" borderId="13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6" fillId="0" borderId="14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4" fillId="0" borderId="0" xfId="3"/>
    <xf numFmtId="0" fontId="14" fillId="0" borderId="0" xfId="3"/>
    <xf numFmtId="0" fontId="16" fillId="0" borderId="23" xfId="3" applyFont="1" applyBorder="1" applyAlignment="1">
      <alignment horizontal="center" wrapText="1"/>
    </xf>
    <xf numFmtId="0" fontId="16" fillId="0" borderId="24" xfId="3" applyFont="1" applyBorder="1" applyAlignment="1">
      <alignment horizontal="center" wrapText="1"/>
    </xf>
    <xf numFmtId="0" fontId="16" fillId="0" borderId="16" xfId="3" applyFont="1" applyBorder="1" applyAlignment="1">
      <alignment horizontal="left" vertical="top" wrapText="1"/>
    </xf>
    <xf numFmtId="181" fontId="16" fillId="0" borderId="26" xfId="3" applyNumberFormat="1" applyFont="1" applyBorder="1" applyAlignment="1">
      <alignment horizontal="right" vertical="center"/>
    </xf>
    <xf numFmtId="181" fontId="16" fillId="0" borderId="27" xfId="3" applyNumberFormat="1" applyFont="1" applyBorder="1" applyAlignment="1">
      <alignment horizontal="right" vertical="center"/>
    </xf>
    <xf numFmtId="182" fontId="16" fillId="0" borderId="27" xfId="3" applyNumberFormat="1" applyFont="1" applyBorder="1" applyAlignment="1">
      <alignment horizontal="right" vertical="center"/>
    </xf>
    <xf numFmtId="183" fontId="16" fillId="0" borderId="27" xfId="3" applyNumberFormat="1" applyFont="1" applyBorder="1" applyAlignment="1">
      <alignment horizontal="right" vertical="center"/>
    </xf>
    <xf numFmtId="183" fontId="16" fillId="0" borderId="28" xfId="3" applyNumberFormat="1" applyFont="1" applyBorder="1" applyAlignment="1">
      <alignment horizontal="right" vertical="center"/>
    </xf>
    <xf numFmtId="0" fontId="16" fillId="0" borderId="30" xfId="3" applyFont="1" applyBorder="1" applyAlignment="1">
      <alignment horizontal="left" vertical="top" wrapText="1"/>
    </xf>
    <xf numFmtId="0" fontId="16" fillId="0" borderId="31" xfId="3" applyFont="1" applyBorder="1" applyAlignment="1">
      <alignment horizontal="right" vertical="center"/>
    </xf>
    <xf numFmtId="181" fontId="16" fillId="0" borderId="32" xfId="3" applyNumberFormat="1" applyFont="1" applyBorder="1" applyAlignment="1">
      <alignment horizontal="right" vertical="center"/>
    </xf>
    <xf numFmtId="182" fontId="16" fillId="0" borderId="32" xfId="3" applyNumberFormat="1" applyFont="1" applyBorder="1" applyAlignment="1">
      <alignment horizontal="right" vertical="center"/>
    </xf>
    <xf numFmtId="183" fontId="16" fillId="0" borderId="32" xfId="3" applyNumberFormat="1" applyFont="1" applyBorder="1" applyAlignment="1">
      <alignment horizontal="right" vertical="center"/>
    </xf>
    <xf numFmtId="183" fontId="16" fillId="0" borderId="33" xfId="3" applyNumberFormat="1" applyFont="1" applyBorder="1" applyAlignment="1">
      <alignment horizontal="right" vertical="center"/>
    </xf>
    <xf numFmtId="0" fontId="16" fillId="0" borderId="34" xfId="3" applyFont="1" applyBorder="1" applyAlignment="1">
      <alignment horizontal="left" vertical="top" wrapText="1"/>
    </xf>
    <xf numFmtId="181" fontId="16" fillId="0" borderId="35" xfId="3" applyNumberFormat="1" applyFont="1" applyBorder="1" applyAlignment="1">
      <alignment horizontal="right" vertical="center"/>
    </xf>
    <xf numFmtId="181" fontId="16" fillId="0" borderId="36" xfId="3" applyNumberFormat="1" applyFont="1" applyBorder="1" applyAlignment="1">
      <alignment horizontal="right" vertical="center"/>
    </xf>
    <xf numFmtId="182" fontId="16" fillId="0" borderId="36" xfId="3" applyNumberFormat="1" applyFont="1" applyBorder="1" applyAlignment="1">
      <alignment horizontal="right" vertical="center"/>
    </xf>
    <xf numFmtId="183" fontId="16" fillId="0" borderId="36" xfId="3" applyNumberFormat="1" applyFont="1" applyBorder="1" applyAlignment="1">
      <alignment horizontal="right" vertical="center"/>
    </xf>
    <xf numFmtId="183" fontId="16" fillId="0" borderId="37" xfId="3" applyNumberFormat="1" applyFont="1" applyBorder="1" applyAlignment="1">
      <alignment horizontal="right" vertical="center"/>
    </xf>
    <xf numFmtId="0" fontId="16" fillId="0" borderId="35" xfId="3" applyFont="1" applyBorder="1" applyAlignment="1">
      <alignment horizontal="right" vertical="center"/>
    </xf>
    <xf numFmtId="0" fontId="16" fillId="0" borderId="21" xfId="3" applyFont="1" applyBorder="1" applyAlignment="1">
      <alignment horizontal="left" vertical="top" wrapText="1"/>
    </xf>
    <xf numFmtId="0" fontId="16" fillId="0" borderId="38" xfId="3" applyFont="1" applyBorder="1" applyAlignment="1">
      <alignment horizontal="right" vertical="center"/>
    </xf>
    <xf numFmtId="181" fontId="16" fillId="0" borderId="39" xfId="3" applyNumberFormat="1" applyFont="1" applyBorder="1" applyAlignment="1">
      <alignment horizontal="right" vertical="center"/>
    </xf>
    <xf numFmtId="182" fontId="16" fillId="0" borderId="39" xfId="3" applyNumberFormat="1" applyFont="1" applyBorder="1" applyAlignment="1">
      <alignment horizontal="right" vertical="center"/>
    </xf>
    <xf numFmtId="183" fontId="16" fillId="0" borderId="39" xfId="3" applyNumberFormat="1" applyFont="1" applyBorder="1" applyAlignment="1">
      <alignment horizontal="right" vertical="center"/>
    </xf>
    <xf numFmtId="183" fontId="16" fillId="0" borderId="40" xfId="3" applyNumberFormat="1" applyFont="1" applyBorder="1" applyAlignment="1">
      <alignment horizontal="right" vertical="center"/>
    </xf>
    <xf numFmtId="0" fontId="16" fillId="0" borderId="23" xfId="3" applyFont="1" applyBorder="1" applyAlignment="1">
      <alignment horizontal="center"/>
    </xf>
    <xf numFmtId="0" fontId="16" fillId="0" borderId="24" xfId="3" applyFont="1" applyBorder="1" applyAlignment="1">
      <alignment horizontal="center"/>
    </xf>
    <xf numFmtId="0" fontId="16" fillId="0" borderId="41" xfId="3" applyFont="1" applyBorder="1" applyAlignment="1">
      <alignment horizontal="left" vertical="top" wrapText="1"/>
    </xf>
    <xf numFmtId="184" fontId="16" fillId="0" borderId="26" xfId="3" applyNumberFormat="1" applyFont="1" applyBorder="1" applyAlignment="1">
      <alignment horizontal="right" vertical="center"/>
    </xf>
    <xf numFmtId="0" fontId="16" fillId="0" borderId="28" xfId="3" applyFont="1" applyBorder="1" applyAlignment="1">
      <alignment horizontal="left" vertical="center" wrapText="1"/>
    </xf>
    <xf numFmtId="0" fontId="16" fillId="0" borderId="43" xfId="3" applyFont="1" applyBorder="1" applyAlignment="1">
      <alignment horizontal="left" vertical="top" wrapText="1"/>
    </xf>
    <xf numFmtId="184" fontId="16" fillId="0" borderId="35" xfId="3" applyNumberFormat="1" applyFont="1" applyBorder="1" applyAlignment="1">
      <alignment horizontal="right" vertical="center"/>
    </xf>
    <xf numFmtId="0" fontId="16" fillId="0" borderId="37" xfId="3" applyFont="1" applyBorder="1" applyAlignment="1">
      <alignment horizontal="left" vertical="center" wrapText="1"/>
    </xf>
    <xf numFmtId="0" fontId="16" fillId="0" borderId="44" xfId="3" applyFont="1" applyBorder="1" applyAlignment="1">
      <alignment horizontal="left" vertical="top" wrapText="1"/>
    </xf>
    <xf numFmtId="184" fontId="16" fillId="0" borderId="31" xfId="3" applyNumberFormat="1" applyFont="1" applyBorder="1" applyAlignment="1">
      <alignment horizontal="right" vertical="center"/>
    </xf>
    <xf numFmtId="0" fontId="16" fillId="0" borderId="32" xfId="3" applyFont="1" applyBorder="1" applyAlignment="1">
      <alignment horizontal="left" vertical="center" wrapText="1"/>
    </xf>
    <xf numFmtId="0" fontId="16" fillId="0" borderId="42" xfId="3" applyFont="1" applyBorder="1" applyAlignment="1">
      <alignment horizontal="left" vertical="top" wrapText="1"/>
    </xf>
    <xf numFmtId="0" fontId="16" fillId="0" borderId="38" xfId="3" applyFont="1" applyBorder="1" applyAlignment="1">
      <alignment horizontal="left" vertical="center" wrapText="1"/>
    </xf>
    <xf numFmtId="185" fontId="16" fillId="0" borderId="40" xfId="3" applyNumberFormat="1" applyFont="1" applyBorder="1" applyAlignment="1">
      <alignment horizontal="right" vertical="center"/>
    </xf>
    <xf numFmtId="0" fontId="14" fillId="0" borderId="0" xfId="4"/>
    <xf numFmtId="0" fontId="14" fillId="0" borderId="0" xfId="4"/>
    <xf numFmtId="0" fontId="16" fillId="0" borderId="23" xfId="4" applyFont="1" applyBorder="1" applyAlignment="1">
      <alignment horizontal="center" wrapText="1"/>
    </xf>
    <xf numFmtId="0" fontId="16" fillId="0" borderId="24" xfId="4" applyFont="1" applyBorder="1" applyAlignment="1">
      <alignment horizontal="center" wrapText="1"/>
    </xf>
    <xf numFmtId="0" fontId="16" fillId="0" borderId="16" xfId="4" applyFont="1" applyBorder="1" applyAlignment="1">
      <alignment horizontal="left" vertical="top" wrapText="1"/>
    </xf>
    <xf numFmtId="0" fontId="16" fillId="0" borderId="26" xfId="4" applyFont="1" applyBorder="1" applyAlignment="1">
      <alignment horizontal="right" vertical="center"/>
    </xf>
    <xf numFmtId="186" fontId="16" fillId="0" borderId="27" xfId="4" applyNumberFormat="1" applyFont="1" applyBorder="1" applyAlignment="1">
      <alignment horizontal="right" vertical="center"/>
    </xf>
    <xf numFmtId="182" fontId="16" fillId="0" borderId="27" xfId="4" applyNumberFormat="1" applyFont="1" applyBorder="1" applyAlignment="1">
      <alignment horizontal="right" vertical="center"/>
    </xf>
    <xf numFmtId="183" fontId="16" fillId="0" borderId="27" xfId="4" applyNumberFormat="1" applyFont="1" applyBorder="1" applyAlignment="1">
      <alignment horizontal="right" vertical="center"/>
    </xf>
    <xf numFmtId="187" fontId="16" fillId="0" borderId="28" xfId="4" applyNumberFormat="1" applyFont="1" applyBorder="1" applyAlignment="1">
      <alignment horizontal="right" vertical="center"/>
    </xf>
    <xf numFmtId="0" fontId="16" fillId="0" borderId="30" xfId="4" applyFont="1" applyBorder="1" applyAlignment="1">
      <alignment horizontal="left" vertical="top" wrapText="1"/>
    </xf>
    <xf numFmtId="0" fontId="16" fillId="0" borderId="31" xfId="4" applyFont="1" applyBorder="1" applyAlignment="1">
      <alignment horizontal="right" vertical="center"/>
    </xf>
    <xf numFmtId="186" fontId="16" fillId="0" borderId="32" xfId="4" applyNumberFormat="1" applyFont="1" applyBorder="1" applyAlignment="1">
      <alignment horizontal="right" vertical="center"/>
    </xf>
    <xf numFmtId="182" fontId="16" fillId="0" borderId="32" xfId="4" applyNumberFormat="1" applyFont="1" applyBorder="1" applyAlignment="1">
      <alignment horizontal="right" vertical="center"/>
    </xf>
    <xf numFmtId="183" fontId="16" fillId="0" borderId="32" xfId="4" applyNumberFormat="1" applyFont="1" applyBorder="1" applyAlignment="1">
      <alignment horizontal="right" vertical="center"/>
    </xf>
    <xf numFmtId="183" fontId="16" fillId="0" borderId="33" xfId="4" applyNumberFormat="1" applyFont="1" applyBorder="1" applyAlignment="1">
      <alignment horizontal="right" vertical="center"/>
    </xf>
    <xf numFmtId="0" fontId="16" fillId="0" borderId="34" xfId="4" applyFont="1" applyBorder="1" applyAlignment="1">
      <alignment horizontal="left" vertical="top" wrapText="1"/>
    </xf>
    <xf numFmtId="0" fontId="16" fillId="0" borderId="35" xfId="4" applyFont="1" applyBorder="1" applyAlignment="1">
      <alignment horizontal="right" vertical="center"/>
    </xf>
    <xf numFmtId="186" fontId="16" fillId="0" borderId="36" xfId="4" applyNumberFormat="1" applyFont="1" applyBorder="1" applyAlignment="1">
      <alignment horizontal="right" vertical="center"/>
    </xf>
    <xf numFmtId="182" fontId="16" fillId="0" borderId="36" xfId="4" applyNumberFormat="1" applyFont="1" applyBorder="1" applyAlignment="1">
      <alignment horizontal="right" vertical="center"/>
    </xf>
    <xf numFmtId="187" fontId="16" fillId="0" borderId="36" xfId="4" applyNumberFormat="1" applyFont="1" applyBorder="1" applyAlignment="1">
      <alignment horizontal="right" vertical="center"/>
    </xf>
    <xf numFmtId="183" fontId="16" fillId="0" borderId="37" xfId="4" applyNumberFormat="1" applyFont="1" applyBorder="1" applyAlignment="1">
      <alignment horizontal="right" vertical="center"/>
    </xf>
    <xf numFmtId="181" fontId="16" fillId="0" borderId="31" xfId="4" applyNumberFormat="1" applyFont="1" applyBorder="1" applyAlignment="1">
      <alignment horizontal="right" vertical="center"/>
    </xf>
    <xf numFmtId="187" fontId="16" fillId="0" borderId="33" xfId="4" applyNumberFormat="1" applyFont="1" applyBorder="1" applyAlignment="1">
      <alignment horizontal="right" vertical="center"/>
    </xf>
    <xf numFmtId="183" fontId="16" fillId="0" borderId="36" xfId="4" applyNumberFormat="1" applyFont="1" applyBorder="1" applyAlignment="1">
      <alignment horizontal="right" vertical="center"/>
    </xf>
    <xf numFmtId="0" fontId="16" fillId="0" borderId="21" xfId="4" applyFont="1" applyBorder="1" applyAlignment="1">
      <alignment horizontal="left" vertical="top" wrapText="1"/>
    </xf>
    <xf numFmtId="181" fontId="16" fillId="0" borderId="38" xfId="4" applyNumberFormat="1" applyFont="1" applyBorder="1" applyAlignment="1">
      <alignment horizontal="right" vertical="center"/>
    </xf>
    <xf numFmtId="186" fontId="16" fillId="0" borderId="39" xfId="4" applyNumberFormat="1" applyFont="1" applyBorder="1" applyAlignment="1">
      <alignment horizontal="right" vertical="center"/>
    </xf>
    <xf numFmtId="182" fontId="16" fillId="0" borderId="39" xfId="4" applyNumberFormat="1" applyFont="1" applyBorder="1" applyAlignment="1">
      <alignment horizontal="right" vertical="center"/>
    </xf>
    <xf numFmtId="187" fontId="16" fillId="0" borderId="39" xfId="4" applyNumberFormat="1" applyFont="1" applyBorder="1" applyAlignment="1">
      <alignment horizontal="right" vertical="center"/>
    </xf>
    <xf numFmtId="183" fontId="16" fillId="0" borderId="40" xfId="4" applyNumberFormat="1" applyFont="1" applyBorder="1" applyAlignment="1">
      <alignment horizontal="right" vertical="center"/>
    </xf>
    <xf numFmtId="0" fontId="16" fillId="0" borderId="23" xfId="4" applyFont="1" applyBorder="1" applyAlignment="1">
      <alignment horizontal="center"/>
    </xf>
    <xf numFmtId="0" fontId="16" fillId="0" borderId="24" xfId="4" applyFont="1" applyBorder="1" applyAlignment="1">
      <alignment horizontal="center"/>
    </xf>
    <xf numFmtId="0" fontId="16" fillId="0" borderId="41" xfId="4" applyFont="1" applyBorder="1" applyAlignment="1">
      <alignment horizontal="left" vertical="top" wrapText="1"/>
    </xf>
    <xf numFmtId="184" fontId="16" fillId="0" borderId="26" xfId="4" applyNumberFormat="1" applyFont="1" applyBorder="1" applyAlignment="1">
      <alignment horizontal="right" vertical="center"/>
    </xf>
    <xf numFmtId="0" fontId="16" fillId="0" borderId="28" xfId="4" applyFont="1" applyBorder="1" applyAlignment="1">
      <alignment horizontal="left" vertical="center" wrapText="1"/>
    </xf>
    <xf numFmtId="0" fontId="16" fillId="0" borderId="43" xfId="4" applyFont="1" applyBorder="1" applyAlignment="1">
      <alignment horizontal="left" vertical="top" wrapText="1"/>
    </xf>
    <xf numFmtId="184" fontId="16" fillId="0" borderId="35" xfId="4" applyNumberFormat="1" applyFont="1" applyBorder="1" applyAlignment="1">
      <alignment horizontal="right" vertical="center"/>
    </xf>
    <xf numFmtId="0" fontId="16" fillId="0" borderId="36" xfId="4" applyFont="1" applyBorder="1" applyAlignment="1">
      <alignment horizontal="left" vertical="center" wrapText="1"/>
    </xf>
    <xf numFmtId="0" fontId="16" fillId="0" borderId="44" xfId="4" applyFont="1" applyBorder="1" applyAlignment="1">
      <alignment horizontal="left" vertical="top" wrapText="1"/>
    </xf>
    <xf numFmtId="184" fontId="16" fillId="0" borderId="31" xfId="4" applyNumberFormat="1" applyFont="1" applyBorder="1" applyAlignment="1">
      <alignment horizontal="right" vertical="center"/>
    </xf>
    <xf numFmtId="0" fontId="16" fillId="0" borderId="32" xfId="4" applyFont="1" applyBorder="1" applyAlignment="1">
      <alignment horizontal="left" vertical="center" wrapText="1"/>
    </xf>
    <xf numFmtId="0" fontId="16" fillId="0" borderId="42" xfId="4" applyFont="1" applyBorder="1" applyAlignment="1">
      <alignment horizontal="left" vertical="top" wrapText="1"/>
    </xf>
    <xf numFmtId="0" fontId="16" fillId="0" borderId="38" xfId="4" applyFont="1" applyBorder="1" applyAlignment="1">
      <alignment horizontal="left" vertical="center" wrapText="1"/>
    </xf>
    <xf numFmtId="185" fontId="16" fillId="0" borderId="39" xfId="4" applyNumberFormat="1" applyFont="1" applyBorder="1" applyAlignment="1">
      <alignment horizontal="right" vertical="center"/>
    </xf>
    <xf numFmtId="182" fontId="16" fillId="0" borderId="40" xfId="4" applyNumberFormat="1" applyFont="1" applyBorder="1" applyAlignment="1">
      <alignment horizontal="right" vertical="center"/>
    </xf>
    <xf numFmtId="0" fontId="14" fillId="0" borderId="0" xfId="5"/>
    <xf numFmtId="0" fontId="14" fillId="0" borderId="0" xfId="5"/>
    <xf numFmtId="0" fontId="16" fillId="0" borderId="23" xfId="5" applyFont="1" applyBorder="1" applyAlignment="1">
      <alignment horizontal="center" wrapText="1"/>
    </xf>
    <xf numFmtId="0" fontId="16" fillId="0" borderId="24" xfId="5" applyFont="1" applyBorder="1" applyAlignment="1">
      <alignment horizontal="center" wrapText="1"/>
    </xf>
    <xf numFmtId="0" fontId="16" fillId="0" borderId="16" xfId="5" applyFont="1" applyBorder="1" applyAlignment="1">
      <alignment horizontal="left" vertical="top" wrapText="1"/>
    </xf>
    <xf numFmtId="182" fontId="16" fillId="0" borderId="27" xfId="5" applyNumberFormat="1" applyFont="1" applyBorder="1" applyAlignment="1">
      <alignment horizontal="right" vertical="center"/>
    </xf>
    <xf numFmtId="183" fontId="16" fillId="0" borderId="27" xfId="5" applyNumberFormat="1" applyFont="1" applyBorder="1" applyAlignment="1">
      <alignment horizontal="right" vertical="center"/>
    </xf>
    <xf numFmtId="0" fontId="16" fillId="0" borderId="30" xfId="5" applyFont="1" applyBorder="1" applyAlignment="1">
      <alignment horizontal="left" vertical="top" wrapText="1"/>
    </xf>
    <xf numFmtId="0" fontId="16" fillId="0" borderId="31" xfId="5" applyFont="1" applyBorder="1" applyAlignment="1">
      <alignment horizontal="right" vertical="center"/>
    </xf>
    <xf numFmtId="182" fontId="16" fillId="0" borderId="32" xfId="5" applyNumberFormat="1" applyFont="1" applyBorder="1" applyAlignment="1">
      <alignment horizontal="right" vertical="center"/>
    </xf>
    <xf numFmtId="183" fontId="16" fillId="0" borderId="32" xfId="5" applyNumberFormat="1" applyFont="1" applyBorder="1" applyAlignment="1">
      <alignment horizontal="right" vertical="center"/>
    </xf>
    <xf numFmtId="183" fontId="16" fillId="0" borderId="33" xfId="5" applyNumberFormat="1" applyFont="1" applyBorder="1" applyAlignment="1">
      <alignment horizontal="right" vertical="center"/>
    </xf>
    <xf numFmtId="0" fontId="16" fillId="0" borderId="34" xfId="5" applyFont="1" applyBorder="1" applyAlignment="1">
      <alignment horizontal="left" vertical="top" wrapText="1"/>
    </xf>
    <xf numFmtId="0" fontId="16" fillId="0" borderId="35" xfId="5" applyFont="1" applyBorder="1" applyAlignment="1">
      <alignment horizontal="right" vertical="center"/>
    </xf>
    <xf numFmtId="182" fontId="16" fillId="0" borderId="36" xfId="5" applyNumberFormat="1" applyFont="1" applyBorder="1" applyAlignment="1">
      <alignment horizontal="right" vertical="center"/>
    </xf>
    <xf numFmtId="183" fontId="16" fillId="0" borderId="37" xfId="5" applyNumberFormat="1" applyFont="1" applyBorder="1" applyAlignment="1">
      <alignment horizontal="right" vertical="center"/>
    </xf>
    <xf numFmtId="181" fontId="16" fillId="0" borderId="31" xfId="5" applyNumberFormat="1" applyFont="1" applyBorder="1" applyAlignment="1">
      <alignment horizontal="right" vertical="center"/>
    </xf>
    <xf numFmtId="183" fontId="16" fillId="0" borderId="36" xfId="5" applyNumberFormat="1" applyFont="1" applyBorder="1" applyAlignment="1">
      <alignment horizontal="right" vertical="center"/>
    </xf>
    <xf numFmtId="0" fontId="16" fillId="0" borderId="21" xfId="5" applyFont="1" applyBorder="1" applyAlignment="1">
      <alignment horizontal="left" vertical="top" wrapText="1"/>
    </xf>
    <xf numFmtId="181" fontId="16" fillId="0" borderId="38" xfId="5" applyNumberFormat="1" applyFont="1" applyBorder="1" applyAlignment="1">
      <alignment horizontal="right" vertical="center"/>
    </xf>
    <xf numFmtId="182" fontId="16" fillId="0" borderId="39" xfId="5" applyNumberFormat="1" applyFont="1" applyBorder="1" applyAlignment="1">
      <alignment horizontal="right" vertical="center"/>
    </xf>
    <xf numFmtId="183" fontId="16" fillId="0" borderId="40" xfId="5" applyNumberFormat="1" applyFont="1" applyBorder="1" applyAlignment="1">
      <alignment horizontal="right" vertical="center"/>
    </xf>
    <xf numFmtId="0" fontId="16" fillId="0" borderId="23" xfId="5" applyFont="1" applyBorder="1" applyAlignment="1">
      <alignment horizontal="center"/>
    </xf>
    <xf numFmtId="0" fontId="16" fillId="0" borderId="24" xfId="5" applyFont="1" applyBorder="1" applyAlignment="1">
      <alignment horizontal="center"/>
    </xf>
    <xf numFmtId="0" fontId="16" fillId="0" borderId="41" xfId="5" applyFont="1" applyBorder="1" applyAlignment="1">
      <alignment horizontal="left" vertical="top" wrapText="1"/>
    </xf>
    <xf numFmtId="184" fontId="16" fillId="0" borderId="26" xfId="5" applyNumberFormat="1" applyFont="1" applyBorder="1" applyAlignment="1">
      <alignment horizontal="right" vertical="center"/>
    </xf>
    <xf numFmtId="0" fontId="16" fillId="0" borderId="28" xfId="5" applyFont="1" applyBorder="1" applyAlignment="1">
      <alignment horizontal="left" vertical="center" wrapText="1"/>
    </xf>
    <xf numFmtId="0" fontId="16" fillId="0" borderId="43" xfId="5" applyFont="1" applyBorder="1" applyAlignment="1">
      <alignment horizontal="left" vertical="top" wrapText="1"/>
    </xf>
    <xf numFmtId="184" fontId="16" fillId="0" borderId="35" xfId="5" applyNumberFormat="1" applyFont="1" applyBorder="1" applyAlignment="1">
      <alignment horizontal="right" vertical="center"/>
    </xf>
    <xf numFmtId="0" fontId="16" fillId="0" borderId="44" xfId="5" applyFont="1" applyBorder="1" applyAlignment="1">
      <alignment horizontal="left" vertical="top" wrapText="1"/>
    </xf>
    <xf numFmtId="184" fontId="16" fillId="0" borderId="31" xfId="5" applyNumberFormat="1" applyFont="1" applyBorder="1" applyAlignment="1">
      <alignment horizontal="right" vertical="center"/>
    </xf>
    <xf numFmtId="0" fontId="16" fillId="0" borderId="32" xfId="5" applyFont="1" applyBorder="1" applyAlignment="1">
      <alignment horizontal="left" vertical="center" wrapText="1"/>
    </xf>
    <xf numFmtId="0" fontId="16" fillId="0" borderId="42" xfId="5" applyFont="1" applyBorder="1" applyAlignment="1">
      <alignment horizontal="left" vertical="top" wrapText="1"/>
    </xf>
    <xf numFmtId="0" fontId="16" fillId="0" borderId="38" xfId="5" applyFont="1" applyBorder="1" applyAlignment="1">
      <alignment horizontal="left" vertical="center" wrapText="1"/>
    </xf>
    <xf numFmtId="182" fontId="16" fillId="0" borderId="40" xfId="5" applyNumberFormat="1" applyFont="1" applyBorder="1" applyAlignment="1">
      <alignment horizontal="right" vertical="center"/>
    </xf>
    <xf numFmtId="181" fontId="16" fillId="0" borderId="26" xfId="5" applyNumberFormat="1" applyFont="1" applyBorder="1" applyAlignment="1">
      <alignment horizontal="right" vertical="center"/>
    </xf>
    <xf numFmtId="181" fontId="16" fillId="0" borderId="27" xfId="5" applyNumberFormat="1" applyFont="1" applyBorder="1" applyAlignment="1">
      <alignment horizontal="right" vertical="center"/>
    </xf>
    <xf numFmtId="183" fontId="16" fillId="0" borderId="28" xfId="5" applyNumberFormat="1" applyFont="1" applyBorder="1" applyAlignment="1">
      <alignment horizontal="right" vertical="center"/>
    </xf>
    <xf numFmtId="181" fontId="16" fillId="0" borderId="32" xfId="5" applyNumberFormat="1" applyFont="1" applyBorder="1" applyAlignment="1">
      <alignment horizontal="right" vertical="center"/>
    </xf>
    <xf numFmtId="181" fontId="16" fillId="0" borderId="35" xfId="5" applyNumberFormat="1" applyFont="1" applyBorder="1" applyAlignment="1">
      <alignment horizontal="right" vertical="center"/>
    </xf>
    <xf numFmtId="181" fontId="16" fillId="0" borderId="36" xfId="5" applyNumberFormat="1" applyFont="1" applyBorder="1" applyAlignment="1">
      <alignment horizontal="right" vertical="center"/>
    </xf>
    <xf numFmtId="181" fontId="16" fillId="0" borderId="39" xfId="5" applyNumberFormat="1" applyFont="1" applyBorder="1" applyAlignment="1">
      <alignment horizontal="right" vertical="center"/>
    </xf>
    <xf numFmtId="183" fontId="16" fillId="0" borderId="39" xfId="5" applyNumberFormat="1" applyFont="1" applyBorder="1" applyAlignment="1">
      <alignment horizontal="right" vertical="center"/>
    </xf>
    <xf numFmtId="0" fontId="14" fillId="0" borderId="0" xfId="6"/>
    <xf numFmtId="0" fontId="14" fillId="0" borderId="0" xfId="6"/>
    <xf numFmtId="0" fontId="16" fillId="0" borderId="23" xfId="6" applyFont="1" applyBorder="1" applyAlignment="1">
      <alignment horizontal="center" wrapText="1"/>
    </xf>
    <xf numFmtId="0" fontId="16" fillId="0" borderId="24" xfId="6" applyFont="1" applyBorder="1" applyAlignment="1">
      <alignment horizontal="center" wrapText="1"/>
    </xf>
    <xf numFmtId="0" fontId="16" fillId="0" borderId="16" xfId="6" applyFont="1" applyBorder="1" applyAlignment="1">
      <alignment horizontal="left" vertical="top" wrapText="1"/>
    </xf>
    <xf numFmtId="0" fontId="16" fillId="0" borderId="26" xfId="6" applyFont="1" applyBorder="1" applyAlignment="1">
      <alignment horizontal="right" vertical="center"/>
    </xf>
    <xf numFmtId="186" fontId="16" fillId="0" borderId="27" xfId="6" applyNumberFormat="1" applyFont="1" applyBorder="1" applyAlignment="1">
      <alignment horizontal="right" vertical="center"/>
    </xf>
    <xf numFmtId="182" fontId="16" fillId="0" borderId="27" xfId="6" applyNumberFormat="1" applyFont="1" applyBorder="1" applyAlignment="1">
      <alignment horizontal="right" vertical="center"/>
    </xf>
    <xf numFmtId="187" fontId="16" fillId="0" borderId="27" xfId="6" applyNumberFormat="1" applyFont="1" applyBorder="1" applyAlignment="1">
      <alignment horizontal="right" vertical="center"/>
    </xf>
    <xf numFmtId="187" fontId="16" fillId="0" borderId="28" xfId="6" applyNumberFormat="1" applyFont="1" applyBorder="1" applyAlignment="1">
      <alignment horizontal="right" vertical="center"/>
    </xf>
    <xf numFmtId="0" fontId="16" fillId="0" borderId="30" xfId="6" applyFont="1" applyBorder="1" applyAlignment="1">
      <alignment horizontal="left" vertical="top" wrapText="1"/>
    </xf>
    <xf numFmtId="0" fontId="16" fillId="0" borderId="31" xfId="6" applyFont="1" applyBorder="1" applyAlignment="1">
      <alignment horizontal="right" vertical="center"/>
    </xf>
    <xf numFmtId="186" fontId="16" fillId="0" borderId="32" xfId="6" applyNumberFormat="1" applyFont="1" applyBorder="1" applyAlignment="1">
      <alignment horizontal="right" vertical="center"/>
    </xf>
    <xf numFmtId="182" fontId="16" fillId="0" borderId="32" xfId="6" applyNumberFormat="1" applyFont="1" applyBorder="1" applyAlignment="1">
      <alignment horizontal="right" vertical="center"/>
    </xf>
    <xf numFmtId="187" fontId="16" fillId="0" borderId="32" xfId="6" applyNumberFormat="1" applyFont="1" applyBorder="1" applyAlignment="1">
      <alignment horizontal="right" vertical="center"/>
    </xf>
    <xf numFmtId="187" fontId="16" fillId="0" borderId="33" xfId="6" applyNumberFormat="1" applyFont="1" applyBorder="1" applyAlignment="1">
      <alignment horizontal="right" vertical="center"/>
    </xf>
    <xf numFmtId="0" fontId="16" fillId="0" borderId="34" xfId="6" applyFont="1" applyBorder="1" applyAlignment="1">
      <alignment horizontal="left" vertical="top" wrapText="1"/>
    </xf>
    <xf numFmtId="0" fontId="16" fillId="0" borderId="35" xfId="6" applyFont="1" applyBorder="1" applyAlignment="1">
      <alignment horizontal="right" vertical="center"/>
    </xf>
    <xf numFmtId="186" fontId="16" fillId="0" borderId="36" xfId="6" applyNumberFormat="1" applyFont="1" applyBorder="1" applyAlignment="1">
      <alignment horizontal="right" vertical="center"/>
    </xf>
    <xf numFmtId="182" fontId="16" fillId="0" borderId="36" xfId="6" applyNumberFormat="1" applyFont="1" applyBorder="1" applyAlignment="1">
      <alignment horizontal="right" vertical="center"/>
    </xf>
    <xf numFmtId="187" fontId="16" fillId="0" borderId="36" xfId="6" applyNumberFormat="1" applyFont="1" applyBorder="1" applyAlignment="1">
      <alignment horizontal="right" vertical="center"/>
    </xf>
    <xf numFmtId="187" fontId="16" fillId="0" borderId="37" xfId="6" applyNumberFormat="1" applyFont="1" applyBorder="1" applyAlignment="1">
      <alignment horizontal="right" vertical="center"/>
    </xf>
    <xf numFmtId="186" fontId="16" fillId="0" borderId="31" xfId="6" applyNumberFormat="1" applyFont="1" applyBorder="1" applyAlignment="1">
      <alignment horizontal="right" vertical="center"/>
    </xf>
    <xf numFmtId="0" fontId="16" fillId="0" borderId="21" xfId="6" applyFont="1" applyBorder="1" applyAlignment="1">
      <alignment horizontal="left" vertical="top" wrapText="1"/>
    </xf>
    <xf numFmtId="186" fontId="16" fillId="0" borderId="38" xfId="6" applyNumberFormat="1" applyFont="1" applyBorder="1" applyAlignment="1">
      <alignment horizontal="right" vertical="center"/>
    </xf>
    <xf numFmtId="186" fontId="16" fillId="0" borderId="39" xfId="6" applyNumberFormat="1" applyFont="1" applyBorder="1" applyAlignment="1">
      <alignment horizontal="right" vertical="center"/>
    </xf>
    <xf numFmtId="182" fontId="16" fillId="0" borderId="39" xfId="6" applyNumberFormat="1" applyFont="1" applyBorder="1" applyAlignment="1">
      <alignment horizontal="right" vertical="center"/>
    </xf>
    <xf numFmtId="187" fontId="16" fillId="0" borderId="39" xfId="6" applyNumberFormat="1" applyFont="1" applyBorder="1" applyAlignment="1">
      <alignment horizontal="right" vertical="center"/>
    </xf>
    <xf numFmtId="187" fontId="16" fillId="0" borderId="40" xfId="6" applyNumberFormat="1" applyFont="1" applyBorder="1" applyAlignment="1">
      <alignment horizontal="right" vertical="center"/>
    </xf>
    <xf numFmtId="0" fontId="16" fillId="0" borderId="23" xfId="6" applyFont="1" applyBorder="1" applyAlignment="1">
      <alignment horizontal="center"/>
    </xf>
    <xf numFmtId="0" fontId="16" fillId="0" borderId="24" xfId="6" applyFont="1" applyBorder="1" applyAlignment="1">
      <alignment horizontal="center"/>
    </xf>
    <xf numFmtId="0" fontId="16" fillId="0" borderId="41" xfId="6" applyFont="1" applyBorder="1" applyAlignment="1">
      <alignment horizontal="left" vertical="top" wrapText="1"/>
    </xf>
    <xf numFmtId="184" fontId="16" fillId="0" borderId="26" xfId="6" applyNumberFormat="1" applyFont="1" applyBorder="1" applyAlignment="1">
      <alignment horizontal="right" vertical="center"/>
    </xf>
    <xf numFmtId="0" fontId="16" fillId="0" borderId="28" xfId="6" applyFont="1" applyBorder="1" applyAlignment="1">
      <alignment horizontal="left" vertical="center" wrapText="1"/>
    </xf>
    <xf numFmtId="0" fontId="16" fillId="0" borderId="43" xfId="6" applyFont="1" applyBorder="1" applyAlignment="1">
      <alignment horizontal="left" vertical="top" wrapText="1"/>
    </xf>
    <xf numFmtId="184" fontId="16" fillId="0" borderId="35" xfId="6" applyNumberFormat="1" applyFont="1" applyBorder="1" applyAlignment="1">
      <alignment horizontal="right" vertical="center"/>
    </xf>
    <xf numFmtId="0" fontId="16" fillId="0" borderId="36" xfId="6" applyFont="1" applyBorder="1" applyAlignment="1">
      <alignment horizontal="left" vertical="center" wrapText="1"/>
    </xf>
    <xf numFmtId="0" fontId="16" fillId="0" borderId="44" xfId="6" applyFont="1" applyBorder="1" applyAlignment="1">
      <alignment horizontal="left" vertical="top" wrapText="1"/>
    </xf>
    <xf numFmtId="184" fontId="16" fillId="0" borderId="31" xfId="6" applyNumberFormat="1" applyFont="1" applyBorder="1" applyAlignment="1">
      <alignment horizontal="right" vertical="center"/>
    </xf>
    <xf numFmtId="0" fontId="16" fillId="0" borderId="32" xfId="6" applyFont="1" applyBorder="1" applyAlignment="1">
      <alignment horizontal="left" vertical="center" wrapText="1"/>
    </xf>
    <xf numFmtId="0" fontId="16" fillId="0" borderId="42" xfId="6" applyFont="1" applyBorder="1" applyAlignment="1">
      <alignment horizontal="left" vertical="top" wrapText="1"/>
    </xf>
    <xf numFmtId="0" fontId="16" fillId="0" borderId="38" xfId="6" applyFont="1" applyBorder="1" applyAlignment="1">
      <alignment horizontal="left" vertical="center" wrapText="1"/>
    </xf>
    <xf numFmtId="185" fontId="16" fillId="0" borderId="39" xfId="6" applyNumberFormat="1" applyFont="1" applyBorder="1" applyAlignment="1">
      <alignment horizontal="right" vertical="center"/>
    </xf>
    <xf numFmtId="182" fontId="16" fillId="0" borderId="40" xfId="6" applyNumberFormat="1" applyFont="1" applyBorder="1" applyAlignment="1">
      <alignment horizontal="right" vertical="center"/>
    </xf>
    <xf numFmtId="0" fontId="14" fillId="0" borderId="0" xfId="7"/>
    <xf numFmtId="0" fontId="14" fillId="0" borderId="0" xfId="7"/>
    <xf numFmtId="0" fontId="16" fillId="0" borderId="23" xfId="7" applyFont="1" applyBorder="1" applyAlignment="1">
      <alignment horizontal="center" wrapText="1"/>
    </xf>
    <xf numFmtId="0" fontId="16" fillId="0" borderId="24" xfId="7" applyFont="1" applyBorder="1" applyAlignment="1">
      <alignment horizontal="center" wrapText="1"/>
    </xf>
    <xf numFmtId="0" fontId="16" fillId="0" borderId="16" xfId="7" applyFont="1" applyBorder="1" applyAlignment="1">
      <alignment horizontal="left" vertical="top" wrapText="1"/>
    </xf>
    <xf numFmtId="0" fontId="16" fillId="0" borderId="26" xfId="7" applyFont="1" applyBorder="1" applyAlignment="1">
      <alignment horizontal="right" vertical="center"/>
    </xf>
    <xf numFmtId="181" fontId="16" fillId="0" borderId="27" xfId="7" applyNumberFormat="1" applyFont="1" applyBorder="1" applyAlignment="1">
      <alignment horizontal="right" vertical="center"/>
    </xf>
    <xf numFmtId="182" fontId="16" fillId="0" borderId="27" xfId="7" applyNumberFormat="1" applyFont="1" applyBorder="1" applyAlignment="1">
      <alignment horizontal="right" vertical="center"/>
    </xf>
    <xf numFmtId="183" fontId="16" fillId="0" borderId="27" xfId="7" applyNumberFormat="1" applyFont="1" applyBorder="1" applyAlignment="1">
      <alignment horizontal="right" vertical="center"/>
    </xf>
    <xf numFmtId="183" fontId="16" fillId="0" borderId="28" xfId="7" applyNumberFormat="1" applyFont="1" applyBorder="1" applyAlignment="1">
      <alignment horizontal="right" vertical="center"/>
    </xf>
    <xf numFmtId="0" fontId="16" fillId="0" borderId="30" xfId="7" applyFont="1" applyBorder="1" applyAlignment="1">
      <alignment horizontal="left" vertical="top" wrapText="1"/>
    </xf>
    <xf numFmtId="0" fontId="16" fillId="0" borderId="31" xfId="7" applyFont="1" applyBorder="1" applyAlignment="1">
      <alignment horizontal="right" vertical="center"/>
    </xf>
    <xf numFmtId="181" fontId="16" fillId="0" borderId="32" xfId="7" applyNumberFormat="1" applyFont="1" applyBorder="1" applyAlignment="1">
      <alignment horizontal="right" vertical="center"/>
    </xf>
    <xf numFmtId="182" fontId="16" fillId="0" borderId="32" xfId="7" applyNumberFormat="1" applyFont="1" applyBorder="1" applyAlignment="1">
      <alignment horizontal="right" vertical="center"/>
    </xf>
    <xf numFmtId="183" fontId="16" fillId="0" borderId="32" xfId="7" applyNumberFormat="1" applyFont="1" applyBorder="1" applyAlignment="1">
      <alignment horizontal="right" vertical="center"/>
    </xf>
    <xf numFmtId="183" fontId="16" fillId="0" borderId="33" xfId="7" applyNumberFormat="1" applyFont="1" applyBorder="1" applyAlignment="1">
      <alignment horizontal="right" vertical="center"/>
    </xf>
    <xf numFmtId="0" fontId="16" fillId="0" borderId="34" xfId="7" applyFont="1" applyBorder="1" applyAlignment="1">
      <alignment horizontal="left" vertical="top" wrapText="1"/>
    </xf>
    <xf numFmtId="0" fontId="16" fillId="0" borderId="35" xfId="7" applyFont="1" applyBorder="1" applyAlignment="1">
      <alignment horizontal="right" vertical="center"/>
    </xf>
    <xf numFmtId="181" fontId="16" fillId="0" borderId="36" xfId="7" applyNumberFormat="1" applyFont="1" applyBorder="1" applyAlignment="1">
      <alignment horizontal="right" vertical="center"/>
    </xf>
    <xf numFmtId="182" fontId="16" fillId="0" borderId="36" xfId="7" applyNumberFormat="1" applyFont="1" applyBorder="1" applyAlignment="1">
      <alignment horizontal="right" vertical="center"/>
    </xf>
    <xf numFmtId="183" fontId="16" fillId="0" borderId="36" xfId="7" applyNumberFormat="1" applyFont="1" applyBorder="1" applyAlignment="1">
      <alignment horizontal="right" vertical="center"/>
    </xf>
    <xf numFmtId="183" fontId="16" fillId="0" borderId="37" xfId="7" applyNumberFormat="1" applyFont="1" applyBorder="1" applyAlignment="1">
      <alignment horizontal="right" vertical="center"/>
    </xf>
    <xf numFmtId="181" fontId="16" fillId="0" borderId="31" xfId="7" applyNumberFormat="1" applyFont="1" applyBorder="1" applyAlignment="1">
      <alignment horizontal="right" vertical="center"/>
    </xf>
    <xf numFmtId="0" fontId="16" fillId="0" borderId="21" xfId="7" applyFont="1" applyBorder="1" applyAlignment="1">
      <alignment horizontal="left" vertical="top" wrapText="1"/>
    </xf>
    <xf numFmtId="181" fontId="16" fillId="0" borderId="38" xfId="7" applyNumberFormat="1" applyFont="1" applyBorder="1" applyAlignment="1">
      <alignment horizontal="right" vertical="center"/>
    </xf>
    <xf numFmtId="181" fontId="16" fillId="0" borderId="39" xfId="7" applyNumberFormat="1" applyFont="1" applyBorder="1" applyAlignment="1">
      <alignment horizontal="right" vertical="center"/>
    </xf>
    <xf numFmtId="182" fontId="16" fillId="0" borderId="39" xfId="7" applyNumberFormat="1" applyFont="1" applyBorder="1" applyAlignment="1">
      <alignment horizontal="right" vertical="center"/>
    </xf>
    <xf numFmtId="183" fontId="16" fillId="0" borderId="39" xfId="7" applyNumberFormat="1" applyFont="1" applyBorder="1" applyAlignment="1">
      <alignment horizontal="right" vertical="center"/>
    </xf>
    <xf numFmtId="183" fontId="16" fillId="0" borderId="40" xfId="7" applyNumberFormat="1" applyFont="1" applyBorder="1" applyAlignment="1">
      <alignment horizontal="right" vertical="center"/>
    </xf>
    <xf numFmtId="0" fontId="16" fillId="0" borderId="23" xfId="7" applyFont="1" applyBorder="1" applyAlignment="1">
      <alignment horizontal="center"/>
    </xf>
    <xf numFmtId="0" fontId="16" fillId="0" borderId="24" xfId="7" applyFont="1" applyBorder="1" applyAlignment="1">
      <alignment horizontal="center"/>
    </xf>
    <xf numFmtId="0" fontId="16" fillId="0" borderId="41" xfId="7" applyFont="1" applyBorder="1" applyAlignment="1">
      <alignment horizontal="left" vertical="top" wrapText="1"/>
    </xf>
    <xf numFmtId="184" fontId="16" fillId="0" borderId="26" xfId="7" applyNumberFormat="1" applyFont="1" applyBorder="1" applyAlignment="1">
      <alignment horizontal="right" vertical="center"/>
    </xf>
    <xf numFmtId="0" fontId="16" fillId="0" borderId="28" xfId="7" applyFont="1" applyBorder="1" applyAlignment="1">
      <alignment horizontal="left" vertical="center" wrapText="1"/>
    </xf>
    <xf numFmtId="0" fontId="16" fillId="0" borderId="43" xfId="7" applyFont="1" applyBorder="1" applyAlignment="1">
      <alignment horizontal="left" vertical="top" wrapText="1"/>
    </xf>
    <xf numFmtId="184" fontId="16" fillId="0" borderId="35" xfId="7" applyNumberFormat="1" applyFont="1" applyBorder="1" applyAlignment="1">
      <alignment horizontal="right" vertical="center"/>
    </xf>
    <xf numFmtId="0" fontId="16" fillId="0" borderId="36" xfId="7" applyFont="1" applyBorder="1" applyAlignment="1">
      <alignment horizontal="left" vertical="center" wrapText="1"/>
    </xf>
    <xf numFmtId="0" fontId="16" fillId="0" borderId="44" xfId="7" applyFont="1" applyBorder="1" applyAlignment="1">
      <alignment horizontal="left" vertical="top" wrapText="1"/>
    </xf>
    <xf numFmtId="184" fontId="16" fillId="0" borderId="31" xfId="7" applyNumberFormat="1" applyFont="1" applyBorder="1" applyAlignment="1">
      <alignment horizontal="right" vertical="center"/>
    </xf>
    <xf numFmtId="0" fontId="16" fillId="0" borderId="32" xfId="7" applyFont="1" applyBorder="1" applyAlignment="1">
      <alignment horizontal="left" vertical="center" wrapText="1"/>
    </xf>
    <xf numFmtId="0" fontId="16" fillId="0" borderId="42" xfId="7" applyFont="1" applyBorder="1" applyAlignment="1">
      <alignment horizontal="left" vertical="top" wrapText="1"/>
    </xf>
    <xf numFmtId="0" fontId="16" fillId="0" borderId="38" xfId="7" applyFont="1" applyBorder="1" applyAlignment="1">
      <alignment horizontal="left" vertical="center" wrapText="1"/>
    </xf>
    <xf numFmtId="185" fontId="16" fillId="0" borderId="39" xfId="7" applyNumberFormat="1" applyFont="1" applyBorder="1" applyAlignment="1">
      <alignment horizontal="right" vertical="center"/>
    </xf>
    <xf numFmtId="182" fontId="16" fillId="0" borderId="40" xfId="7" applyNumberFormat="1" applyFont="1" applyBorder="1" applyAlignment="1">
      <alignment horizontal="right" vertical="center"/>
    </xf>
    <xf numFmtId="0" fontId="3" fillId="0" borderId="0" xfId="8">
      <alignment vertical="center"/>
    </xf>
    <xf numFmtId="0" fontId="0" fillId="0" borderId="0" xfId="8" applyFont="1">
      <alignment vertical="center"/>
    </xf>
    <xf numFmtId="0" fontId="16" fillId="0" borderId="0" xfId="5" applyFont="1" applyBorder="1" applyAlignment="1">
      <alignment horizontal="left" vertical="top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5" fillId="0" borderId="0" xfId="5" applyFont="1" applyBorder="1" applyAlignment="1">
      <alignment horizontal="center" vertical="center" wrapText="1"/>
    </xf>
    <xf numFmtId="0" fontId="16" fillId="2" borderId="0" xfId="5" applyFont="1" applyFill="1"/>
    <xf numFmtId="0" fontId="14" fillId="0" borderId="0" xfId="5"/>
    <xf numFmtId="0" fontId="16" fillId="0" borderId="15" xfId="5" applyFont="1" applyBorder="1" applyAlignment="1">
      <alignment horizontal="left" wrapText="1"/>
    </xf>
    <xf numFmtId="0" fontId="16" fillId="0" borderId="16" xfId="5" applyFont="1" applyBorder="1" applyAlignment="1">
      <alignment horizontal="left" wrapText="1"/>
    </xf>
    <xf numFmtId="0" fontId="16" fillId="0" borderId="20" xfId="5" applyFont="1" applyBorder="1" applyAlignment="1">
      <alignment horizontal="left" wrapText="1"/>
    </xf>
    <xf numFmtId="0" fontId="16" fillId="0" borderId="21" xfId="5" applyFont="1" applyBorder="1" applyAlignment="1">
      <alignment horizontal="left" wrapText="1"/>
    </xf>
    <xf numFmtId="0" fontId="16" fillId="0" borderId="17" xfId="5" applyFont="1" applyBorder="1" applyAlignment="1">
      <alignment horizontal="center" wrapText="1"/>
    </xf>
    <xf numFmtId="0" fontId="16" fillId="0" borderId="22" xfId="5" applyFont="1" applyBorder="1" applyAlignment="1">
      <alignment horizontal="center" wrapText="1"/>
    </xf>
    <xf numFmtId="0" fontId="16" fillId="0" borderId="18" xfId="5" applyFont="1" applyBorder="1" applyAlignment="1">
      <alignment horizontal="center" wrapText="1"/>
    </xf>
    <xf numFmtId="0" fontId="16" fillId="0" borderId="23" xfId="5" applyFont="1" applyBorder="1" applyAlignment="1">
      <alignment horizontal="center" wrapText="1"/>
    </xf>
    <xf numFmtId="0" fontId="16" fillId="0" borderId="19" xfId="5" applyFont="1" applyBorder="1" applyAlignment="1">
      <alignment horizontal="center" wrapText="1"/>
    </xf>
    <xf numFmtId="0" fontId="16" fillId="0" borderId="25" xfId="5" applyFont="1" applyBorder="1" applyAlignment="1">
      <alignment horizontal="left" vertical="top" wrapText="1"/>
    </xf>
    <xf numFmtId="0" fontId="16" fillId="0" borderId="29" xfId="5" applyFont="1" applyBorder="1" applyAlignment="1">
      <alignment horizontal="left" vertical="top" wrapText="1"/>
    </xf>
    <xf numFmtId="0" fontId="16" fillId="0" borderId="20" xfId="5" applyFont="1" applyBorder="1" applyAlignment="1">
      <alignment horizontal="left" vertical="top" wrapText="1"/>
    </xf>
    <xf numFmtId="0" fontId="16" fillId="0" borderId="41" xfId="5" applyFont="1" applyBorder="1" applyAlignment="1">
      <alignment horizontal="left" wrapText="1"/>
    </xf>
    <xf numFmtId="0" fontId="16" fillId="0" borderId="42" xfId="5" applyFont="1" applyBorder="1" applyAlignment="1">
      <alignment horizontal="left" wrapText="1"/>
    </xf>
    <xf numFmtId="0" fontId="15" fillId="0" borderId="0" xfId="6" applyFont="1" applyBorder="1" applyAlignment="1">
      <alignment horizontal="center" vertical="center" wrapText="1"/>
    </xf>
    <xf numFmtId="0" fontId="16" fillId="2" borderId="0" xfId="6" applyFont="1" applyFill="1"/>
    <xf numFmtId="0" fontId="14" fillId="0" borderId="0" xfId="6"/>
    <xf numFmtId="0" fontId="16" fillId="0" borderId="15" xfId="6" applyFont="1" applyBorder="1" applyAlignment="1">
      <alignment horizontal="left" wrapText="1"/>
    </xf>
    <xf numFmtId="0" fontId="16" fillId="0" borderId="16" xfId="6" applyFont="1" applyBorder="1" applyAlignment="1">
      <alignment horizontal="left" wrapText="1"/>
    </xf>
    <xf numFmtId="0" fontId="16" fillId="0" borderId="20" xfId="6" applyFont="1" applyBorder="1" applyAlignment="1">
      <alignment horizontal="left" wrapText="1"/>
    </xf>
    <xf numFmtId="0" fontId="16" fillId="0" borderId="21" xfId="6" applyFont="1" applyBorder="1" applyAlignment="1">
      <alignment horizontal="left" wrapText="1"/>
    </xf>
    <xf numFmtId="0" fontId="16" fillId="0" borderId="17" xfId="6" applyFont="1" applyBorder="1" applyAlignment="1">
      <alignment horizontal="center" wrapText="1"/>
    </xf>
    <xf numFmtId="0" fontId="16" fillId="0" borderId="22" xfId="6" applyFont="1" applyBorder="1" applyAlignment="1">
      <alignment horizontal="center" wrapText="1"/>
    </xf>
    <xf numFmtId="0" fontId="16" fillId="0" borderId="18" xfId="6" applyFont="1" applyBorder="1" applyAlignment="1">
      <alignment horizontal="center" wrapText="1"/>
    </xf>
    <xf numFmtId="0" fontId="16" fillId="0" borderId="23" xfId="6" applyFont="1" applyBorder="1" applyAlignment="1">
      <alignment horizontal="center" wrapText="1"/>
    </xf>
    <xf numFmtId="0" fontId="16" fillId="0" borderId="19" xfId="6" applyFont="1" applyBorder="1" applyAlignment="1">
      <alignment horizontal="center" wrapText="1"/>
    </xf>
    <xf numFmtId="0" fontId="16" fillId="0" borderId="25" xfId="6" applyFont="1" applyBorder="1" applyAlignment="1">
      <alignment horizontal="left" vertical="top" wrapText="1"/>
    </xf>
    <xf numFmtId="0" fontId="16" fillId="0" borderId="29" xfId="6" applyFont="1" applyBorder="1" applyAlignment="1">
      <alignment horizontal="left" vertical="top" wrapText="1"/>
    </xf>
    <xf numFmtId="0" fontId="16" fillId="0" borderId="20" xfId="6" applyFont="1" applyBorder="1" applyAlignment="1">
      <alignment horizontal="left" vertical="top" wrapText="1"/>
    </xf>
    <xf numFmtId="0" fontId="16" fillId="0" borderId="0" xfId="6" applyFont="1" applyBorder="1" applyAlignment="1">
      <alignment horizontal="left" vertical="top" wrapText="1"/>
    </xf>
    <xf numFmtId="0" fontId="16" fillId="0" borderId="41" xfId="6" applyFont="1" applyBorder="1" applyAlignment="1">
      <alignment horizontal="left" wrapText="1"/>
    </xf>
    <xf numFmtId="0" fontId="16" fillId="0" borderId="42" xfId="6" applyFont="1" applyBorder="1" applyAlignment="1">
      <alignment horizontal="left" wrapText="1"/>
    </xf>
    <xf numFmtId="0" fontId="15" fillId="0" borderId="0" xfId="3" applyFont="1" applyBorder="1" applyAlignment="1">
      <alignment horizontal="center" vertical="center" wrapText="1"/>
    </xf>
    <xf numFmtId="0" fontId="16" fillId="2" borderId="0" xfId="3" applyFont="1" applyFill="1"/>
    <xf numFmtId="0" fontId="14" fillId="0" borderId="0" xfId="3"/>
    <xf numFmtId="0" fontId="16" fillId="0" borderId="15" xfId="3" applyFont="1" applyBorder="1" applyAlignment="1">
      <alignment horizontal="left" wrapText="1"/>
    </xf>
    <xf numFmtId="0" fontId="16" fillId="0" borderId="16" xfId="3" applyFont="1" applyBorder="1" applyAlignment="1">
      <alignment horizontal="left" wrapText="1"/>
    </xf>
    <xf numFmtId="0" fontId="16" fillId="0" borderId="20" xfId="3" applyFont="1" applyBorder="1" applyAlignment="1">
      <alignment horizontal="left" wrapText="1"/>
    </xf>
    <xf numFmtId="0" fontId="16" fillId="0" borderId="21" xfId="3" applyFont="1" applyBorder="1" applyAlignment="1">
      <alignment horizontal="left" wrapText="1"/>
    </xf>
    <xf numFmtId="0" fontId="16" fillId="0" borderId="17" xfId="3" applyFont="1" applyBorder="1" applyAlignment="1">
      <alignment horizontal="center" wrapText="1"/>
    </xf>
    <xf numFmtId="0" fontId="16" fillId="0" borderId="22" xfId="3" applyFont="1" applyBorder="1" applyAlignment="1">
      <alignment horizontal="center" wrapText="1"/>
    </xf>
    <xf numFmtId="0" fontId="16" fillId="0" borderId="18" xfId="3" applyFont="1" applyBorder="1" applyAlignment="1">
      <alignment horizontal="center" wrapText="1"/>
    </xf>
    <xf numFmtId="0" fontId="16" fillId="0" borderId="23" xfId="3" applyFont="1" applyBorder="1" applyAlignment="1">
      <alignment horizontal="center" wrapText="1"/>
    </xf>
    <xf numFmtId="0" fontId="16" fillId="0" borderId="19" xfId="3" applyFont="1" applyBorder="1" applyAlignment="1">
      <alignment horizontal="center" wrapText="1"/>
    </xf>
    <xf numFmtId="0" fontId="16" fillId="0" borderId="25" xfId="3" applyFont="1" applyBorder="1" applyAlignment="1">
      <alignment horizontal="left" vertical="top" wrapText="1"/>
    </xf>
    <xf numFmtId="0" fontId="16" fillId="0" borderId="29" xfId="3" applyFont="1" applyBorder="1" applyAlignment="1">
      <alignment horizontal="left" vertical="top" wrapText="1"/>
    </xf>
    <xf numFmtId="0" fontId="16" fillId="0" borderId="20" xfId="3" applyFont="1" applyBorder="1" applyAlignment="1">
      <alignment horizontal="left" vertical="top" wrapText="1"/>
    </xf>
    <xf numFmtId="0" fontId="16" fillId="0" borderId="0" xfId="3" applyFont="1" applyBorder="1" applyAlignment="1">
      <alignment horizontal="left" vertical="top" wrapText="1"/>
    </xf>
    <xf numFmtId="0" fontId="16" fillId="0" borderId="41" xfId="3" applyFont="1" applyBorder="1" applyAlignment="1">
      <alignment horizontal="left" wrapText="1"/>
    </xf>
    <xf numFmtId="0" fontId="16" fillId="0" borderId="42" xfId="3" applyFont="1" applyBorder="1" applyAlignment="1">
      <alignment horizontal="left" wrapText="1"/>
    </xf>
    <xf numFmtId="0" fontId="15" fillId="0" borderId="0" xfId="4" applyFont="1" applyBorder="1" applyAlignment="1">
      <alignment horizontal="center" vertical="center" wrapText="1"/>
    </xf>
    <xf numFmtId="0" fontId="16" fillId="2" borderId="0" xfId="4" applyFont="1" applyFill="1"/>
    <xf numFmtId="0" fontId="14" fillId="0" borderId="0" xfId="4"/>
    <xf numFmtId="0" fontId="16" fillId="0" borderId="15" xfId="4" applyFont="1" applyBorder="1" applyAlignment="1">
      <alignment horizontal="left" wrapText="1"/>
    </xf>
    <xf numFmtId="0" fontId="16" fillId="0" borderId="16" xfId="4" applyFont="1" applyBorder="1" applyAlignment="1">
      <alignment horizontal="left" wrapText="1"/>
    </xf>
    <xf numFmtId="0" fontId="16" fillId="0" borderId="20" xfId="4" applyFont="1" applyBorder="1" applyAlignment="1">
      <alignment horizontal="left" wrapText="1"/>
    </xf>
    <xf numFmtId="0" fontId="16" fillId="0" borderId="21" xfId="4" applyFont="1" applyBorder="1" applyAlignment="1">
      <alignment horizontal="left" wrapText="1"/>
    </xf>
    <xf numFmtId="0" fontId="16" fillId="0" borderId="17" xfId="4" applyFont="1" applyBorder="1" applyAlignment="1">
      <alignment horizontal="center" wrapText="1"/>
    </xf>
    <xf numFmtId="0" fontId="16" fillId="0" borderId="22" xfId="4" applyFont="1" applyBorder="1" applyAlignment="1">
      <alignment horizontal="center" wrapText="1"/>
    </xf>
    <xf numFmtId="0" fontId="16" fillId="0" borderId="18" xfId="4" applyFont="1" applyBorder="1" applyAlignment="1">
      <alignment horizontal="center" wrapText="1"/>
    </xf>
    <xf numFmtId="0" fontId="16" fillId="0" borderId="23" xfId="4" applyFont="1" applyBorder="1" applyAlignment="1">
      <alignment horizontal="center" wrapText="1"/>
    </xf>
    <xf numFmtId="0" fontId="16" fillId="0" borderId="19" xfId="4" applyFont="1" applyBorder="1" applyAlignment="1">
      <alignment horizontal="center" wrapText="1"/>
    </xf>
    <xf numFmtId="0" fontId="16" fillId="0" borderId="25" xfId="4" applyFont="1" applyBorder="1" applyAlignment="1">
      <alignment horizontal="left" vertical="top" wrapText="1"/>
    </xf>
    <xf numFmtId="0" fontId="16" fillId="0" borderId="29" xfId="4" applyFont="1" applyBorder="1" applyAlignment="1">
      <alignment horizontal="left" vertical="top" wrapText="1"/>
    </xf>
    <xf numFmtId="0" fontId="16" fillId="0" borderId="20" xfId="4" applyFont="1" applyBorder="1" applyAlignment="1">
      <alignment horizontal="left" vertical="top" wrapText="1"/>
    </xf>
    <xf numFmtId="0" fontId="16" fillId="0" borderId="0" xfId="4" applyFont="1" applyBorder="1" applyAlignment="1">
      <alignment horizontal="left" vertical="top" wrapText="1"/>
    </xf>
    <xf numFmtId="0" fontId="16" fillId="0" borderId="41" xfId="4" applyFont="1" applyBorder="1" applyAlignment="1">
      <alignment horizontal="left" wrapText="1"/>
    </xf>
    <xf numFmtId="0" fontId="16" fillId="0" borderId="42" xfId="4" applyFont="1" applyBorder="1" applyAlignment="1">
      <alignment horizontal="left" wrapText="1"/>
    </xf>
    <xf numFmtId="0" fontId="15" fillId="0" borderId="0" xfId="7" applyFont="1" applyBorder="1" applyAlignment="1">
      <alignment horizontal="center" vertical="center" wrapText="1"/>
    </xf>
    <xf numFmtId="0" fontId="16" fillId="2" borderId="0" xfId="7" applyFont="1" applyFill="1"/>
    <xf numFmtId="0" fontId="14" fillId="0" borderId="0" xfId="7"/>
    <xf numFmtId="0" fontId="16" fillId="0" borderId="15" xfId="7" applyFont="1" applyBorder="1" applyAlignment="1">
      <alignment horizontal="left" wrapText="1"/>
    </xf>
    <xf numFmtId="0" fontId="16" fillId="0" borderId="16" xfId="7" applyFont="1" applyBorder="1" applyAlignment="1">
      <alignment horizontal="left" wrapText="1"/>
    </xf>
    <xf numFmtId="0" fontId="16" fillId="0" borderId="20" xfId="7" applyFont="1" applyBorder="1" applyAlignment="1">
      <alignment horizontal="left" wrapText="1"/>
    </xf>
    <xf numFmtId="0" fontId="16" fillId="0" borderId="21" xfId="7" applyFont="1" applyBorder="1" applyAlignment="1">
      <alignment horizontal="left" wrapText="1"/>
    </xf>
    <xf numFmtId="0" fontId="16" fillId="0" borderId="17" xfId="7" applyFont="1" applyBorder="1" applyAlignment="1">
      <alignment horizontal="center" wrapText="1"/>
    </xf>
    <xf numFmtId="0" fontId="16" fillId="0" borderId="22" xfId="7" applyFont="1" applyBorder="1" applyAlignment="1">
      <alignment horizontal="center" wrapText="1"/>
    </xf>
    <xf numFmtId="0" fontId="16" fillId="0" borderId="18" xfId="7" applyFont="1" applyBorder="1" applyAlignment="1">
      <alignment horizontal="center" wrapText="1"/>
    </xf>
    <xf numFmtId="0" fontId="16" fillId="0" borderId="23" xfId="7" applyFont="1" applyBorder="1" applyAlignment="1">
      <alignment horizontal="center" wrapText="1"/>
    </xf>
    <xf numFmtId="0" fontId="16" fillId="0" borderId="19" xfId="7" applyFont="1" applyBorder="1" applyAlignment="1">
      <alignment horizontal="center" wrapText="1"/>
    </xf>
    <xf numFmtId="0" fontId="16" fillId="0" borderId="25" xfId="7" applyFont="1" applyBorder="1" applyAlignment="1">
      <alignment horizontal="left" vertical="top" wrapText="1"/>
    </xf>
    <xf numFmtId="0" fontId="16" fillId="0" borderId="29" xfId="7" applyFont="1" applyBorder="1" applyAlignment="1">
      <alignment horizontal="left" vertical="top" wrapText="1"/>
    </xf>
    <xf numFmtId="0" fontId="16" fillId="0" borderId="20" xfId="7" applyFont="1" applyBorder="1" applyAlignment="1">
      <alignment horizontal="left" vertical="top" wrapText="1"/>
    </xf>
    <xf numFmtId="0" fontId="16" fillId="0" borderId="0" xfId="7" applyFont="1" applyBorder="1" applyAlignment="1">
      <alignment horizontal="left" vertical="top" wrapText="1"/>
    </xf>
    <xf numFmtId="0" fontId="16" fillId="0" borderId="41" xfId="7" applyFont="1" applyBorder="1" applyAlignment="1">
      <alignment horizontal="left" wrapText="1"/>
    </xf>
    <xf numFmtId="0" fontId="16" fillId="0" borderId="42" xfId="7" applyFont="1" applyBorder="1" applyAlignment="1">
      <alignment horizontal="left" wrapText="1"/>
    </xf>
  </cellXfs>
  <cellStyles count="9">
    <cellStyle name="쉼표 [0]" xfId="1" builtinId="6"/>
    <cellStyle name="표준" xfId="0" builtinId="0"/>
    <cellStyle name="표준 2" xfId="8"/>
    <cellStyle name="표준 3" xfId="2"/>
    <cellStyle name="표준_oak allergen" xfId="7"/>
    <cellStyle name="표준_Pollen Grain No. per Catkin" xfId="5"/>
    <cellStyle name="표준_Pollen Grain No. per Tree" xfId="3"/>
    <cellStyle name="표준_Pollen size" xfId="4"/>
    <cellStyle name="표준_Pollen Weight per Catkin" xfId="6"/>
  </cellStyles>
  <dxfs count="0"/>
  <tableStyles count="0" defaultTableStyle="TableStyleMedium2" defaultPivotStyle="PivotStyleLight16"/>
  <colors>
    <mruColors>
      <color rgb="FFFFFFCC"/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altLang="ko-KR" b="1">
                <a:solidFill>
                  <a:sysClr val="windowText" lastClr="000000"/>
                </a:solidFill>
              </a:rPr>
              <a:t>A</a:t>
            </a:r>
            <a:endParaRPr lang="ko-KR" altLang="en-US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59757786182239"/>
          <c:y val="6.7796610169491525E-2"/>
        </c:manualLayout>
      </c:layout>
      <c:overlay val="1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4071506809680285"/>
          <c:y val="6.2461432827225709E-2"/>
          <c:w val="0.75450017566701799"/>
          <c:h val="0.68860358556875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'Pollen Grains per Catkin'!$B$4:$E$4</c:f>
              <c:strCache>
                <c:ptCount val="1"/>
                <c:pt idx="0">
                  <c:v>Pollen Grains/Catkin (106)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8.6222777909235675E-17"/>
                  <c:y val="-8.5858585858585856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2A-4AC5-8168-2D680A77AD0A}"/>
                </c:ext>
              </c:extLst>
            </c:dLbl>
            <c:dLbl>
              <c:idx val="1"/>
              <c:layout>
                <c:manualLayout>
                  <c:x val="0"/>
                  <c:y val="-7.5757575757575801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2A-4AC5-8168-2D680A77AD0A}"/>
                </c:ext>
              </c:extLst>
            </c:dLbl>
            <c:dLbl>
              <c:idx val="2"/>
              <c:layout>
                <c:manualLayout>
                  <c:x val="0"/>
                  <c:y val="-0.1212121212121212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2A-4AC5-8168-2D680A77AD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'Pollen Grains per Catkin'!$D$6:$D$8</c:f>
                <c:numCache>
                  <c:formatCode>General</c:formatCode>
                  <c:ptCount val="3"/>
                  <c:pt idx="0">
                    <c:v>145.03885129202484</c:v>
                  </c:pt>
                  <c:pt idx="1">
                    <c:v>114.34707532929102</c:v>
                  </c:pt>
                  <c:pt idx="2">
                    <c:v>192.32565036742577</c:v>
                  </c:pt>
                </c:numCache>
              </c:numRef>
            </c:plus>
            <c:minus>
              <c:numRef>
                <c:f>'Pollen Grains per Catkin'!$D$6:$D$8</c:f>
                <c:numCache>
                  <c:formatCode>General</c:formatCode>
                  <c:ptCount val="3"/>
                  <c:pt idx="0">
                    <c:v>145.03885129202484</c:v>
                  </c:pt>
                  <c:pt idx="1">
                    <c:v>114.34707532929102</c:v>
                  </c:pt>
                  <c:pt idx="2">
                    <c:v>192.32565036742577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'Pollen Grains per Catkin'!$B$6:$B$8</c:f>
              <c:strCache>
                <c:ptCount val="3"/>
                <c:pt idx="0">
                  <c:v>x1.0</c:v>
                </c:pt>
                <c:pt idx="1">
                  <c:v>x1.4</c:v>
                </c:pt>
                <c:pt idx="2">
                  <c:v>x1.8</c:v>
                </c:pt>
              </c:strCache>
            </c:strRef>
          </c:cat>
          <c:val>
            <c:numRef>
              <c:f>'Pollen Grains per Catkin'!$C$6:$C$8</c:f>
              <c:numCache>
                <c:formatCode>_(* #,##0_);_(* \(#,##0\);_(* "-"_);_(@_)</c:formatCode>
                <c:ptCount val="3"/>
                <c:pt idx="0">
                  <c:v>324.19720279720275</c:v>
                </c:pt>
                <c:pt idx="1">
                  <c:v>388.79357487922704</c:v>
                </c:pt>
                <c:pt idx="2">
                  <c:v>590.22852561511297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22A-4AC5-8168-2D680A77AD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228928"/>
        <c:axId val="125911040"/>
      </c:barChart>
      <c:catAx>
        <c:axId val="125228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CO</a:t>
                </a:r>
                <a:r>
                  <a:rPr lang="en-US" altLang="ko-KR" sz="1000" baseline="-25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2</a:t>
                </a: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 treatment</a:t>
                </a:r>
                <a:endParaRPr lang="ko-KR" altLang="en-US" sz="1000">
                  <a:solidFill>
                    <a:schemeClr val="tx1"/>
                  </a:solidFill>
                  <a:latin typeface="+mn-lt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43665029713649522"/>
              <c:y val="0.8603306865122871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25911040"/>
        <c:crosses val="autoZero"/>
        <c:auto val="1"/>
        <c:lblAlgn val="ctr"/>
        <c:lblOffset val="100"/>
        <c:noMultiLvlLbl val="0"/>
      </c:catAx>
      <c:valAx>
        <c:axId val="1259110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US" altLang="ko-KR" sz="1000" b="0" i="0" kern="1200" baseline="0">
                    <a:solidFill>
                      <a:sysClr val="windowText" lastClr="000000"/>
                    </a:solidFill>
                    <a:effectLst/>
                    <a:latin typeface="+mn-lt"/>
                  </a:rPr>
                  <a:t>Pollen Grain No./Catkin (10</a:t>
                </a:r>
                <a:r>
                  <a:rPr lang="en-US" altLang="ko-KR" sz="1000" b="0" i="0" kern="1200" baseline="30000">
                    <a:solidFill>
                      <a:sysClr val="windowText" lastClr="000000"/>
                    </a:solidFill>
                    <a:effectLst/>
                    <a:latin typeface="+mn-lt"/>
                  </a:rPr>
                  <a:t>6</a:t>
                </a:r>
                <a:r>
                  <a:rPr lang="en-US" altLang="ko-KR" sz="1000" b="0" i="0" kern="1200" baseline="0">
                    <a:solidFill>
                      <a:sysClr val="windowText" lastClr="000000"/>
                    </a:solidFill>
                    <a:effectLst/>
                    <a:latin typeface="+mn-lt"/>
                  </a:rPr>
                  <a:t>) </a:t>
                </a:r>
                <a:endParaRPr lang="ko-KR" altLang="ko-KR" sz="1000">
                  <a:solidFill>
                    <a:sysClr val="windowText" lastClr="000000"/>
                  </a:solidFill>
                  <a:effectLst/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"/>
              <c:y val="3.959606744072245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25228928"/>
        <c:crosses val="autoZero"/>
        <c:crossBetween val="between"/>
        <c:majorUnit val="200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altLang="ko-KR" b="1">
                <a:solidFill>
                  <a:sysClr val="windowText" lastClr="000000"/>
                </a:solidFill>
              </a:rPr>
              <a:t>B</a:t>
            </a:r>
            <a:endParaRPr lang="ko-KR" altLang="en-US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6725319561520877"/>
          <c:y val="6.1884669479606191E-2"/>
        </c:manualLayout>
      </c:layout>
      <c:overlay val="1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415945707537353"/>
          <c:y val="6.2461432827225709E-2"/>
          <c:w val="0.75362084302039223"/>
          <c:h val="0.677304007885090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'Pollen Weight per Catkin'!$B$4:$E$4</c:f>
              <c:strCache>
                <c:ptCount val="1"/>
                <c:pt idx="0">
                  <c:v>Pollen Weight/Catkin (g)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4.5007032348804446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83-4989-9E48-D00213395EC6}"/>
                </c:ext>
              </c:extLst>
            </c:dLbl>
            <c:dLbl>
              <c:idx val="1"/>
              <c:layout>
                <c:manualLayout>
                  <c:x val="0"/>
                  <c:y val="-8.4388185654008435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83-4989-9E48-D00213395EC6}"/>
                </c:ext>
              </c:extLst>
            </c:dLbl>
            <c:dLbl>
              <c:idx val="2"/>
              <c:layout>
                <c:manualLayout>
                  <c:x val="0"/>
                  <c:y val="-9.5639943741209557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83-4989-9E48-D00213395E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'Pollen Weight per Catkin'!$D$6:$D$8</c:f>
                <c:numCache>
                  <c:formatCode>General</c:formatCode>
                  <c:ptCount val="3"/>
                  <c:pt idx="0">
                    <c:v>1.1138182489830177E-3</c:v>
                  </c:pt>
                  <c:pt idx="1">
                    <c:v>2.1332878266353888E-3</c:v>
                  </c:pt>
                  <c:pt idx="2">
                    <c:v>2.455771175591215E-3</c:v>
                  </c:pt>
                </c:numCache>
              </c:numRef>
            </c:plus>
            <c:minus>
              <c:numRef>
                <c:f>'Pollen Weight per Catkin'!$D$6:$D$8</c:f>
                <c:numCache>
                  <c:formatCode>General</c:formatCode>
                  <c:ptCount val="3"/>
                  <c:pt idx="0">
                    <c:v>1.1138182489830177E-3</c:v>
                  </c:pt>
                  <c:pt idx="1">
                    <c:v>2.1332878266353888E-3</c:v>
                  </c:pt>
                  <c:pt idx="2">
                    <c:v>2.455771175591215E-3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'Pollen Weight per Catkin'!$B$6:$B$8</c:f>
              <c:strCache>
                <c:ptCount val="3"/>
                <c:pt idx="0">
                  <c:v>x1.0</c:v>
                </c:pt>
                <c:pt idx="1">
                  <c:v>x1.4</c:v>
                </c:pt>
                <c:pt idx="2">
                  <c:v>x1.8</c:v>
                </c:pt>
              </c:strCache>
            </c:strRef>
          </c:cat>
          <c:val>
            <c:numRef>
              <c:f>'Pollen Weight per Catkin'!$C$6:$C$8</c:f>
              <c:numCache>
                <c:formatCode>0.00000_);[Red]\(0.00000\)</c:formatCode>
                <c:ptCount val="3"/>
                <c:pt idx="0">
                  <c:v>3.5031421911421909E-3</c:v>
                </c:pt>
                <c:pt idx="1">
                  <c:v>7.049115942028986E-3</c:v>
                </c:pt>
                <c:pt idx="2">
                  <c:v>8.9110008893200747E-3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383-4989-9E48-D00213395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995648"/>
        <c:axId val="125997824"/>
      </c:barChart>
      <c:catAx>
        <c:axId val="125995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CO</a:t>
                </a:r>
                <a:r>
                  <a:rPr lang="en-US" altLang="ko-KR" sz="1000" baseline="-25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2</a:t>
                </a: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 treatment</a:t>
                </a:r>
                <a:endParaRPr lang="ko-KR" altLang="en-US" sz="1000">
                  <a:solidFill>
                    <a:schemeClr val="tx1"/>
                  </a:solidFill>
                  <a:latin typeface="+mn-lt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43665029713649522"/>
              <c:y val="0.8603306865122871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25997824"/>
        <c:crosses val="autoZero"/>
        <c:auto val="1"/>
        <c:lblAlgn val="ctr"/>
        <c:lblOffset val="100"/>
        <c:noMultiLvlLbl val="0"/>
      </c:catAx>
      <c:valAx>
        <c:axId val="125997824"/>
        <c:scaling>
          <c:orientation val="minMax"/>
          <c:max val="1.5000000000000003E-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Pollen Weight/Catkin (g)</a:t>
                </a:r>
              </a:p>
            </c:rich>
          </c:tx>
          <c:layout>
            <c:manualLayout>
              <c:xMode val="edge"/>
              <c:yMode val="edge"/>
              <c:x val="0"/>
              <c:y val="0.1072735528312125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00_ 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25995648"/>
        <c:crosses val="autoZero"/>
        <c:crossBetween val="between"/>
        <c:majorUnit val="3.0000000000000009E-3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altLang="ko-KR" b="1">
                <a:solidFill>
                  <a:sysClr val="windowText" lastClr="000000"/>
                </a:solidFill>
              </a:rPr>
              <a:t>A</a:t>
            </a:r>
            <a:endParaRPr lang="ko-KR" altLang="en-US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664744662822659"/>
          <c:y val="6.7796610169491525E-2"/>
        </c:manualLayout>
      </c:layout>
      <c:overlay val="1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4071506809680285"/>
          <c:y val="6.2461432827225709E-2"/>
          <c:w val="0.75450017566701799"/>
          <c:h val="0.68860358556875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'Pollen Grains per Tree'!$B$4:$E$4</c:f>
              <c:strCache>
                <c:ptCount val="1"/>
                <c:pt idx="0">
                  <c:v>Pollen Grains/Tree (109)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altLang="ko-KR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DB-4092-9AFC-2A46E6F336D1}"/>
                </c:ext>
              </c:extLst>
            </c:dLbl>
            <c:dLbl>
              <c:idx val="1"/>
              <c:layout>
                <c:manualLayout>
                  <c:x val="0"/>
                  <c:y val="-3.954802259887006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DB-4092-9AFC-2A46E6F336D1}"/>
                </c:ext>
              </c:extLst>
            </c:dLbl>
            <c:dLbl>
              <c:idx val="2"/>
              <c:layout>
                <c:manualLayout>
                  <c:x val="0"/>
                  <c:y val="-0.12994350282485875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DB-4092-9AFC-2A46E6F336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'Pollen Grains per Tree'!$D$6:$D$8</c:f>
                <c:numCache>
                  <c:formatCode>General</c:formatCode>
                  <c:ptCount val="3"/>
                  <c:pt idx="0">
                    <c:v>51.19871450608472</c:v>
                  </c:pt>
                  <c:pt idx="1">
                    <c:v>152.42465141394484</c:v>
                  </c:pt>
                  <c:pt idx="2">
                    <c:v>521.58716379645739</c:v>
                  </c:pt>
                </c:numCache>
              </c:numRef>
            </c:plus>
            <c:minus>
              <c:numRef>
                <c:f>'Pollen Grains per Tree'!$D$6:$D$8</c:f>
                <c:numCache>
                  <c:formatCode>General</c:formatCode>
                  <c:ptCount val="3"/>
                  <c:pt idx="0">
                    <c:v>51.19871450608472</c:v>
                  </c:pt>
                  <c:pt idx="1">
                    <c:v>152.42465141394484</c:v>
                  </c:pt>
                  <c:pt idx="2">
                    <c:v>521.58716379645739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'Pollen Grains per Tree'!$B$6:$B$8</c:f>
              <c:strCache>
                <c:ptCount val="3"/>
                <c:pt idx="0">
                  <c:v>x1.0</c:v>
                </c:pt>
                <c:pt idx="1">
                  <c:v>x1.4</c:v>
                </c:pt>
                <c:pt idx="2">
                  <c:v>x1.8</c:v>
                </c:pt>
              </c:strCache>
            </c:strRef>
          </c:cat>
          <c:val>
            <c:numRef>
              <c:f>'Pollen Grains per Tree'!$C$6:$C$8</c:f>
              <c:numCache>
                <c:formatCode>#,##0_ </c:formatCode>
                <c:ptCount val="3"/>
                <c:pt idx="0">
                  <c:v>114.44161258741258</c:v>
                </c:pt>
                <c:pt idx="1">
                  <c:v>518.26183531400977</c:v>
                </c:pt>
                <c:pt idx="2">
                  <c:v>1600.6997614681868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DDB-4092-9AFC-2A46E6F33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6051456"/>
        <c:axId val="126053376"/>
      </c:barChart>
      <c:catAx>
        <c:axId val="126051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CO</a:t>
                </a:r>
                <a:r>
                  <a:rPr lang="en-US" altLang="ko-KR" sz="1000" baseline="-25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2</a:t>
                </a: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 treatment</a:t>
                </a:r>
                <a:endParaRPr lang="ko-KR" altLang="en-US" sz="1000">
                  <a:solidFill>
                    <a:schemeClr val="tx1"/>
                  </a:solidFill>
                  <a:latin typeface="+mn-lt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43665029713649522"/>
              <c:y val="0.8603306865122871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26053376"/>
        <c:crosses val="autoZero"/>
        <c:auto val="1"/>
        <c:lblAlgn val="ctr"/>
        <c:lblOffset val="100"/>
        <c:noMultiLvlLbl val="0"/>
      </c:catAx>
      <c:valAx>
        <c:axId val="1260533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US" altLang="ko-KR" sz="1000" b="0" i="0" kern="1200" baseline="0">
                    <a:solidFill>
                      <a:sysClr val="windowText" lastClr="000000"/>
                    </a:solidFill>
                    <a:effectLst/>
                    <a:latin typeface="+mn-lt"/>
                  </a:rPr>
                  <a:t>Pollen Grain No./Tree (10</a:t>
                </a:r>
                <a:r>
                  <a:rPr lang="en-US" altLang="ko-KR" sz="1000" b="0" i="0" kern="1200" baseline="30000">
                    <a:solidFill>
                      <a:sysClr val="windowText" lastClr="000000"/>
                    </a:solidFill>
                    <a:effectLst/>
                    <a:latin typeface="+mn-lt"/>
                  </a:rPr>
                  <a:t>9</a:t>
                </a:r>
                <a:r>
                  <a:rPr lang="en-US" altLang="ko-KR" sz="1000" b="0" i="0" kern="1200" baseline="0">
                    <a:solidFill>
                      <a:sysClr val="windowText" lastClr="000000"/>
                    </a:solidFill>
                    <a:effectLst/>
                    <a:latin typeface="+mn-lt"/>
                  </a:rPr>
                  <a:t>) </a:t>
                </a:r>
                <a:endParaRPr lang="ko-KR" altLang="ko-KR" sz="1000">
                  <a:solidFill>
                    <a:sysClr val="windowText" lastClr="000000"/>
                  </a:solidFill>
                  <a:effectLst/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"/>
              <c:y val="7.914409003959251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 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26051456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altLang="ko-KR" b="1">
                <a:solidFill>
                  <a:sysClr val="windowText" lastClr="000000"/>
                </a:solidFill>
              </a:rPr>
              <a:t>B</a:t>
            </a:r>
          </a:p>
        </c:rich>
      </c:tx>
      <c:layout>
        <c:manualLayout>
          <c:xMode val="edge"/>
          <c:yMode val="edge"/>
          <c:x val="0.19040542332108057"/>
          <c:y val="6.7510548523206745E-2"/>
        </c:manualLayout>
      </c:layout>
      <c:overlay val="1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8045399633779957"/>
          <c:y val="6.2461432827225709E-2"/>
          <c:w val="0.81476133728444367"/>
          <c:h val="0.677304007885090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'Pollen size'!$G$4:$J$4</c:f>
              <c:strCache>
                <c:ptCount val="1"/>
                <c:pt idx="0">
                  <c:v>Pollen size (µm)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2156485595506933E-3"/>
                  <c:y val="-2.9101299046479949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7E-46F9-88A8-C1938BAC4758}"/>
                </c:ext>
              </c:extLst>
            </c:dLbl>
            <c:dLbl>
              <c:idx val="1"/>
              <c:layout>
                <c:manualLayout>
                  <c:x val="-4.7031149433885682E-3"/>
                  <c:y val="-4.1549110158698527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7E-46F9-88A8-C1938BAC4758}"/>
                </c:ext>
              </c:extLst>
            </c:dLbl>
            <c:dLbl>
              <c:idx val="2"/>
              <c:layout>
                <c:manualLayout>
                  <c:x val="-1.7244555581847135E-16"/>
                  <c:y val="-1.5812263973332446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7E-46F9-88A8-C1938BAC47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'Pollen size'!$J$6:$J$8</c:f>
                <c:numCache>
                  <c:formatCode>General</c:formatCode>
                  <c:ptCount val="3"/>
                  <c:pt idx="0">
                    <c:v>3.3407589999999998</c:v>
                  </c:pt>
                  <c:pt idx="1">
                    <c:v>3.7432564160045754</c:v>
                  </c:pt>
                  <c:pt idx="2">
                    <c:v>2.7923719999999999</c:v>
                  </c:pt>
                </c:numCache>
              </c:numRef>
            </c:plus>
            <c:minus>
              <c:numRef>
                <c:f>'Pollen size'!$J$6:$J$8</c:f>
                <c:numCache>
                  <c:formatCode>General</c:formatCode>
                  <c:ptCount val="3"/>
                  <c:pt idx="0">
                    <c:v>3.3407589999999998</c:v>
                  </c:pt>
                  <c:pt idx="1">
                    <c:v>3.7432564160045754</c:v>
                  </c:pt>
                  <c:pt idx="2">
                    <c:v>2.7923719999999999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'Pollen size'!$H$6:$H$8</c:f>
              <c:strCache>
                <c:ptCount val="3"/>
                <c:pt idx="0">
                  <c:v>x1.0</c:v>
                </c:pt>
                <c:pt idx="1">
                  <c:v>x1.4</c:v>
                </c:pt>
                <c:pt idx="2">
                  <c:v>x1.8</c:v>
                </c:pt>
              </c:strCache>
            </c:strRef>
          </c:cat>
          <c:val>
            <c:numRef>
              <c:f>'Pollen size'!$I$6:$I$8</c:f>
              <c:numCache>
                <c:formatCode>0.0_ </c:formatCode>
                <c:ptCount val="3"/>
                <c:pt idx="0">
                  <c:v>34.72790000000002</c:v>
                </c:pt>
                <c:pt idx="1">
                  <c:v>35.839700000000001</c:v>
                </c:pt>
                <c:pt idx="2">
                  <c:v>36.861199999999997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F7E-46F9-88A8-C1938BAC4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8321792"/>
        <c:axId val="128328064"/>
      </c:barChart>
      <c:catAx>
        <c:axId val="128321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CO</a:t>
                </a:r>
                <a:r>
                  <a:rPr lang="en-US" altLang="ko-KR" sz="1000" baseline="-25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2</a:t>
                </a: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 treatment</a:t>
                </a:r>
                <a:endParaRPr lang="ko-KR" altLang="en-US" sz="1000">
                  <a:solidFill>
                    <a:schemeClr val="tx1"/>
                  </a:solidFill>
                  <a:latin typeface="+mn-lt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43665029713649522"/>
              <c:y val="0.8603306865122871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28328064"/>
        <c:crosses val="autoZero"/>
        <c:auto val="1"/>
        <c:lblAlgn val="ctr"/>
        <c:lblOffset val="100"/>
        <c:noMultiLvlLbl val="0"/>
      </c:catAx>
      <c:valAx>
        <c:axId val="128328064"/>
        <c:scaling>
          <c:orientation val="minMax"/>
          <c:max val="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Pollen size (µm)</a:t>
                </a:r>
                <a:endParaRPr lang="ko-KR" altLang="en-US" sz="1000">
                  <a:solidFill>
                    <a:schemeClr val="tx1"/>
                  </a:solidFill>
                  <a:latin typeface="+mn-lt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"/>
              <c:y val="0.2029134965724221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_ 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28321792"/>
        <c:crosses val="autoZero"/>
        <c:crossBetween val="between"/>
        <c:majorUnit val="10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15945707537353"/>
          <c:y val="6.2461432827225709E-2"/>
          <c:w val="0.75362084302039223"/>
          <c:h val="0.677304007885090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'[1]oak allergen'!$B$4:$E$4</c:f>
              <c:strCache>
                <c:ptCount val="1"/>
                <c:pt idx="0">
                  <c:v>Pollen Weight/Catkin (g)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6877637130801686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83-4989-9E48-D00213395EC6}"/>
                </c:ext>
              </c:extLst>
            </c:dLbl>
            <c:dLbl>
              <c:idx val="1"/>
              <c:layout>
                <c:manualLayout>
                  <c:x val="-3.2303654350898445E-7"/>
                  <c:y val="-3.9381153305203941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83-4989-9E48-D00213395EC6}"/>
                </c:ext>
              </c:extLst>
            </c:dLbl>
            <c:dLbl>
              <c:idx val="2"/>
              <c:layout>
                <c:manualLayout>
                  <c:x val="0"/>
                  <c:y val="-3.9381153305203941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83-4989-9E48-D00213395E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'[1]oak allergen'!$D$6:$D$8</c:f>
                <c:numCache>
                  <c:formatCode>General</c:formatCode>
                  <c:ptCount val="3"/>
                  <c:pt idx="0">
                    <c:v>27.72359404310102</c:v>
                  </c:pt>
                  <c:pt idx="1">
                    <c:v>26.369205524626643</c:v>
                  </c:pt>
                  <c:pt idx="2">
                    <c:v>30.688135601021227</c:v>
                  </c:pt>
                </c:numCache>
              </c:numRef>
            </c:plus>
            <c:minus>
              <c:numRef>
                <c:f>'[1]oak allergen'!$D$6:$D$8</c:f>
                <c:numCache>
                  <c:formatCode>General</c:formatCode>
                  <c:ptCount val="3"/>
                  <c:pt idx="0">
                    <c:v>27.72359404310102</c:v>
                  </c:pt>
                  <c:pt idx="1">
                    <c:v>26.369205524626643</c:v>
                  </c:pt>
                  <c:pt idx="2">
                    <c:v>30.688135601021227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'[1]oak allergen'!$B$6:$B$8</c:f>
              <c:strCache>
                <c:ptCount val="3"/>
                <c:pt idx="0">
                  <c:v>x1.0</c:v>
                </c:pt>
                <c:pt idx="1">
                  <c:v>x1.4</c:v>
                </c:pt>
                <c:pt idx="2">
                  <c:v>x1.8</c:v>
                </c:pt>
              </c:strCache>
            </c:strRef>
          </c:cat>
          <c:val>
            <c:numRef>
              <c:f>'[1]oak allergen'!$C$6:$C$8</c:f>
              <c:numCache>
                <c:formatCode>General</c:formatCode>
                <c:ptCount val="3"/>
                <c:pt idx="0">
                  <c:v>419.7166666666667</c:v>
                </c:pt>
                <c:pt idx="1">
                  <c:v>472.15000000000003</c:v>
                </c:pt>
                <c:pt idx="2">
                  <c:v>467.18333333333334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383-4989-9E48-D00213395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522688"/>
        <c:axId val="129537152"/>
      </c:barChart>
      <c:catAx>
        <c:axId val="129522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CO</a:t>
                </a:r>
                <a:r>
                  <a:rPr lang="en-US" altLang="ko-KR" sz="1000" baseline="-25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2</a:t>
                </a: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 treatment</a:t>
                </a:r>
                <a:endParaRPr lang="ko-KR" altLang="en-US" sz="1000">
                  <a:solidFill>
                    <a:schemeClr val="tx1"/>
                  </a:solidFill>
                  <a:latin typeface="+mn-lt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43665029713649522"/>
              <c:y val="0.8603306865122871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29537152"/>
        <c:crosses val="autoZero"/>
        <c:auto val="1"/>
        <c:lblAlgn val="ctr"/>
        <c:lblOffset val="100"/>
        <c:noMultiLvlLbl val="0"/>
      </c:catAx>
      <c:valAx>
        <c:axId val="129537152"/>
        <c:scaling>
          <c:orientation val="minMax"/>
          <c:max val="6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Oak  allergen (</a:t>
                </a:r>
                <a:r>
                  <a:rPr lang="en-US" altLang="ko-KR" sz="1000" i="1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Que a </a:t>
                </a: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1)</a:t>
                </a:r>
              </a:p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Arial" panose="020B0604020202020204" pitchFamily="34" charset="0"/>
                  </a:defRPr>
                </a:pPr>
                <a:r>
                  <a:rPr lang="en-US" altLang="ko-KR" sz="1000">
                    <a:solidFill>
                      <a:schemeClr val="tx1"/>
                    </a:solidFill>
                    <a:latin typeface="+mn-lt"/>
                    <a:cs typeface="Arial" panose="020B0604020202020204" pitchFamily="34" charset="0"/>
                  </a:rPr>
                  <a:t>(ng/ml pollen extract) </a:t>
                </a:r>
              </a:p>
            </c:rich>
          </c:tx>
          <c:layout>
            <c:manualLayout>
              <c:xMode val="edge"/>
              <c:yMode val="edge"/>
              <c:x val="0"/>
              <c:y val="0.1185253109184136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_ 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ko-KR"/>
          </a:p>
        </c:txPr>
        <c:crossAx val="129522688"/>
        <c:crosses val="autoZero"/>
        <c:crossBetween val="between"/>
        <c:majorUnit val="100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4</xdr:col>
      <xdr:colOff>361950</xdr:colOff>
      <xdr:row>20</xdr:row>
      <xdr:rowOff>152400</xdr:rowOff>
    </xdr:to>
    <xdr:graphicFrame macro="">
      <xdr:nvGraphicFramePr>
        <xdr:cNvPr id="6" name="차트 5">
          <a:extLst>
            <a:ext uri="{FF2B5EF4-FFF2-40B4-BE49-F238E27FC236}">
              <a16:creationId xmlns="" xmlns:a16="http://schemas.microsoft.com/office/drawing/2014/main" id="{053B1EB4-8EFD-495A-8B84-C09B5A215A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314325</xdr:colOff>
      <xdr:row>4</xdr:row>
      <xdr:rowOff>200025</xdr:rowOff>
    </xdr:from>
    <xdr:to>
      <xdr:col>18</xdr:col>
      <xdr:colOff>266700</xdr:colOff>
      <xdr:row>13</xdr:row>
      <xdr:rowOff>114299</xdr:rowOff>
    </xdr:to>
    <xdr:sp macro="" textlink="">
      <xdr:nvSpPr>
        <xdr:cNvPr id="3" name="직사각형 2"/>
        <xdr:cNvSpPr/>
      </xdr:nvSpPr>
      <xdr:spPr>
        <a:xfrm>
          <a:off x="5029200" y="1057275"/>
          <a:ext cx="8181975" cy="181927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/>
            <a:t>Package used: SPSS (statistical</a:t>
          </a:r>
          <a:r>
            <a:rPr lang="en-US" altLang="ko-KR" sz="1100" baseline="0"/>
            <a:t> packages social science) 23 </a:t>
          </a:r>
        </a:p>
        <a:p>
          <a:pPr algn="l"/>
          <a:r>
            <a:rPr lang="en-US" altLang="ko-KR" sz="1100" baseline="0"/>
            <a:t>Analysis method:  one-way ANOVA(analysis of variance) </a:t>
          </a:r>
        </a:p>
        <a:p>
          <a:pPr algn="l"/>
          <a:r>
            <a:rPr lang="en-US" altLang="ko-KR" sz="1100" baseline="0"/>
            <a:t>Multiple Comparison  (post hoc analysis) method</a:t>
          </a:r>
          <a:r>
            <a:rPr lang="ko-KR" altLang="en-US" sz="1100" baseline="0"/>
            <a:t> </a:t>
          </a:r>
          <a:r>
            <a:rPr lang="en-US" altLang="ko-KR" sz="1100" baseline="0"/>
            <a:t>: Tukey's  HSD (honest significant difference) test or</a:t>
          </a:r>
          <a:r>
            <a:rPr lang="ko-KR" altLang="en-US" sz="1100" baseline="0"/>
            <a:t> </a:t>
          </a:r>
          <a:r>
            <a:rPr lang="en-US" altLang="ko-KR" sz="1100" baseline="0"/>
            <a:t/>
          </a:r>
          <a:br>
            <a:rPr lang="en-US" altLang="ko-KR" sz="1100" baseline="0"/>
          </a:br>
          <a:r>
            <a:rPr lang="en-US" altLang="ko-KR" sz="1100" baseline="0"/>
            <a:t>				Tukey's HSD test , Tukey's test </a:t>
          </a:r>
        </a:p>
        <a:p>
          <a:pPr algn="l"/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4</xdr:col>
      <xdr:colOff>238125</xdr:colOff>
      <xdr:row>22</xdr:row>
      <xdr:rowOff>161925</xdr:rowOff>
    </xdr:to>
    <xdr:graphicFrame macro="">
      <xdr:nvGraphicFramePr>
        <xdr:cNvPr id="4" name="차트 3">
          <a:extLst>
            <a:ext uri="{FF2B5EF4-FFF2-40B4-BE49-F238E27FC236}">
              <a16:creationId xmlns="" xmlns:a16="http://schemas.microsoft.com/office/drawing/2014/main" id="{ECF2D1D0-49C5-4741-AD05-F004DC12F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3</xdr:col>
      <xdr:colOff>704850</xdr:colOff>
      <xdr:row>22</xdr:row>
      <xdr:rowOff>152400</xdr:rowOff>
    </xdr:to>
    <xdr:graphicFrame macro="">
      <xdr:nvGraphicFramePr>
        <xdr:cNvPr id="5" name="차트 4">
          <a:extLst>
            <a:ext uri="{FF2B5EF4-FFF2-40B4-BE49-F238E27FC236}">
              <a16:creationId xmlns="" xmlns:a16="http://schemas.microsoft.com/office/drawing/2014/main" id="{F6EE4633-1E78-49BE-AC04-A5543BF399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</xdr:row>
      <xdr:rowOff>0</xdr:rowOff>
    </xdr:from>
    <xdr:to>
      <xdr:col>9</xdr:col>
      <xdr:colOff>642938</xdr:colOff>
      <xdr:row>22</xdr:row>
      <xdr:rowOff>161925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1EAB0355-894C-4B92-931C-50BF222FF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10</xdr:row>
      <xdr:rowOff>190500</xdr:rowOff>
    </xdr:from>
    <xdr:to>
      <xdr:col>6</xdr:col>
      <xdr:colOff>76200</xdr:colOff>
      <xdr:row>23</xdr:row>
      <xdr:rowOff>161925</xdr:rowOff>
    </xdr:to>
    <xdr:graphicFrame macro="">
      <xdr:nvGraphicFramePr>
        <xdr:cNvPr id="3" name="차트 2">
          <a:extLst>
            <a:ext uri="{FF2B5EF4-FFF2-40B4-BE49-F238E27FC236}">
              <a16:creationId xmlns="" xmlns:a16="http://schemas.microsoft.com/office/drawing/2014/main" id="{ECF2D1D0-49C5-4741-AD05-F004DC12F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Q\Desktop\2016%20&#52280;&#45208;&#47924;%20&#44867;&#44032;&#47336;%20&#44536;&#47000;&#54532;_&#44208;&#44284;&#52628;&#44032;2_&#49688;&#5122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len Grain No. per Tree"/>
      <sheetName val="Pollen size"/>
      <sheetName val="Pollen Grain No. per Catkin"/>
      <sheetName val="Pollen Weight per Catkin"/>
      <sheetName val="oak allergen"/>
    </sheetNames>
    <sheetDataSet>
      <sheetData sheetId="0"/>
      <sheetData sheetId="1"/>
      <sheetData sheetId="2"/>
      <sheetData sheetId="3"/>
      <sheetData sheetId="4">
        <row r="4">
          <cell r="B4" t="str">
            <v>Pollen Weight/Catkin (g)</v>
          </cell>
        </row>
        <row r="6">
          <cell r="B6" t="str">
            <v>x1.0</v>
          </cell>
          <cell r="C6">
            <v>419.7166666666667</v>
          </cell>
          <cell r="D6">
            <v>27.72359404310102</v>
          </cell>
        </row>
        <row r="7">
          <cell r="B7" t="str">
            <v>x1.4</v>
          </cell>
          <cell r="C7">
            <v>472.15000000000003</v>
          </cell>
          <cell r="D7">
            <v>26.369205524626643</v>
          </cell>
        </row>
        <row r="8">
          <cell r="B8" t="str">
            <v>x1.8</v>
          </cell>
          <cell r="C8">
            <v>467.18333333333334</v>
          </cell>
          <cell r="D8">
            <v>30.688135601021227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63"/>
  <sheetViews>
    <sheetView tabSelected="1" workbookViewId="0">
      <selection activeCell="H18" sqref="H18"/>
    </sheetView>
  </sheetViews>
  <sheetFormatPr defaultRowHeight="16.5"/>
  <cols>
    <col min="3" max="3" width="12.75" bestFit="1" customWidth="1"/>
    <col min="4" max="4" width="9.375" bestFit="1" customWidth="1"/>
    <col min="5" max="5" width="12.75" bestFit="1" customWidth="1"/>
  </cols>
  <sheetData>
    <row r="3" spans="1:5" ht="17.25" thickBot="1"/>
    <row r="4" spans="1:5" ht="17.25" thickBot="1">
      <c r="B4" s="292" t="s">
        <v>77</v>
      </c>
      <c r="C4" s="293"/>
      <c r="D4" s="294"/>
      <c r="E4" s="12"/>
    </row>
    <row r="5" spans="1:5" ht="17.25" thickBot="1">
      <c r="A5" s="5"/>
      <c r="B5" s="23" t="s">
        <v>10</v>
      </c>
      <c r="C5" s="17" t="s">
        <v>8</v>
      </c>
      <c r="D5" s="18" t="s">
        <v>7</v>
      </c>
      <c r="E5" s="10"/>
    </row>
    <row r="6" spans="1:5">
      <c r="A6" s="5"/>
      <c r="B6" s="24" t="s">
        <v>1</v>
      </c>
      <c r="C6" s="25">
        <f>AVERAGE(E26:E30)</f>
        <v>324.19720279720275</v>
      </c>
      <c r="D6" s="26">
        <f>STDEV(E26:E30)</f>
        <v>145.03885129202484</v>
      </c>
    </row>
    <row r="7" spans="1:5">
      <c r="A7" s="5"/>
      <c r="B7" s="21" t="s">
        <v>3</v>
      </c>
      <c r="C7" s="27">
        <f>AVERAGE(E31:E35)</f>
        <v>388.79357487922704</v>
      </c>
      <c r="D7" s="28">
        <f>STDEV(E31:E35)</f>
        <v>114.34707532929102</v>
      </c>
    </row>
    <row r="8" spans="1:5" ht="17.25" thickBot="1">
      <c r="A8" s="5"/>
      <c r="B8" s="22" t="s">
        <v>5</v>
      </c>
      <c r="C8" s="29">
        <f>AVERAGE(E36:E40)</f>
        <v>590.22852561511297</v>
      </c>
      <c r="D8" s="30">
        <f>STDEV(E36:E40)</f>
        <v>192.32565036742577</v>
      </c>
    </row>
    <row r="9" spans="1:5">
      <c r="C9" s="7"/>
    </row>
    <row r="10" spans="1:5">
      <c r="C10" s="7"/>
    </row>
    <row r="11" spans="1:5">
      <c r="C11" s="7"/>
    </row>
    <row r="24" spans="2:18" ht="17.25" thickBot="1"/>
    <row r="25" spans="2:18" ht="17.25" thickBot="1">
      <c r="B25" s="44" t="s">
        <v>10</v>
      </c>
      <c r="C25" s="39"/>
      <c r="D25" s="39"/>
      <c r="E25" s="45" t="s">
        <v>11</v>
      </c>
      <c r="I25" s="9" t="s">
        <v>0</v>
      </c>
      <c r="J25" s="9" t="s">
        <v>2</v>
      </c>
      <c r="K25" s="9" t="s">
        <v>4</v>
      </c>
      <c r="N25" t="s">
        <v>82</v>
      </c>
    </row>
    <row r="26" spans="2:18">
      <c r="B26" s="40" t="s">
        <v>0</v>
      </c>
      <c r="C26" s="41">
        <v>435600000</v>
      </c>
      <c r="D26" s="41">
        <v>9.9999999999999995E-7</v>
      </c>
      <c r="E26" s="46">
        <f t="shared" ref="E26:E40" si="0">C26*D26</f>
        <v>435.59999999999997</v>
      </c>
      <c r="I26">
        <v>435.59999999999997</v>
      </c>
      <c r="J26">
        <v>455.46666666666664</v>
      </c>
      <c r="K26">
        <v>715.55555555555566</v>
      </c>
    </row>
    <row r="27" spans="2:18" ht="17.25" thickBot="1">
      <c r="B27" s="32" t="s">
        <v>0</v>
      </c>
      <c r="C27" s="42">
        <v>336410256.41025639</v>
      </c>
      <c r="D27" s="42">
        <v>9.9999999999999995E-7</v>
      </c>
      <c r="E27" s="47">
        <f t="shared" si="0"/>
        <v>336.41025641025635</v>
      </c>
      <c r="I27">
        <v>336.41025641025635</v>
      </c>
      <c r="J27">
        <v>496.69565217391295</v>
      </c>
      <c r="K27">
        <v>783.61904761904771</v>
      </c>
      <c r="N27" t="s">
        <v>83</v>
      </c>
    </row>
    <row r="28" spans="2:18">
      <c r="B28" s="32" t="s">
        <v>0</v>
      </c>
      <c r="C28" s="42">
        <v>150333333.33333334</v>
      </c>
      <c r="D28" s="42">
        <v>9.9999999999999995E-7</v>
      </c>
      <c r="E28" s="47">
        <f t="shared" si="0"/>
        <v>150.33333333333334</v>
      </c>
      <c r="I28">
        <v>150.33333333333334</v>
      </c>
      <c r="J28">
        <v>233.33333333333334</v>
      </c>
      <c r="K28">
        <v>606.73118279569883</v>
      </c>
      <c r="N28" s="64" t="s">
        <v>84</v>
      </c>
      <c r="O28" s="64" t="s">
        <v>85</v>
      </c>
      <c r="P28" s="64" t="s">
        <v>87</v>
      </c>
      <c r="Q28" s="64" t="s">
        <v>88</v>
      </c>
      <c r="R28" s="64" t="s">
        <v>89</v>
      </c>
    </row>
    <row r="29" spans="2:18">
      <c r="B29" s="32" t="s">
        <v>0</v>
      </c>
      <c r="C29" s="42">
        <v>207733333.33333328</v>
      </c>
      <c r="D29" s="42">
        <v>9.9999999999999995E-7</v>
      </c>
      <c r="E29" s="47">
        <f t="shared" si="0"/>
        <v>207.73333333333326</v>
      </c>
      <c r="I29">
        <v>207.73333333333326</v>
      </c>
      <c r="J29">
        <v>456.25</v>
      </c>
      <c r="K29">
        <v>284.07017543859649</v>
      </c>
      <c r="N29" s="62" t="s">
        <v>0</v>
      </c>
      <c r="O29" s="62">
        <v>5</v>
      </c>
      <c r="P29" s="62">
        <v>1620.9860139860139</v>
      </c>
      <c r="Q29" s="62">
        <v>324.19720279720275</v>
      </c>
      <c r="R29" s="62">
        <v>21036.268384110095</v>
      </c>
    </row>
    <row r="30" spans="2:18">
      <c r="B30" s="32" t="s">
        <v>0</v>
      </c>
      <c r="C30" s="42">
        <v>490909090.909091</v>
      </c>
      <c r="D30" s="42">
        <v>9.9999999999999995E-7</v>
      </c>
      <c r="E30" s="47">
        <f t="shared" si="0"/>
        <v>490.90909090909099</v>
      </c>
      <c r="I30">
        <v>490.90909090909099</v>
      </c>
      <c r="J30">
        <v>302.22222222222223</v>
      </c>
      <c r="K30">
        <v>561.16666666666663</v>
      </c>
      <c r="N30" s="62" t="s">
        <v>2</v>
      </c>
      <c r="O30" s="62">
        <v>5</v>
      </c>
      <c r="P30" s="62">
        <v>1943.9678743961351</v>
      </c>
      <c r="Q30" s="62">
        <v>388.79357487922704</v>
      </c>
      <c r="R30" s="62">
        <v>13075.253636362555</v>
      </c>
    </row>
    <row r="31" spans="2:18" ht="17.25" thickBot="1">
      <c r="B31" s="32" t="s">
        <v>2</v>
      </c>
      <c r="C31" s="42">
        <v>455466666.66666669</v>
      </c>
      <c r="D31" s="42">
        <v>9.9999999999999995E-7</v>
      </c>
      <c r="E31" s="47">
        <f t="shared" si="0"/>
        <v>455.46666666666664</v>
      </c>
      <c r="N31" s="63" t="s">
        <v>4</v>
      </c>
      <c r="O31" s="63">
        <v>5</v>
      </c>
      <c r="P31" s="63">
        <v>2951.142628075565</v>
      </c>
      <c r="Q31" s="63">
        <v>590.22852561511297</v>
      </c>
      <c r="R31" s="63">
        <v>36989.155789253302</v>
      </c>
    </row>
    <row r="32" spans="2:18">
      <c r="B32" s="32" t="s">
        <v>2</v>
      </c>
      <c r="C32" s="42">
        <v>496695652.17391294</v>
      </c>
      <c r="D32" s="42">
        <v>9.9999999999999995E-7</v>
      </c>
      <c r="E32" s="47">
        <f t="shared" si="0"/>
        <v>496.69565217391295</v>
      </c>
    </row>
    <row r="33" spans="2:21">
      <c r="B33" s="32" t="s">
        <v>2</v>
      </c>
      <c r="C33" s="42">
        <v>233333333.33333334</v>
      </c>
      <c r="D33" s="42">
        <v>9.9999999999999995E-7</v>
      </c>
      <c r="E33" s="47">
        <f t="shared" si="0"/>
        <v>233.33333333333334</v>
      </c>
    </row>
    <row r="34" spans="2:21" ht="17.25" thickBot="1">
      <c r="B34" s="32" t="s">
        <v>2</v>
      </c>
      <c r="C34" s="42">
        <v>456250000</v>
      </c>
      <c r="D34" s="42">
        <v>9.9999999999999995E-7</v>
      </c>
      <c r="E34" s="47">
        <f t="shared" si="0"/>
        <v>456.25</v>
      </c>
      <c r="N34" t="s">
        <v>90</v>
      </c>
    </row>
    <row r="35" spans="2:21">
      <c r="B35" s="32" t="s">
        <v>2</v>
      </c>
      <c r="C35" s="42">
        <v>302222222.22222227</v>
      </c>
      <c r="D35" s="42">
        <v>9.9999999999999995E-7</v>
      </c>
      <c r="E35" s="47">
        <f t="shared" si="0"/>
        <v>302.22222222222223</v>
      </c>
      <c r="N35" s="64" t="s">
        <v>98</v>
      </c>
      <c r="O35" s="64" t="s">
        <v>86</v>
      </c>
      <c r="P35" s="64" t="s">
        <v>94</v>
      </c>
      <c r="Q35" s="64" t="s">
        <v>95</v>
      </c>
      <c r="R35" s="64" t="s">
        <v>96</v>
      </c>
      <c r="S35" s="64" t="s">
        <v>97</v>
      </c>
      <c r="T35" s="64" t="s">
        <v>100</v>
      </c>
    </row>
    <row r="36" spans="2:21">
      <c r="B36" s="32" t="s">
        <v>4</v>
      </c>
      <c r="C36" s="42">
        <v>715555555.5555557</v>
      </c>
      <c r="D36" s="42">
        <v>9.9999999999999995E-7</v>
      </c>
      <c r="E36" s="47">
        <f t="shared" si="0"/>
        <v>715.55555555555566</v>
      </c>
      <c r="N36" s="62" t="s">
        <v>91</v>
      </c>
      <c r="O36" s="62">
        <v>192535.65897395898</v>
      </c>
      <c r="P36" s="62">
        <v>2</v>
      </c>
      <c r="Q36" s="62">
        <v>96267.829486979492</v>
      </c>
      <c r="R36" s="62">
        <v>4.0618950108156797</v>
      </c>
      <c r="S36" s="65">
        <v>4.4960259961012286E-2</v>
      </c>
      <c r="T36" s="62">
        <v>3.8852938346523942</v>
      </c>
    </row>
    <row r="37" spans="2:21">
      <c r="B37" s="32" t="s">
        <v>4</v>
      </c>
      <c r="C37" s="42">
        <v>783619047.61904776</v>
      </c>
      <c r="D37" s="42">
        <v>9.9999999999999995E-7</v>
      </c>
      <c r="E37" s="47">
        <f t="shared" si="0"/>
        <v>783.61904761904771</v>
      </c>
      <c r="N37" s="62" t="s">
        <v>92</v>
      </c>
      <c r="O37" s="62">
        <v>284402.71123890334</v>
      </c>
      <c r="P37" s="62">
        <v>12</v>
      </c>
      <c r="Q37" s="62">
        <v>23700.22593657528</v>
      </c>
      <c r="R37" s="62"/>
      <c r="S37" s="62"/>
      <c r="T37" s="62"/>
    </row>
    <row r="38" spans="2:21">
      <c r="B38" s="32" t="s">
        <v>4</v>
      </c>
      <c r="C38" s="42">
        <v>606731182.79569888</v>
      </c>
      <c r="D38" s="42">
        <v>9.9999999999999995E-7</v>
      </c>
      <c r="E38" s="47">
        <f t="shared" si="0"/>
        <v>606.73118279569883</v>
      </c>
      <c r="N38" s="62"/>
      <c r="O38" s="62"/>
      <c r="P38" s="62"/>
      <c r="Q38" s="62"/>
      <c r="R38" s="62"/>
      <c r="S38" s="62"/>
      <c r="T38" s="62"/>
    </row>
    <row r="39" spans="2:21" ht="17.25" thickBot="1">
      <c r="B39" s="32" t="s">
        <v>4</v>
      </c>
      <c r="C39" s="42">
        <v>284070175.43859649</v>
      </c>
      <c r="D39" s="42">
        <v>9.9999999999999995E-7</v>
      </c>
      <c r="E39" s="47">
        <f t="shared" si="0"/>
        <v>284.07017543859649</v>
      </c>
      <c r="N39" s="63" t="s">
        <v>93</v>
      </c>
      <c r="O39" s="63">
        <v>476938.37021286233</v>
      </c>
      <c r="P39" s="63">
        <v>14</v>
      </c>
      <c r="Q39" s="63"/>
      <c r="R39" s="63"/>
      <c r="S39" s="63"/>
      <c r="T39" s="63"/>
    </row>
    <row r="40" spans="2:21" ht="17.25" thickBot="1">
      <c r="B40" s="34" t="s">
        <v>4</v>
      </c>
      <c r="C40" s="43">
        <v>561166666.66666663</v>
      </c>
      <c r="D40" s="43">
        <v>9.9999999999999995E-7</v>
      </c>
      <c r="E40" s="48">
        <f t="shared" si="0"/>
        <v>561.16666666666663</v>
      </c>
    </row>
    <row r="41" spans="2:21">
      <c r="N41" s="295" t="s">
        <v>101</v>
      </c>
      <c r="O41" s="295"/>
      <c r="P41" s="295"/>
      <c r="Q41" s="295"/>
      <c r="R41" s="295"/>
      <c r="S41" s="295"/>
      <c r="T41" s="295"/>
      <c r="U41" s="158"/>
    </row>
    <row r="42" spans="2:21">
      <c r="N42" s="296" t="s">
        <v>99</v>
      </c>
      <c r="O42" s="296" t="s">
        <v>34</v>
      </c>
      <c r="P42" s="297"/>
      <c r="Q42" s="297"/>
      <c r="R42" s="297"/>
      <c r="S42" s="297"/>
      <c r="T42" s="297"/>
      <c r="U42" s="159"/>
    </row>
    <row r="43" spans="2:21" ht="17.25" thickBot="1">
      <c r="N43" s="296" t="s">
        <v>35</v>
      </c>
      <c r="O43" s="297"/>
      <c r="P43" s="297"/>
      <c r="Q43" s="297"/>
      <c r="R43" s="297"/>
      <c r="S43" s="297"/>
      <c r="T43" s="297"/>
      <c r="U43" s="158"/>
    </row>
    <row r="44" spans="2:21" ht="17.25" thickTop="1">
      <c r="N44" s="298" t="s">
        <v>36</v>
      </c>
      <c r="O44" s="299"/>
      <c r="P44" s="302" t="s">
        <v>102</v>
      </c>
      <c r="Q44" s="304" t="s">
        <v>38</v>
      </c>
      <c r="R44" s="304" t="s">
        <v>39</v>
      </c>
      <c r="S44" s="304" t="s">
        <v>40</v>
      </c>
      <c r="T44" s="306"/>
      <c r="U44" s="158"/>
    </row>
    <row r="45" spans="2:21" ht="17.25" thickBot="1">
      <c r="N45" s="300"/>
      <c r="O45" s="301"/>
      <c r="P45" s="303"/>
      <c r="Q45" s="305"/>
      <c r="R45" s="305"/>
      <c r="S45" s="160" t="s">
        <v>41</v>
      </c>
      <c r="T45" s="161" t="s">
        <v>42</v>
      </c>
      <c r="U45" s="158"/>
    </row>
    <row r="46" spans="2:21" ht="17.25" thickTop="1">
      <c r="N46" s="307" t="s">
        <v>43</v>
      </c>
      <c r="O46" s="162" t="s">
        <v>44</v>
      </c>
      <c r="P46" s="193">
        <v>-64.596372100000053</v>
      </c>
      <c r="Q46" s="194">
        <v>97.365755668146122</v>
      </c>
      <c r="R46" s="163">
        <v>0.78847970388274036</v>
      </c>
      <c r="S46" s="164">
        <v>-324.35493329579282</v>
      </c>
      <c r="T46" s="195">
        <v>195.16218909579271</v>
      </c>
      <c r="U46" s="158"/>
    </row>
    <row r="47" spans="2:21">
      <c r="N47" s="308"/>
      <c r="O47" s="165" t="s">
        <v>4</v>
      </c>
      <c r="P47" s="166" t="s">
        <v>63</v>
      </c>
      <c r="Q47" s="196">
        <v>97.365755668146122</v>
      </c>
      <c r="R47" s="167">
        <v>4.4634082737599945E-2</v>
      </c>
      <c r="S47" s="168">
        <v>-525.78988403579285</v>
      </c>
      <c r="T47" s="169">
        <v>-6.2727616442073213</v>
      </c>
      <c r="U47" s="158"/>
    </row>
    <row r="48" spans="2:21">
      <c r="N48" s="308" t="s">
        <v>44</v>
      </c>
      <c r="O48" s="170" t="s">
        <v>43</v>
      </c>
      <c r="P48" s="197">
        <v>64.596372100000053</v>
      </c>
      <c r="Q48" s="198">
        <v>97.365755668146122</v>
      </c>
      <c r="R48" s="172">
        <v>0.78847970388274036</v>
      </c>
      <c r="S48" s="175">
        <v>-195.16218909579271</v>
      </c>
      <c r="T48" s="173">
        <v>324.35493329579282</v>
      </c>
      <c r="U48" s="158"/>
    </row>
    <row r="49" spans="14:21">
      <c r="N49" s="308"/>
      <c r="O49" s="165" t="s">
        <v>4</v>
      </c>
      <c r="P49" s="174">
        <v>-201.43495074000003</v>
      </c>
      <c r="Q49" s="196">
        <v>97.365755668146122</v>
      </c>
      <c r="R49" s="167">
        <v>0.13837131224018306</v>
      </c>
      <c r="S49" s="168">
        <v>-461.1935119357928</v>
      </c>
      <c r="T49" s="169">
        <v>58.323610455792732</v>
      </c>
      <c r="U49" s="158"/>
    </row>
    <row r="50" spans="14:21">
      <c r="N50" s="308" t="s">
        <v>4</v>
      </c>
      <c r="O50" s="170" t="s">
        <v>43</v>
      </c>
      <c r="P50" s="171" t="s">
        <v>64</v>
      </c>
      <c r="Q50" s="198">
        <v>97.365755668146122</v>
      </c>
      <c r="R50" s="172">
        <v>4.4634082737599945E-2</v>
      </c>
      <c r="S50" s="175">
        <v>6.2727616442073213</v>
      </c>
      <c r="T50" s="173">
        <v>525.78988403579285</v>
      </c>
      <c r="U50" s="158"/>
    </row>
    <row r="51" spans="14:21" ht="17.25" thickBot="1">
      <c r="N51" s="309"/>
      <c r="O51" s="176" t="s">
        <v>44</v>
      </c>
      <c r="P51" s="177">
        <v>201.43495074000003</v>
      </c>
      <c r="Q51" s="199">
        <v>97.365755668146122</v>
      </c>
      <c r="R51" s="178">
        <v>0.13837131224018306</v>
      </c>
      <c r="S51" s="200">
        <v>-58.323610455792732</v>
      </c>
      <c r="T51" s="179">
        <v>461.1935119357928</v>
      </c>
      <c r="U51" s="158"/>
    </row>
    <row r="52" spans="14:21" ht="17.25" thickTop="1">
      <c r="N52" s="291" t="s">
        <v>45</v>
      </c>
      <c r="O52" s="291"/>
      <c r="P52" s="291"/>
      <c r="Q52" s="291"/>
      <c r="R52" s="291"/>
      <c r="S52" s="291"/>
      <c r="T52" s="291"/>
      <c r="U52" s="158"/>
    </row>
    <row r="53" spans="14:21">
      <c r="N53" s="158"/>
      <c r="O53" s="158"/>
      <c r="P53" s="158"/>
      <c r="Q53" s="158"/>
      <c r="R53" s="158"/>
      <c r="S53" s="158"/>
      <c r="T53" s="158"/>
      <c r="U53" s="158"/>
    </row>
    <row r="54" spans="14:21">
      <c r="N54" s="295" t="s">
        <v>34</v>
      </c>
      <c r="O54" s="295"/>
      <c r="P54" s="295"/>
      <c r="Q54" s="295"/>
      <c r="R54" s="158"/>
      <c r="S54" s="158"/>
      <c r="T54" s="158"/>
      <c r="U54" s="158"/>
    </row>
    <row r="55" spans="14:21" ht="17.25" thickBot="1">
      <c r="N55" s="296" t="s">
        <v>57</v>
      </c>
      <c r="O55" s="297"/>
      <c r="P55" s="297"/>
      <c r="Q55" s="297"/>
      <c r="R55" s="158"/>
      <c r="S55" s="158"/>
      <c r="T55" s="158"/>
      <c r="U55" s="158"/>
    </row>
    <row r="56" spans="14:21" ht="33" customHeight="1" thickTop="1">
      <c r="N56" s="310" t="s">
        <v>46</v>
      </c>
      <c r="O56" s="302" t="s">
        <v>47</v>
      </c>
      <c r="P56" s="304" t="s">
        <v>48</v>
      </c>
      <c r="Q56" s="306"/>
      <c r="R56" s="158"/>
      <c r="S56" s="158"/>
      <c r="T56" s="158"/>
      <c r="U56" s="158"/>
    </row>
    <row r="57" spans="14:21" ht="17.25" thickBot="1">
      <c r="N57" s="311"/>
      <c r="O57" s="303"/>
      <c r="P57" s="180" t="s">
        <v>49</v>
      </c>
      <c r="Q57" s="181" t="s">
        <v>50</v>
      </c>
      <c r="R57" s="158"/>
      <c r="S57" s="158"/>
      <c r="T57" s="158"/>
      <c r="U57" s="158"/>
    </row>
    <row r="58" spans="14:21" ht="17.25" thickTop="1">
      <c r="N58" s="182" t="s">
        <v>43</v>
      </c>
      <c r="O58" s="183">
        <v>5</v>
      </c>
      <c r="P58" s="164">
        <v>324.19720277999994</v>
      </c>
      <c r="Q58" s="184"/>
      <c r="R58" s="158"/>
      <c r="S58" s="158"/>
      <c r="T58" s="158"/>
      <c r="U58" s="158"/>
    </row>
    <row r="59" spans="14:21">
      <c r="N59" s="185" t="s">
        <v>44</v>
      </c>
      <c r="O59" s="186">
        <v>5</v>
      </c>
      <c r="P59" s="175">
        <v>388.79357487999999</v>
      </c>
      <c r="Q59" s="173">
        <v>388.79357487999999</v>
      </c>
      <c r="R59" s="158"/>
      <c r="S59" s="158"/>
      <c r="T59" s="158"/>
      <c r="U59" s="158"/>
    </row>
    <row r="60" spans="14:21">
      <c r="N60" s="187" t="s">
        <v>4</v>
      </c>
      <c r="O60" s="188">
        <v>5</v>
      </c>
      <c r="P60" s="189"/>
      <c r="Q60" s="169">
        <v>590.22852562000003</v>
      </c>
      <c r="R60" s="158"/>
      <c r="S60" s="158"/>
      <c r="T60" s="158"/>
      <c r="U60" s="158"/>
    </row>
    <row r="61" spans="14:21" ht="17.25" thickBot="1">
      <c r="N61" s="190" t="s">
        <v>39</v>
      </c>
      <c r="O61" s="191"/>
      <c r="P61" s="178">
        <v>0.78847970388274036</v>
      </c>
      <c r="Q61" s="192">
        <v>0.13837131224018306</v>
      </c>
      <c r="R61" s="158"/>
      <c r="S61" s="158"/>
      <c r="T61" s="158"/>
      <c r="U61" s="158"/>
    </row>
    <row r="62" spans="14:21" ht="17.25" thickTop="1">
      <c r="N62" s="291" t="s">
        <v>51</v>
      </c>
      <c r="O62" s="291"/>
      <c r="P62" s="291"/>
      <c r="Q62" s="291"/>
      <c r="R62" s="158"/>
      <c r="S62" s="158"/>
      <c r="T62" s="158"/>
      <c r="U62" s="158"/>
    </row>
    <row r="63" spans="14:21">
      <c r="N63" s="291" t="s">
        <v>52</v>
      </c>
      <c r="O63" s="291"/>
      <c r="P63" s="291"/>
      <c r="Q63" s="291"/>
      <c r="R63" s="158"/>
      <c r="S63" s="158"/>
      <c r="T63" s="158"/>
      <c r="U63" s="158"/>
    </row>
  </sheetData>
  <mergeCells count="20">
    <mergeCell ref="N55:Q55"/>
    <mergeCell ref="N56:N57"/>
    <mergeCell ref="O56:O57"/>
    <mergeCell ref="P56:Q56"/>
    <mergeCell ref="N62:Q62"/>
    <mergeCell ref="B4:D4"/>
    <mergeCell ref="N63:Q63"/>
    <mergeCell ref="N41:T41"/>
    <mergeCell ref="N42:T42"/>
    <mergeCell ref="N43:T43"/>
    <mergeCell ref="N44:O45"/>
    <mergeCell ref="P44:P45"/>
    <mergeCell ref="Q44:Q45"/>
    <mergeCell ref="R44:R45"/>
    <mergeCell ref="S44:T44"/>
    <mergeCell ref="N46:N47"/>
    <mergeCell ref="N48:N49"/>
    <mergeCell ref="N50:N51"/>
    <mergeCell ref="N52:T52"/>
    <mergeCell ref="N54:Q5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66"/>
  <sheetViews>
    <sheetView workbookViewId="0">
      <selection activeCell="D8" sqref="D8"/>
    </sheetView>
  </sheetViews>
  <sheetFormatPr defaultRowHeight="16.5"/>
  <cols>
    <col min="1" max="1" width="12.75" style="4" bestFit="1" customWidth="1"/>
    <col min="2" max="2" width="9" style="4"/>
    <col min="3" max="4" width="11.625" bestFit="1" customWidth="1"/>
  </cols>
  <sheetData>
    <row r="3" spans="1:5" ht="17.25" thickBot="1"/>
    <row r="4" spans="1:5" ht="17.25" thickBot="1">
      <c r="B4" s="292" t="s">
        <v>6</v>
      </c>
      <c r="C4" s="293"/>
      <c r="D4" s="294"/>
      <c r="E4" s="31"/>
    </row>
    <row r="5" spans="1:5" ht="17.25" thickBot="1">
      <c r="A5" s="9"/>
      <c r="B5" s="23" t="s">
        <v>10</v>
      </c>
      <c r="C5" s="17" t="s">
        <v>8</v>
      </c>
      <c r="D5" s="18" t="s">
        <v>7</v>
      </c>
      <c r="E5" s="10"/>
    </row>
    <row r="6" spans="1:5">
      <c r="B6" s="24" t="s">
        <v>1</v>
      </c>
      <c r="C6" s="49">
        <f>AVERAGE(D30:D34)</f>
        <v>3.5031421911421909E-3</v>
      </c>
      <c r="D6" s="50">
        <v>1.1138182489830177E-3</v>
      </c>
    </row>
    <row r="7" spans="1:5">
      <c r="B7" s="21" t="s">
        <v>3</v>
      </c>
      <c r="C7" s="51">
        <f>AVERAGE(D35:D39)</f>
        <v>7.049115942028986E-3</v>
      </c>
      <c r="D7" s="52">
        <v>2.1332878266353888E-3</v>
      </c>
    </row>
    <row r="8" spans="1:5" ht="17.25" thickBot="1">
      <c r="B8" s="22" t="s">
        <v>5</v>
      </c>
      <c r="C8" s="53">
        <f>AVERAGE(D40:D44)</f>
        <v>8.9110008893200747E-3</v>
      </c>
      <c r="D8" s="54">
        <v>2.455771175591215E-3</v>
      </c>
    </row>
    <row r="9" spans="1:5">
      <c r="C9" s="6"/>
    </row>
    <row r="10" spans="1:5">
      <c r="C10" s="6"/>
    </row>
    <row r="11" spans="1:5">
      <c r="C11" s="6"/>
    </row>
    <row r="25" spans="3:15">
      <c r="C25" s="4"/>
      <c r="D25" s="6"/>
    </row>
    <row r="26" spans="3:15">
      <c r="C26" s="4"/>
      <c r="D26" s="6"/>
    </row>
    <row r="27" spans="3:15" ht="17.25" thickBot="1">
      <c r="C27" s="4"/>
      <c r="D27" s="6"/>
    </row>
    <row r="28" spans="3:15" ht="17.25" thickBot="1">
      <c r="C28" s="292" t="s">
        <v>6</v>
      </c>
      <c r="D28" s="294"/>
      <c r="F28" s="9" t="s">
        <v>0</v>
      </c>
      <c r="G28" s="9" t="s">
        <v>2</v>
      </c>
      <c r="H28" s="9" t="s">
        <v>4</v>
      </c>
      <c r="K28" t="s">
        <v>12</v>
      </c>
    </row>
    <row r="29" spans="3:15" ht="17.25" thickBot="1">
      <c r="C29" s="36" t="s">
        <v>10</v>
      </c>
      <c r="D29" s="37" t="s">
        <v>11</v>
      </c>
      <c r="E29" s="31"/>
      <c r="F29">
        <v>4.8399999999999997E-3</v>
      </c>
      <c r="G29">
        <v>4.8799999999999998E-3</v>
      </c>
      <c r="H29">
        <v>1.0733333333333334E-2</v>
      </c>
    </row>
    <row r="30" spans="3:15" ht="17.25" thickBot="1">
      <c r="C30" s="32" t="s">
        <v>0</v>
      </c>
      <c r="D30" s="33">
        <v>4.8399999999999997E-3</v>
      </c>
      <c r="F30">
        <v>3.0769230769230769E-3</v>
      </c>
      <c r="G30">
        <v>5.1739130434782605E-3</v>
      </c>
      <c r="H30">
        <v>9.7142857142857152E-3</v>
      </c>
      <c r="K30" t="s">
        <v>13</v>
      </c>
    </row>
    <row r="31" spans="3:15">
      <c r="C31" s="32" t="s">
        <v>0</v>
      </c>
      <c r="D31" s="33">
        <v>3.0769230769230769E-3</v>
      </c>
      <c r="F31">
        <v>2.5200000000000001E-3</v>
      </c>
      <c r="G31">
        <v>9.1249999999999994E-3</v>
      </c>
      <c r="H31">
        <v>1.0225806451612904E-2</v>
      </c>
      <c r="K31" s="64" t="s">
        <v>14</v>
      </c>
      <c r="L31" s="64" t="s">
        <v>15</v>
      </c>
      <c r="M31" s="64" t="s">
        <v>16</v>
      </c>
      <c r="N31" s="64" t="s">
        <v>17</v>
      </c>
      <c r="O31" s="64" t="s">
        <v>18</v>
      </c>
    </row>
    <row r="32" spans="3:15">
      <c r="C32" s="32" t="s">
        <v>0</v>
      </c>
      <c r="D32" s="33">
        <v>2.5200000000000001E-3</v>
      </c>
      <c r="F32">
        <v>2.5333333333333332E-3</v>
      </c>
      <c r="G32">
        <v>6.6666666666666671E-3</v>
      </c>
      <c r="H32">
        <v>4.6315789473684206E-3</v>
      </c>
      <c r="K32" s="62" t="s">
        <v>0</v>
      </c>
      <c r="L32" s="62">
        <v>5</v>
      </c>
      <c r="M32" s="62">
        <v>1.7515710955710955E-2</v>
      </c>
      <c r="N32" s="62">
        <v>3.5031421911421909E-3</v>
      </c>
      <c r="O32" s="62">
        <v>1.2405910917675955E-6</v>
      </c>
    </row>
    <row r="33" spans="3:18">
      <c r="C33" s="32" t="s">
        <v>0</v>
      </c>
      <c r="D33" s="33">
        <v>2.5333333333333332E-3</v>
      </c>
      <c r="F33">
        <v>4.5454545454545461E-3</v>
      </c>
      <c r="G33">
        <v>9.4000000000000004E-3</v>
      </c>
      <c r="H33">
        <v>9.2499999999999995E-3</v>
      </c>
      <c r="K33" s="62" t="s">
        <v>2</v>
      </c>
      <c r="L33" s="62">
        <v>5</v>
      </c>
      <c r="M33" s="62">
        <v>3.5245579710144928E-2</v>
      </c>
      <c r="N33" s="62">
        <v>7.049115942028986E-3</v>
      </c>
      <c r="O33" s="62">
        <v>4.5509169512707415E-6</v>
      </c>
    </row>
    <row r="34" spans="3:18" ht="17.25" thickBot="1">
      <c r="C34" s="32" t="s">
        <v>0</v>
      </c>
      <c r="D34" s="33">
        <v>4.5454545454545461E-3</v>
      </c>
      <c r="K34" s="63" t="s">
        <v>4</v>
      </c>
      <c r="L34" s="63">
        <v>5</v>
      </c>
      <c r="M34" s="63">
        <v>4.455500444660037E-2</v>
      </c>
      <c r="N34" s="63">
        <v>8.9110008893200747E-3</v>
      </c>
      <c r="O34" s="63">
        <v>6.0308120668646574E-6</v>
      </c>
    </row>
    <row r="35" spans="3:18">
      <c r="C35" s="32" t="s">
        <v>2</v>
      </c>
      <c r="D35" s="33">
        <v>4.8799999999999998E-3</v>
      </c>
    </row>
    <row r="36" spans="3:18">
      <c r="C36" s="32" t="s">
        <v>2</v>
      </c>
      <c r="D36" s="33">
        <v>5.1739130434782605E-3</v>
      </c>
    </row>
    <row r="37" spans="3:18" ht="17.25" thickBot="1">
      <c r="C37" s="32" t="s">
        <v>2</v>
      </c>
      <c r="D37" s="33">
        <v>9.1249999999999994E-3</v>
      </c>
      <c r="K37" t="s">
        <v>19</v>
      </c>
    </row>
    <row r="38" spans="3:18">
      <c r="C38" s="32" t="s">
        <v>2</v>
      </c>
      <c r="D38" s="33">
        <v>6.6666666666666671E-3</v>
      </c>
      <c r="K38" s="64" t="s">
        <v>20</v>
      </c>
      <c r="L38" s="64" t="s">
        <v>21</v>
      </c>
      <c r="M38" s="64" t="s">
        <v>22</v>
      </c>
      <c r="N38" s="64" t="s">
        <v>23</v>
      </c>
      <c r="O38" s="64" t="s">
        <v>24</v>
      </c>
      <c r="P38" s="64" t="s">
        <v>25</v>
      </c>
      <c r="Q38" s="64" t="s">
        <v>26</v>
      </c>
    </row>
    <row r="39" spans="3:18">
      <c r="C39" s="32" t="s">
        <v>2</v>
      </c>
      <c r="D39" s="33">
        <v>9.4000000000000004E-3</v>
      </c>
      <c r="K39" s="62" t="s">
        <v>27</v>
      </c>
      <c r="L39" s="62">
        <v>7.5475801830642483E-5</v>
      </c>
      <c r="M39" s="62">
        <v>2</v>
      </c>
      <c r="N39" s="62">
        <v>3.7737900915321241E-5</v>
      </c>
      <c r="O39" s="62">
        <v>9.5762677455442944</v>
      </c>
      <c r="P39" s="65">
        <v>3.2668340944190326E-3</v>
      </c>
      <c r="Q39" s="62">
        <v>3.8852938346523942</v>
      </c>
    </row>
    <row r="40" spans="3:18">
      <c r="C40" s="32" t="s">
        <v>4</v>
      </c>
      <c r="D40" s="33">
        <v>1.0733333333333334E-2</v>
      </c>
      <c r="K40" s="62" t="s">
        <v>28</v>
      </c>
      <c r="L40" s="62">
        <v>4.7289280439611977E-5</v>
      </c>
      <c r="M40" s="62">
        <v>12</v>
      </c>
      <c r="N40" s="62">
        <v>3.9407733699676647E-6</v>
      </c>
      <c r="O40" s="62"/>
      <c r="P40" s="62"/>
      <c r="Q40" s="62"/>
    </row>
    <row r="41" spans="3:18">
      <c r="C41" s="32" t="s">
        <v>4</v>
      </c>
      <c r="D41" s="33">
        <v>9.7142857142857152E-3</v>
      </c>
      <c r="K41" s="62"/>
      <c r="L41" s="62"/>
      <c r="M41" s="62"/>
      <c r="N41" s="62"/>
      <c r="O41" s="62"/>
      <c r="P41" s="62"/>
      <c r="Q41" s="62"/>
    </row>
    <row r="42" spans="3:18" ht="17.25" thickBot="1">
      <c r="C42" s="32" t="s">
        <v>4</v>
      </c>
      <c r="D42" s="33">
        <v>1.0225806451612904E-2</v>
      </c>
      <c r="K42" s="63" t="s">
        <v>29</v>
      </c>
      <c r="L42" s="63">
        <v>1.2276508227025446E-4</v>
      </c>
      <c r="M42" s="63">
        <v>14</v>
      </c>
      <c r="N42" s="63"/>
      <c r="O42" s="63"/>
      <c r="P42" s="63"/>
      <c r="Q42" s="63"/>
    </row>
    <row r="43" spans="3:18">
      <c r="C43" s="32" t="s">
        <v>4</v>
      </c>
      <c r="D43" s="33">
        <v>4.6315789473684206E-3</v>
      </c>
    </row>
    <row r="44" spans="3:18" ht="17.25" thickBot="1">
      <c r="C44" s="34" t="s">
        <v>4</v>
      </c>
      <c r="D44" s="35">
        <v>9.2499999999999995E-3</v>
      </c>
      <c r="K44" s="312" t="s">
        <v>32</v>
      </c>
      <c r="L44" s="312"/>
      <c r="M44" s="312"/>
      <c r="N44" s="312"/>
      <c r="O44" s="312"/>
      <c r="P44" s="312"/>
      <c r="Q44" s="312"/>
      <c r="R44" s="201"/>
    </row>
    <row r="45" spans="3:18">
      <c r="K45" s="313" t="s">
        <v>33</v>
      </c>
      <c r="L45" s="313" t="s">
        <v>34</v>
      </c>
      <c r="M45" s="314"/>
      <c r="N45" s="314"/>
      <c r="O45" s="314"/>
      <c r="P45" s="314"/>
      <c r="Q45" s="314"/>
      <c r="R45" s="202"/>
    </row>
    <row r="46" spans="3:18" ht="17.25" thickBot="1">
      <c r="K46" s="313" t="s">
        <v>35</v>
      </c>
      <c r="L46" s="314"/>
      <c r="M46" s="314"/>
      <c r="N46" s="314"/>
      <c r="O46" s="314"/>
      <c r="P46" s="314"/>
      <c r="Q46" s="314"/>
      <c r="R46" s="201"/>
    </row>
    <row r="47" spans="3:18" ht="17.25" thickTop="1">
      <c r="K47" s="315" t="s">
        <v>36</v>
      </c>
      <c r="L47" s="316"/>
      <c r="M47" s="319" t="s">
        <v>37</v>
      </c>
      <c r="N47" s="321" t="s">
        <v>38</v>
      </c>
      <c r="O47" s="321" t="s">
        <v>39</v>
      </c>
      <c r="P47" s="321" t="s">
        <v>40</v>
      </c>
      <c r="Q47" s="323"/>
      <c r="R47" s="201"/>
    </row>
    <row r="48" spans="3:18" ht="17.25" thickBot="1">
      <c r="K48" s="317"/>
      <c r="L48" s="318"/>
      <c r="M48" s="320"/>
      <c r="N48" s="322"/>
      <c r="O48" s="322"/>
      <c r="P48" s="203" t="s">
        <v>41</v>
      </c>
      <c r="Q48" s="204" t="s">
        <v>42</v>
      </c>
      <c r="R48" s="201"/>
    </row>
    <row r="49" spans="11:18" ht="17.25" thickTop="1">
      <c r="K49" s="324" t="s">
        <v>43</v>
      </c>
      <c r="L49" s="205" t="s">
        <v>44</v>
      </c>
      <c r="M49" s="206" t="s">
        <v>65</v>
      </c>
      <c r="N49" s="207">
        <v>1.2555116350848102E-3</v>
      </c>
      <c r="O49" s="208">
        <v>3.7919879274633583E-2</v>
      </c>
      <c r="P49" s="209">
        <v>-6.8955098649223171E-3</v>
      </c>
      <c r="Q49" s="210">
        <v>-1.9644213507768278E-4</v>
      </c>
      <c r="R49" s="201"/>
    </row>
    <row r="50" spans="11:18">
      <c r="K50" s="325"/>
      <c r="L50" s="211" t="s">
        <v>4</v>
      </c>
      <c r="M50" s="212" t="s">
        <v>66</v>
      </c>
      <c r="N50" s="213">
        <v>1.2555116350848102E-3</v>
      </c>
      <c r="O50" s="214">
        <v>2.7048727014057361E-3</v>
      </c>
      <c r="P50" s="215">
        <v>-8.7573958649223155E-3</v>
      </c>
      <c r="Q50" s="216">
        <v>-2.0583281350776824E-3</v>
      </c>
      <c r="R50" s="201"/>
    </row>
    <row r="51" spans="11:18">
      <c r="K51" s="325" t="s">
        <v>44</v>
      </c>
      <c r="L51" s="217" t="s">
        <v>43</v>
      </c>
      <c r="M51" s="218" t="s">
        <v>67</v>
      </c>
      <c r="N51" s="219">
        <v>1.2555116350848102E-3</v>
      </c>
      <c r="O51" s="220">
        <v>3.7919879274633583E-2</v>
      </c>
      <c r="P51" s="221">
        <v>1.9644213507768278E-4</v>
      </c>
      <c r="Q51" s="222">
        <v>6.8955098649223171E-3</v>
      </c>
      <c r="R51" s="201"/>
    </row>
    <row r="52" spans="11:18">
      <c r="K52" s="325"/>
      <c r="L52" s="211" t="s">
        <v>4</v>
      </c>
      <c r="M52" s="223">
        <v>-1.8618860000000001E-3</v>
      </c>
      <c r="N52" s="213">
        <v>1.2555116350848102E-3</v>
      </c>
      <c r="O52" s="214">
        <v>0.33290233922015999</v>
      </c>
      <c r="P52" s="215">
        <v>-5.211419864922317E-3</v>
      </c>
      <c r="Q52" s="216">
        <v>1.4876478649223169E-3</v>
      </c>
      <c r="R52" s="201"/>
    </row>
    <row r="53" spans="11:18">
      <c r="K53" s="325" t="s">
        <v>4</v>
      </c>
      <c r="L53" s="217" t="s">
        <v>43</v>
      </c>
      <c r="M53" s="218" t="s">
        <v>68</v>
      </c>
      <c r="N53" s="219">
        <v>1.2555116350848102E-3</v>
      </c>
      <c r="O53" s="220">
        <v>2.7048727014057361E-3</v>
      </c>
      <c r="P53" s="221">
        <v>2.0583281350776824E-3</v>
      </c>
      <c r="Q53" s="222">
        <v>8.7573958649223155E-3</v>
      </c>
      <c r="R53" s="201"/>
    </row>
    <row r="54" spans="11:18" ht="17.25" thickBot="1">
      <c r="K54" s="326"/>
      <c r="L54" s="224" t="s">
        <v>44</v>
      </c>
      <c r="M54" s="225">
        <v>1.8618860000000001E-3</v>
      </c>
      <c r="N54" s="226">
        <v>1.2555116350848102E-3</v>
      </c>
      <c r="O54" s="227">
        <v>0.33290233922015999</v>
      </c>
      <c r="P54" s="228">
        <v>-1.4876478649223169E-3</v>
      </c>
      <c r="Q54" s="229">
        <v>5.211419864922317E-3</v>
      </c>
      <c r="R54" s="201"/>
    </row>
    <row r="55" spans="11:18" ht="17.25" thickTop="1">
      <c r="K55" s="327" t="s">
        <v>45</v>
      </c>
      <c r="L55" s="327"/>
      <c r="M55" s="327"/>
      <c r="N55" s="327"/>
      <c r="O55" s="327"/>
      <c r="P55" s="327"/>
      <c r="Q55" s="327"/>
      <c r="R55" s="201"/>
    </row>
    <row r="56" spans="11:18">
      <c r="K56" s="201"/>
      <c r="L56" s="201"/>
      <c r="M56" s="201"/>
      <c r="N56" s="201"/>
      <c r="O56" s="201"/>
      <c r="P56" s="201"/>
      <c r="Q56" s="201"/>
      <c r="R56" s="201"/>
    </row>
    <row r="57" spans="11:18">
      <c r="K57" s="312" t="s">
        <v>34</v>
      </c>
      <c r="L57" s="312"/>
      <c r="M57" s="312"/>
      <c r="N57" s="312"/>
      <c r="O57" s="201"/>
      <c r="P57" s="201"/>
      <c r="Q57" s="201"/>
      <c r="R57" s="201"/>
    </row>
    <row r="58" spans="11:18" ht="17.25" thickBot="1">
      <c r="K58" s="313" t="s">
        <v>57</v>
      </c>
      <c r="L58" s="314"/>
      <c r="M58" s="314"/>
      <c r="N58" s="314"/>
      <c r="O58" s="201"/>
      <c r="P58" s="201"/>
      <c r="Q58" s="201"/>
      <c r="R58" s="201"/>
    </row>
    <row r="59" spans="11:18" ht="17.25" thickTop="1">
      <c r="K59" s="328" t="s">
        <v>46</v>
      </c>
      <c r="L59" s="319" t="s">
        <v>47</v>
      </c>
      <c r="M59" s="321" t="s">
        <v>48</v>
      </c>
      <c r="N59" s="323"/>
      <c r="O59" s="201"/>
      <c r="P59" s="201"/>
      <c r="Q59" s="201"/>
      <c r="R59" s="201"/>
    </row>
    <row r="60" spans="11:18" ht="17.25" thickBot="1">
      <c r="K60" s="329"/>
      <c r="L60" s="320"/>
      <c r="M60" s="230" t="s">
        <v>49</v>
      </c>
      <c r="N60" s="231" t="s">
        <v>50</v>
      </c>
      <c r="O60" s="201"/>
      <c r="P60" s="201"/>
      <c r="Q60" s="201"/>
      <c r="R60" s="201"/>
    </row>
    <row r="61" spans="11:18" ht="17.25" thickTop="1">
      <c r="K61" s="232" t="s">
        <v>43</v>
      </c>
      <c r="L61" s="233">
        <v>5</v>
      </c>
      <c r="M61" s="209">
        <v>3.5031399999999996E-3</v>
      </c>
      <c r="N61" s="234"/>
      <c r="O61" s="201"/>
      <c r="P61" s="201"/>
      <c r="Q61" s="201"/>
      <c r="R61" s="201"/>
    </row>
    <row r="62" spans="11:18">
      <c r="K62" s="235" t="s">
        <v>44</v>
      </c>
      <c r="L62" s="236">
        <v>5</v>
      </c>
      <c r="M62" s="237"/>
      <c r="N62" s="222">
        <v>7.0491159999999994E-3</v>
      </c>
      <c r="O62" s="201"/>
      <c r="P62" s="201"/>
      <c r="Q62" s="201"/>
      <c r="R62" s="201"/>
    </row>
    <row r="63" spans="11:18">
      <c r="K63" s="238" t="s">
        <v>4</v>
      </c>
      <c r="L63" s="239">
        <v>5</v>
      </c>
      <c r="M63" s="240"/>
      <c r="N63" s="216">
        <v>8.9110019999999995E-3</v>
      </c>
      <c r="O63" s="201"/>
      <c r="P63" s="201"/>
      <c r="Q63" s="201"/>
      <c r="R63" s="201"/>
    </row>
    <row r="64" spans="11:18" ht="17.25" thickBot="1">
      <c r="K64" s="241" t="s">
        <v>39</v>
      </c>
      <c r="L64" s="242"/>
      <c r="M64" s="243">
        <v>1</v>
      </c>
      <c r="N64" s="244">
        <v>0.33290233922015999</v>
      </c>
      <c r="O64" s="201"/>
      <c r="P64" s="201"/>
      <c r="Q64" s="201"/>
      <c r="R64" s="201"/>
    </row>
    <row r="65" spans="11:18" ht="17.25" thickTop="1">
      <c r="K65" s="327" t="s">
        <v>51</v>
      </c>
      <c r="L65" s="327"/>
      <c r="M65" s="327"/>
      <c r="N65" s="327"/>
      <c r="O65" s="201"/>
      <c r="P65" s="201"/>
      <c r="Q65" s="201"/>
      <c r="R65" s="201"/>
    </row>
    <row r="66" spans="11:18">
      <c r="K66" s="327" t="s">
        <v>52</v>
      </c>
      <c r="L66" s="327"/>
      <c r="M66" s="327"/>
      <c r="N66" s="327"/>
      <c r="O66" s="201"/>
      <c r="P66" s="201"/>
      <c r="Q66" s="201"/>
      <c r="R66" s="201"/>
    </row>
  </sheetData>
  <mergeCells count="21">
    <mergeCell ref="K66:N66"/>
    <mergeCell ref="K58:N58"/>
    <mergeCell ref="K59:K60"/>
    <mergeCell ref="L59:L60"/>
    <mergeCell ref="M59:N59"/>
    <mergeCell ref="K65:N65"/>
    <mergeCell ref="K49:K50"/>
    <mergeCell ref="K51:K52"/>
    <mergeCell ref="K53:K54"/>
    <mergeCell ref="K55:Q55"/>
    <mergeCell ref="K57:N57"/>
    <mergeCell ref="K47:L48"/>
    <mergeCell ref="M47:M48"/>
    <mergeCell ref="N47:N48"/>
    <mergeCell ref="O47:O48"/>
    <mergeCell ref="P47:Q47"/>
    <mergeCell ref="B4:D4"/>
    <mergeCell ref="C28:D28"/>
    <mergeCell ref="K44:Q44"/>
    <mergeCell ref="K45:Q45"/>
    <mergeCell ref="K46:Q46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70"/>
  <sheetViews>
    <sheetView workbookViewId="0">
      <selection activeCell="N22" sqref="N22"/>
    </sheetView>
  </sheetViews>
  <sheetFormatPr defaultRowHeight="16.5"/>
  <cols>
    <col min="3" max="3" width="13.5" bestFit="1" customWidth="1"/>
    <col min="4" max="4" width="13.125" bestFit="1" customWidth="1"/>
    <col min="5" max="5" width="11.25" bestFit="1" customWidth="1"/>
    <col min="6" max="6" width="15" bestFit="1" customWidth="1"/>
    <col min="19" max="19" width="13.125" bestFit="1" customWidth="1"/>
  </cols>
  <sheetData>
    <row r="3" spans="1:5" ht="17.25" thickBot="1"/>
    <row r="4" spans="1:5" ht="17.25" thickBot="1">
      <c r="B4" s="292" t="s">
        <v>76</v>
      </c>
      <c r="C4" s="293"/>
      <c r="D4" s="294"/>
      <c r="E4" s="31"/>
    </row>
    <row r="5" spans="1:5" ht="17.25" thickBot="1">
      <c r="A5" s="8"/>
      <c r="B5" s="23" t="s">
        <v>10</v>
      </c>
      <c r="C5" s="17" t="s">
        <v>8</v>
      </c>
      <c r="D5" s="18" t="s">
        <v>7</v>
      </c>
    </row>
    <row r="6" spans="1:5">
      <c r="B6" s="59" t="s">
        <v>1</v>
      </c>
      <c r="C6" s="60">
        <f>AVERAGE(F30:F34)</f>
        <v>114.44161258741258</v>
      </c>
      <c r="D6" s="61">
        <f>STDEV(F30:F34)</f>
        <v>51.19871450608472</v>
      </c>
    </row>
    <row r="7" spans="1:5">
      <c r="B7" s="19" t="s">
        <v>3</v>
      </c>
      <c r="C7" s="55">
        <f>AVERAGE(F35:F39)</f>
        <v>518.26183531400977</v>
      </c>
      <c r="D7" s="56">
        <f>STDEV(F35:F39)</f>
        <v>152.42465141394484</v>
      </c>
    </row>
    <row r="8" spans="1:5" ht="17.25" thickBot="1">
      <c r="B8" s="20" t="s">
        <v>5</v>
      </c>
      <c r="C8" s="57">
        <f>AVERAGE(F40:F44)</f>
        <v>1600.6997614681868</v>
      </c>
      <c r="D8" s="58">
        <f>STDEV(F40:F44)</f>
        <v>521.58716379645739</v>
      </c>
    </row>
    <row r="25" spans="1:14">
      <c r="B25" s="4"/>
      <c r="C25" s="4"/>
      <c r="E25" s="4"/>
      <c r="F25" s="7"/>
    </row>
    <row r="26" spans="1:14">
      <c r="B26" s="4"/>
      <c r="C26" s="4"/>
      <c r="E26" s="4"/>
      <c r="F26" s="7"/>
    </row>
    <row r="27" spans="1:14">
      <c r="B27" s="4"/>
      <c r="C27" s="4"/>
      <c r="E27" s="4"/>
      <c r="F27" s="7"/>
    </row>
    <row r="28" spans="1:14" ht="17.25" thickBot="1">
      <c r="B28" s="4"/>
      <c r="C28" s="4"/>
      <c r="E28" s="4"/>
      <c r="F28" s="7"/>
    </row>
    <row r="29" spans="1:14" ht="17.25" thickBot="1">
      <c r="A29" s="31"/>
      <c r="B29" s="36" t="s">
        <v>10</v>
      </c>
      <c r="C29" s="39"/>
      <c r="D29" s="38"/>
      <c r="E29" s="38"/>
      <c r="F29" s="37" t="s">
        <v>11</v>
      </c>
      <c r="J29" s="9" t="s">
        <v>0</v>
      </c>
      <c r="K29" s="9" t="s">
        <v>2</v>
      </c>
      <c r="L29" s="9" t="s">
        <v>4</v>
      </c>
    </row>
    <row r="30" spans="1:14">
      <c r="A30">
        <v>353</v>
      </c>
      <c r="B30" s="9" t="s">
        <v>0</v>
      </c>
      <c r="C30" s="4">
        <v>435600000</v>
      </c>
      <c r="D30">
        <f t="shared" ref="D30:D44" si="0">C30*A30</f>
        <v>153766800000</v>
      </c>
      <c r="E30" s="4">
        <v>1.0000000000000001E-9</v>
      </c>
      <c r="F30" s="7">
        <f>D30*E30</f>
        <v>153.76680000000002</v>
      </c>
      <c r="J30">
        <v>153.76680000000002</v>
      </c>
      <c r="K30">
        <v>607.13706666666678</v>
      </c>
      <c r="L30">
        <v>1940.586666666667</v>
      </c>
      <c r="N30" t="s">
        <v>12</v>
      </c>
    </row>
    <row r="31" spans="1:14">
      <c r="A31">
        <v>353</v>
      </c>
      <c r="B31" s="9" t="s">
        <v>0</v>
      </c>
      <c r="C31" s="4">
        <v>336410256.41025603</v>
      </c>
      <c r="D31">
        <f t="shared" si="0"/>
        <v>118752820512.82037</v>
      </c>
      <c r="E31" s="4">
        <v>1.0000000000000001E-9</v>
      </c>
      <c r="F31" s="7">
        <f t="shared" ref="F31:F44" si="1">D31*E31</f>
        <v>118.75282051282038</v>
      </c>
      <c r="J31">
        <v>118.75282051282038</v>
      </c>
      <c r="K31">
        <v>662.09530434782596</v>
      </c>
      <c r="L31">
        <v>2125.1748571428575</v>
      </c>
    </row>
    <row r="32" spans="1:14" ht="17.25" thickBot="1">
      <c r="A32">
        <v>353</v>
      </c>
      <c r="B32" s="9" t="s">
        <v>0</v>
      </c>
      <c r="C32" s="4">
        <v>150333333.33333334</v>
      </c>
      <c r="D32">
        <f t="shared" si="0"/>
        <v>53067666666.666672</v>
      </c>
      <c r="E32" s="4">
        <v>1.0000000000000001E-9</v>
      </c>
      <c r="F32" s="7">
        <f t="shared" si="1"/>
        <v>53.067666666666675</v>
      </c>
      <c r="J32">
        <v>53.067666666666675</v>
      </c>
      <c r="K32">
        <v>311.03333333333342</v>
      </c>
      <c r="L32">
        <v>1645.4549677419354</v>
      </c>
      <c r="N32" t="s">
        <v>13</v>
      </c>
    </row>
    <row r="33" spans="1:21">
      <c r="A33">
        <v>353</v>
      </c>
      <c r="B33" s="9" t="s">
        <v>0</v>
      </c>
      <c r="C33" s="4">
        <v>207733333.33333328</v>
      </c>
      <c r="D33">
        <f t="shared" si="0"/>
        <v>73329866666.666656</v>
      </c>
      <c r="E33" s="4">
        <v>1.0000000000000001E-9</v>
      </c>
      <c r="F33" s="7">
        <f t="shared" si="1"/>
        <v>73.329866666666661</v>
      </c>
      <c r="J33">
        <v>73.329866666666661</v>
      </c>
      <c r="K33">
        <v>608.18125000000009</v>
      </c>
      <c r="L33">
        <v>770.39831578947371</v>
      </c>
      <c r="N33" s="64" t="s">
        <v>14</v>
      </c>
      <c r="O33" s="64" t="s">
        <v>15</v>
      </c>
      <c r="P33" s="64" t="s">
        <v>16</v>
      </c>
      <c r="Q33" s="64" t="s">
        <v>17</v>
      </c>
      <c r="R33" s="64" t="s">
        <v>18</v>
      </c>
    </row>
    <row r="34" spans="1:21">
      <c r="A34">
        <v>353</v>
      </c>
      <c r="B34" s="9" t="s">
        <v>0</v>
      </c>
      <c r="C34" s="4">
        <v>490909090.909091</v>
      </c>
      <c r="D34">
        <f t="shared" si="0"/>
        <v>173290909090.90912</v>
      </c>
      <c r="E34" s="4">
        <v>1.0000000000000001E-9</v>
      </c>
      <c r="F34" s="7">
        <f t="shared" si="1"/>
        <v>173.29090909090914</v>
      </c>
      <c r="J34">
        <v>173.29090909090914</v>
      </c>
      <c r="K34">
        <v>402.86222222222233</v>
      </c>
      <c r="L34">
        <v>1521.884</v>
      </c>
      <c r="N34" s="62" t="s">
        <v>0</v>
      </c>
      <c r="O34" s="62">
        <v>5</v>
      </c>
      <c r="P34" s="62">
        <v>572.20806293706289</v>
      </c>
      <c r="Q34" s="62">
        <v>114.44161258741258</v>
      </c>
      <c r="R34" s="62">
        <v>2621.3083670755695</v>
      </c>
    </row>
    <row r="35" spans="1:21">
      <c r="A35">
        <v>1333</v>
      </c>
      <c r="B35" s="9" t="s">
        <v>2</v>
      </c>
      <c r="C35" s="4">
        <v>455466666.66666669</v>
      </c>
      <c r="D35">
        <f t="shared" si="0"/>
        <v>607137066666.66675</v>
      </c>
      <c r="E35" s="4">
        <v>1.0000000000000001E-9</v>
      </c>
      <c r="F35" s="7">
        <f t="shared" si="1"/>
        <v>607.13706666666678</v>
      </c>
      <c r="N35" s="62" t="s">
        <v>2</v>
      </c>
      <c r="O35" s="62">
        <v>5</v>
      </c>
      <c r="P35" s="62">
        <v>2591.3091765700487</v>
      </c>
      <c r="Q35" s="62">
        <v>518.26183531400977</v>
      </c>
      <c r="R35" s="62">
        <v>23233.274358662602</v>
      </c>
    </row>
    <row r="36" spans="1:21" ht="17.25" thickBot="1">
      <c r="A36">
        <v>1333</v>
      </c>
      <c r="B36" s="9" t="s">
        <v>2</v>
      </c>
      <c r="C36" s="4">
        <v>496695652.17391294</v>
      </c>
      <c r="D36">
        <f t="shared" si="0"/>
        <v>662095304347.82593</v>
      </c>
      <c r="E36" s="4">
        <v>1.0000000000000001E-9</v>
      </c>
      <c r="F36" s="7">
        <f t="shared" si="1"/>
        <v>662.09530434782596</v>
      </c>
      <c r="N36" s="63" t="s">
        <v>4</v>
      </c>
      <c r="O36" s="63">
        <v>5</v>
      </c>
      <c r="P36" s="63">
        <v>8003.498807340934</v>
      </c>
      <c r="Q36" s="63">
        <v>1600.6997614681868</v>
      </c>
      <c r="R36" s="63">
        <v>272053.16943723243</v>
      </c>
    </row>
    <row r="37" spans="1:21">
      <c r="A37">
        <v>1333</v>
      </c>
      <c r="B37" s="9" t="s">
        <v>2</v>
      </c>
      <c r="C37" s="4">
        <v>233333333.33333334</v>
      </c>
      <c r="D37">
        <f t="shared" si="0"/>
        <v>311033333333.33337</v>
      </c>
      <c r="E37" s="4">
        <v>1.0000000000000001E-9</v>
      </c>
      <c r="F37" s="7">
        <f t="shared" si="1"/>
        <v>311.03333333333342</v>
      </c>
    </row>
    <row r="38" spans="1:21">
      <c r="A38">
        <v>1333</v>
      </c>
      <c r="B38" s="9" t="s">
        <v>2</v>
      </c>
      <c r="C38" s="4">
        <v>456250000</v>
      </c>
      <c r="D38">
        <f t="shared" si="0"/>
        <v>608181250000</v>
      </c>
      <c r="E38" s="4">
        <v>1.0000000000000001E-9</v>
      </c>
      <c r="F38" s="7">
        <f t="shared" si="1"/>
        <v>608.18125000000009</v>
      </c>
    </row>
    <row r="39" spans="1:21" ht="17.25" thickBot="1">
      <c r="A39">
        <v>1333</v>
      </c>
      <c r="B39" s="9" t="s">
        <v>2</v>
      </c>
      <c r="C39" s="4">
        <v>302222222.22222227</v>
      </c>
      <c r="D39">
        <f t="shared" si="0"/>
        <v>402862222222.22229</v>
      </c>
      <c r="E39" s="4">
        <v>1.0000000000000001E-9</v>
      </c>
      <c r="F39" s="7">
        <f t="shared" si="1"/>
        <v>402.86222222222233</v>
      </c>
      <c r="N39" t="s">
        <v>19</v>
      </c>
    </row>
    <row r="40" spans="1:21">
      <c r="A40">
        <v>2712</v>
      </c>
      <c r="B40" s="9" t="s">
        <v>4</v>
      </c>
      <c r="C40" s="4">
        <v>715555555.5555557</v>
      </c>
      <c r="D40">
        <f t="shared" si="0"/>
        <v>1940586666666.667</v>
      </c>
      <c r="E40" s="4">
        <v>1.0000000000000001E-9</v>
      </c>
      <c r="F40" s="7">
        <f t="shared" si="1"/>
        <v>1940.586666666667</v>
      </c>
      <c r="N40" s="64" t="s">
        <v>20</v>
      </c>
      <c r="O40" s="64" t="s">
        <v>21</v>
      </c>
      <c r="P40" s="64" t="s">
        <v>22</v>
      </c>
      <c r="Q40" s="64" t="s">
        <v>23</v>
      </c>
      <c r="R40" s="64" t="s">
        <v>24</v>
      </c>
      <c r="S40" s="64" t="s">
        <v>25</v>
      </c>
      <c r="T40" s="64" t="s">
        <v>26</v>
      </c>
    </row>
    <row r="41" spans="1:21">
      <c r="A41">
        <v>2712</v>
      </c>
      <c r="B41" s="9" t="s">
        <v>4</v>
      </c>
      <c r="C41" s="4">
        <v>783619047.61904776</v>
      </c>
      <c r="D41">
        <f t="shared" si="0"/>
        <v>2125174857142.8574</v>
      </c>
      <c r="E41" s="4">
        <v>1.0000000000000001E-9</v>
      </c>
      <c r="F41" s="7">
        <f t="shared" si="1"/>
        <v>2125.1748571428575</v>
      </c>
      <c r="N41" s="62" t="s">
        <v>27</v>
      </c>
      <c r="O41" s="62">
        <v>5906176.5356240338</v>
      </c>
      <c r="P41" s="62">
        <v>2</v>
      </c>
      <c r="Q41" s="62">
        <v>2953088.2678120169</v>
      </c>
      <c r="R41" s="62">
        <v>29.738282200154234</v>
      </c>
      <c r="S41" s="65">
        <v>2.2392648311545607E-5</v>
      </c>
      <c r="T41" s="62">
        <v>3.8852938346523942</v>
      </c>
    </row>
    <row r="42" spans="1:21">
      <c r="A42">
        <v>2712</v>
      </c>
      <c r="B42" s="9" t="s">
        <v>4</v>
      </c>
      <c r="C42" s="4">
        <v>606731182.79569888</v>
      </c>
      <c r="D42">
        <f t="shared" si="0"/>
        <v>1645454967741.9353</v>
      </c>
      <c r="E42" s="4">
        <v>1.0000000000000001E-9</v>
      </c>
      <c r="F42" s="7">
        <f t="shared" si="1"/>
        <v>1645.4549677419354</v>
      </c>
      <c r="N42" s="62" t="s">
        <v>28</v>
      </c>
      <c r="O42" s="62">
        <v>1191631.0086518854</v>
      </c>
      <c r="P42" s="62">
        <v>12</v>
      </c>
      <c r="Q42" s="62">
        <v>99302.584054323786</v>
      </c>
      <c r="R42" s="62"/>
      <c r="S42" s="62"/>
      <c r="T42" s="62"/>
    </row>
    <row r="43" spans="1:21">
      <c r="A43">
        <v>2712</v>
      </c>
      <c r="B43" s="9" t="s">
        <v>4</v>
      </c>
      <c r="C43" s="4">
        <v>284070175.43859649</v>
      </c>
      <c r="D43">
        <f t="shared" si="0"/>
        <v>770398315789.47363</v>
      </c>
      <c r="E43" s="4">
        <v>1.0000000000000001E-9</v>
      </c>
      <c r="F43" s="7">
        <f t="shared" si="1"/>
        <v>770.39831578947371</v>
      </c>
      <c r="N43" s="62"/>
      <c r="O43" s="62"/>
      <c r="P43" s="62"/>
      <c r="Q43" s="62"/>
      <c r="R43" s="62"/>
      <c r="S43" s="62"/>
      <c r="T43" s="62"/>
    </row>
    <row r="44" spans="1:21" ht="17.25" thickBot="1">
      <c r="A44">
        <v>2712</v>
      </c>
      <c r="B44" s="9" t="s">
        <v>4</v>
      </c>
      <c r="C44" s="4">
        <v>561166666.66666663</v>
      </c>
      <c r="D44">
        <f t="shared" si="0"/>
        <v>1521884000000</v>
      </c>
      <c r="E44" s="4">
        <v>1.0000000000000001E-9</v>
      </c>
      <c r="F44" s="7">
        <f t="shared" si="1"/>
        <v>1521.884</v>
      </c>
      <c r="N44" s="63" t="s">
        <v>29</v>
      </c>
      <c r="O44" s="63">
        <v>7097807.544275919</v>
      </c>
      <c r="P44" s="63">
        <v>14</v>
      </c>
      <c r="Q44" s="63"/>
      <c r="R44" s="63"/>
      <c r="S44" s="63"/>
      <c r="T44" s="63"/>
    </row>
    <row r="45" spans="1:21">
      <c r="B45" s="10"/>
    </row>
    <row r="46" spans="1:21">
      <c r="B46" s="10"/>
    </row>
    <row r="48" spans="1:21">
      <c r="N48" s="330" t="s">
        <v>32</v>
      </c>
      <c r="O48" s="330"/>
      <c r="P48" s="330"/>
      <c r="Q48" s="330"/>
      <c r="R48" s="330"/>
      <c r="S48" s="330"/>
      <c r="T48" s="330"/>
      <c r="U48" s="69"/>
    </row>
    <row r="49" spans="14:21">
      <c r="N49" s="331" t="s">
        <v>33</v>
      </c>
      <c r="O49" s="331" t="s">
        <v>34</v>
      </c>
      <c r="P49" s="332"/>
      <c r="Q49" s="332"/>
      <c r="R49" s="332"/>
      <c r="S49" s="332"/>
      <c r="T49" s="332"/>
      <c r="U49" s="70"/>
    </row>
    <row r="50" spans="14:21" ht="17.25" thickBot="1">
      <c r="N50" s="331" t="s">
        <v>35</v>
      </c>
      <c r="O50" s="332"/>
      <c r="P50" s="332"/>
      <c r="Q50" s="332"/>
      <c r="R50" s="332"/>
      <c r="S50" s="332"/>
      <c r="T50" s="332"/>
      <c r="U50" s="69"/>
    </row>
    <row r="51" spans="14:21" ht="17.25" thickTop="1">
      <c r="N51" s="333" t="s">
        <v>36</v>
      </c>
      <c r="O51" s="334"/>
      <c r="P51" s="337" t="s">
        <v>37</v>
      </c>
      <c r="Q51" s="339" t="s">
        <v>38</v>
      </c>
      <c r="R51" s="339" t="s">
        <v>39</v>
      </c>
      <c r="S51" s="339" t="s">
        <v>40</v>
      </c>
      <c r="T51" s="341"/>
      <c r="U51" s="69"/>
    </row>
    <row r="52" spans="14:21" ht="17.25" thickBot="1">
      <c r="N52" s="335"/>
      <c r="O52" s="336"/>
      <c r="P52" s="338"/>
      <c r="Q52" s="340"/>
      <c r="R52" s="340"/>
      <c r="S52" s="71" t="s">
        <v>41</v>
      </c>
      <c r="T52" s="72" t="s">
        <v>42</v>
      </c>
      <c r="U52" s="69"/>
    </row>
    <row r="53" spans="14:21" ht="17.25" thickTop="1">
      <c r="N53" s="342" t="s">
        <v>43</v>
      </c>
      <c r="O53" s="73" t="s">
        <v>44</v>
      </c>
      <c r="P53" s="74">
        <v>-403.82022270000004</v>
      </c>
      <c r="Q53" s="75">
        <v>199.30136381985224</v>
      </c>
      <c r="R53" s="76">
        <v>0.14823327547705956</v>
      </c>
      <c r="S53" s="77">
        <v>-935.52908846029561</v>
      </c>
      <c r="T53" s="78">
        <v>127.88864306029552</v>
      </c>
      <c r="U53" s="69"/>
    </row>
    <row r="54" spans="14:21">
      <c r="N54" s="343"/>
      <c r="O54" s="79" t="s">
        <v>4</v>
      </c>
      <c r="P54" s="80" t="s">
        <v>53</v>
      </c>
      <c r="Q54" s="81">
        <v>199.30136381985224</v>
      </c>
      <c r="R54" s="82">
        <v>2.1200632448037382E-5</v>
      </c>
      <c r="S54" s="83">
        <v>-2017.9670146202955</v>
      </c>
      <c r="T54" s="84">
        <v>-954.54928309970433</v>
      </c>
      <c r="U54" s="69"/>
    </row>
    <row r="55" spans="14:21">
      <c r="N55" s="343" t="s">
        <v>44</v>
      </c>
      <c r="O55" s="85" t="s">
        <v>43</v>
      </c>
      <c r="P55" s="86">
        <v>403.82022270000004</v>
      </c>
      <c r="Q55" s="87">
        <v>199.30136381985224</v>
      </c>
      <c r="R55" s="88">
        <v>0.14823327547705956</v>
      </c>
      <c r="S55" s="89">
        <v>-127.88864306029552</v>
      </c>
      <c r="T55" s="90">
        <v>935.52908846029561</v>
      </c>
      <c r="U55" s="69"/>
    </row>
    <row r="56" spans="14:21">
      <c r="N56" s="343"/>
      <c r="O56" s="79" t="s">
        <v>4</v>
      </c>
      <c r="P56" s="80" t="s">
        <v>54</v>
      </c>
      <c r="Q56" s="81">
        <v>199.30136381985224</v>
      </c>
      <c r="R56" s="82">
        <v>4.1342710202774136E-4</v>
      </c>
      <c r="S56" s="83">
        <v>-1614.1467919202955</v>
      </c>
      <c r="T56" s="84">
        <v>-550.72906039970439</v>
      </c>
      <c r="U56" s="69"/>
    </row>
    <row r="57" spans="14:21">
      <c r="N57" s="343" t="s">
        <v>4</v>
      </c>
      <c r="O57" s="85" t="s">
        <v>43</v>
      </c>
      <c r="P57" s="91" t="s">
        <v>55</v>
      </c>
      <c r="Q57" s="87">
        <v>199.30136381985224</v>
      </c>
      <c r="R57" s="88">
        <v>2.1200632448037382E-5</v>
      </c>
      <c r="S57" s="89">
        <v>954.54928309970433</v>
      </c>
      <c r="T57" s="90">
        <v>2017.9670146202955</v>
      </c>
      <c r="U57" s="69"/>
    </row>
    <row r="58" spans="14:21" ht="17.25" thickBot="1">
      <c r="N58" s="344"/>
      <c r="O58" s="92" t="s">
        <v>44</v>
      </c>
      <c r="P58" s="93" t="s">
        <v>56</v>
      </c>
      <c r="Q58" s="94">
        <v>199.30136381985224</v>
      </c>
      <c r="R58" s="95">
        <v>4.1342710202774136E-4</v>
      </c>
      <c r="S58" s="96">
        <v>550.72906039970439</v>
      </c>
      <c r="T58" s="97">
        <v>1614.1467919202955</v>
      </c>
      <c r="U58" s="69"/>
    </row>
    <row r="59" spans="14:21" ht="17.25" thickTop="1">
      <c r="N59" s="345" t="s">
        <v>45</v>
      </c>
      <c r="O59" s="345"/>
      <c r="P59" s="345"/>
      <c r="Q59" s="345"/>
      <c r="R59" s="345"/>
      <c r="S59" s="345"/>
      <c r="T59" s="345"/>
      <c r="U59" s="69"/>
    </row>
    <row r="60" spans="14:21">
      <c r="N60" s="69"/>
      <c r="O60" s="69"/>
      <c r="P60" s="69"/>
      <c r="Q60" s="69"/>
      <c r="R60" s="69"/>
      <c r="S60" s="69"/>
      <c r="T60" s="69"/>
      <c r="U60" s="69"/>
    </row>
    <row r="61" spans="14:21">
      <c r="N61" s="330" t="s">
        <v>34</v>
      </c>
      <c r="O61" s="330"/>
      <c r="P61" s="330"/>
      <c r="Q61" s="330"/>
      <c r="R61" s="69"/>
      <c r="S61" s="69"/>
      <c r="T61" s="69"/>
      <c r="U61" s="69"/>
    </row>
    <row r="62" spans="14:21" ht="17.25" thickBot="1">
      <c r="N62" s="331" t="s">
        <v>57</v>
      </c>
      <c r="O62" s="332"/>
      <c r="P62" s="332"/>
      <c r="Q62" s="332"/>
      <c r="R62" s="69"/>
      <c r="S62" s="69"/>
      <c r="T62" s="69"/>
      <c r="U62" s="69"/>
    </row>
    <row r="63" spans="14:21" ht="17.25" thickTop="1">
      <c r="N63" s="346" t="s">
        <v>46</v>
      </c>
      <c r="O63" s="337" t="s">
        <v>47</v>
      </c>
      <c r="P63" s="339" t="s">
        <v>48</v>
      </c>
      <c r="Q63" s="341"/>
      <c r="R63" s="69"/>
      <c r="S63" s="69"/>
      <c r="T63" s="69"/>
      <c r="U63" s="69"/>
    </row>
    <row r="64" spans="14:21" ht="17.25" thickBot="1">
      <c r="N64" s="347"/>
      <c r="O64" s="338"/>
      <c r="P64" s="98" t="s">
        <v>49</v>
      </c>
      <c r="Q64" s="99" t="s">
        <v>50</v>
      </c>
      <c r="R64" s="69"/>
      <c r="S64" s="69"/>
      <c r="T64" s="69"/>
      <c r="U64" s="69"/>
    </row>
    <row r="65" spans="14:21" ht="17.25" thickTop="1">
      <c r="N65" s="100" t="s">
        <v>43</v>
      </c>
      <c r="O65" s="101">
        <v>5</v>
      </c>
      <c r="P65" s="77">
        <v>114.44161260000001</v>
      </c>
      <c r="Q65" s="102"/>
      <c r="R65" s="69"/>
      <c r="S65" s="69"/>
      <c r="T65" s="69"/>
      <c r="U65" s="69"/>
    </row>
    <row r="66" spans="14:21">
      <c r="N66" s="103" t="s">
        <v>44</v>
      </c>
      <c r="O66" s="104">
        <v>5</v>
      </c>
      <c r="P66" s="89">
        <v>518.26183530000003</v>
      </c>
      <c r="Q66" s="105"/>
      <c r="R66" s="69"/>
      <c r="S66" s="69"/>
      <c r="T66" s="69"/>
      <c r="U66" s="69"/>
    </row>
    <row r="67" spans="14:21">
      <c r="N67" s="106" t="s">
        <v>4</v>
      </c>
      <c r="O67" s="107">
        <v>5</v>
      </c>
      <c r="P67" s="108"/>
      <c r="Q67" s="84">
        <v>1600.69976146</v>
      </c>
      <c r="R67" s="69"/>
      <c r="S67" s="69"/>
      <c r="T67" s="69"/>
      <c r="U67" s="69"/>
    </row>
    <row r="68" spans="14:21" ht="17.25" thickBot="1">
      <c r="N68" s="109" t="s">
        <v>39</v>
      </c>
      <c r="O68" s="110"/>
      <c r="P68" s="95">
        <v>0.14823327547705956</v>
      </c>
      <c r="Q68" s="111">
        <v>1</v>
      </c>
      <c r="R68" s="69"/>
      <c r="S68" s="69"/>
      <c r="T68" s="69"/>
      <c r="U68" s="69"/>
    </row>
    <row r="69" spans="14:21" ht="17.25" thickTop="1">
      <c r="N69" s="345" t="s">
        <v>51</v>
      </c>
      <c r="O69" s="345"/>
      <c r="P69" s="345"/>
      <c r="Q69" s="345"/>
      <c r="R69" s="69"/>
      <c r="S69" s="69"/>
      <c r="T69" s="69"/>
      <c r="U69" s="69"/>
    </row>
    <row r="70" spans="14:21">
      <c r="N70" s="345" t="s">
        <v>52</v>
      </c>
      <c r="O70" s="345"/>
      <c r="P70" s="345"/>
      <c r="Q70" s="345"/>
      <c r="R70" s="69"/>
      <c r="S70" s="69"/>
      <c r="T70" s="69"/>
      <c r="U70" s="69"/>
    </row>
  </sheetData>
  <mergeCells count="20">
    <mergeCell ref="N70:Q70"/>
    <mergeCell ref="N62:Q62"/>
    <mergeCell ref="N63:N64"/>
    <mergeCell ref="O63:O64"/>
    <mergeCell ref="P63:Q63"/>
    <mergeCell ref="N69:Q69"/>
    <mergeCell ref="N53:N54"/>
    <mergeCell ref="N55:N56"/>
    <mergeCell ref="N57:N58"/>
    <mergeCell ref="N59:T59"/>
    <mergeCell ref="N61:Q61"/>
    <mergeCell ref="B4:D4"/>
    <mergeCell ref="N48:T48"/>
    <mergeCell ref="N49:T49"/>
    <mergeCell ref="N50:T50"/>
    <mergeCell ref="N51:O52"/>
    <mergeCell ref="P51:P52"/>
    <mergeCell ref="Q51:Q52"/>
    <mergeCell ref="R51:R52"/>
    <mergeCell ref="S51:T5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1"/>
  <sheetViews>
    <sheetView workbookViewId="0">
      <selection activeCell="J8" sqref="J8"/>
    </sheetView>
  </sheetViews>
  <sheetFormatPr defaultRowHeight="16.5"/>
  <cols>
    <col min="22" max="22" width="13.125" bestFit="1" customWidth="1"/>
  </cols>
  <sheetData>
    <row r="1" spans="1:21">
      <c r="A1" s="11" t="s">
        <v>0</v>
      </c>
      <c r="B1" s="11"/>
      <c r="C1" s="11">
        <v>1.4</v>
      </c>
      <c r="D1" s="11"/>
      <c r="E1" s="11">
        <v>1.8</v>
      </c>
    </row>
    <row r="2" spans="1:21">
      <c r="A2" s="1">
        <v>26.41</v>
      </c>
      <c r="B2" t="s">
        <v>0</v>
      </c>
      <c r="C2" s="1">
        <v>19.72</v>
      </c>
      <c r="D2" s="5" t="s">
        <v>3</v>
      </c>
      <c r="E2" s="1">
        <v>29.74</v>
      </c>
      <c r="F2" s="5" t="s">
        <v>5</v>
      </c>
    </row>
    <row r="3" spans="1:21" ht="17.25" thickBot="1">
      <c r="A3" s="1">
        <v>28.14</v>
      </c>
      <c r="B3" t="s">
        <v>0</v>
      </c>
      <c r="C3" s="1">
        <v>23.56</v>
      </c>
      <c r="D3" s="5" t="s">
        <v>3</v>
      </c>
      <c r="E3" s="1">
        <v>30.47</v>
      </c>
      <c r="F3" s="5" t="s">
        <v>5</v>
      </c>
    </row>
    <row r="4" spans="1:21" ht="17.25" thickBot="1">
      <c r="A4" s="1">
        <v>28.51</v>
      </c>
      <c r="B4" t="s">
        <v>0</v>
      </c>
      <c r="C4" s="1">
        <v>26.13</v>
      </c>
      <c r="D4" s="5" t="s">
        <v>3</v>
      </c>
      <c r="E4" s="1">
        <v>31.1</v>
      </c>
      <c r="F4" s="5" t="s">
        <v>5</v>
      </c>
      <c r="G4" s="12"/>
      <c r="H4" s="292" t="s">
        <v>9</v>
      </c>
      <c r="I4" s="293"/>
      <c r="J4" s="294"/>
    </row>
    <row r="5" spans="1:21" ht="17.25" thickBot="1">
      <c r="A5" s="1">
        <v>28.65</v>
      </c>
      <c r="B5" t="s">
        <v>0</v>
      </c>
      <c r="C5" s="1">
        <v>27.47</v>
      </c>
      <c r="D5" s="5" t="s">
        <v>3</v>
      </c>
      <c r="E5" s="1">
        <v>31.77</v>
      </c>
      <c r="F5" s="5" t="s">
        <v>5</v>
      </c>
      <c r="H5" s="23" t="s">
        <v>10</v>
      </c>
      <c r="I5" s="17" t="s">
        <v>8</v>
      </c>
      <c r="J5" s="18" t="s">
        <v>7</v>
      </c>
      <c r="L5" s="11" t="s">
        <v>0</v>
      </c>
      <c r="M5" s="11">
        <v>1.4</v>
      </c>
      <c r="N5" s="11">
        <v>1.8</v>
      </c>
    </row>
    <row r="6" spans="1:21">
      <c r="A6" s="1">
        <v>28.81</v>
      </c>
      <c r="B6" t="s">
        <v>0</v>
      </c>
      <c r="C6" s="1">
        <v>27.83</v>
      </c>
      <c r="D6" s="5" t="s">
        <v>3</v>
      </c>
      <c r="E6" s="1">
        <v>32.79</v>
      </c>
      <c r="F6" s="5" t="s">
        <v>5</v>
      </c>
      <c r="H6" s="21" t="s">
        <v>1</v>
      </c>
      <c r="I6" s="13">
        <f>AVERAGE(A2:A101)</f>
        <v>34.72790000000002</v>
      </c>
      <c r="J6" s="14">
        <v>3.3407589999999998</v>
      </c>
      <c r="K6">
        <v>3</v>
      </c>
      <c r="L6" s="1">
        <v>26.41</v>
      </c>
      <c r="M6" s="1">
        <v>19.72</v>
      </c>
      <c r="N6" s="1">
        <v>29.74</v>
      </c>
    </row>
    <row r="7" spans="1:21">
      <c r="A7" s="1">
        <v>28.99</v>
      </c>
      <c r="B7" t="s">
        <v>0</v>
      </c>
      <c r="C7" s="1">
        <v>35.78</v>
      </c>
      <c r="D7" s="5" t="s">
        <v>3</v>
      </c>
      <c r="E7" s="1">
        <v>32.79</v>
      </c>
      <c r="F7" s="5" t="s">
        <v>5</v>
      </c>
      <c r="H7" s="21" t="s">
        <v>3</v>
      </c>
      <c r="I7" s="13">
        <f>AVERAGE(C2:C101)</f>
        <v>35.839700000000001</v>
      </c>
      <c r="J7" s="14">
        <f>STDEV(C2:C101)</f>
        <v>3.7432564160045754</v>
      </c>
      <c r="K7">
        <v>3</v>
      </c>
      <c r="L7" s="1">
        <v>28.14</v>
      </c>
      <c r="M7" s="1">
        <v>23.56</v>
      </c>
      <c r="N7" s="1">
        <v>30.47</v>
      </c>
    </row>
    <row r="8" spans="1:21" ht="17.25" thickBot="1">
      <c r="A8" s="1">
        <v>29.23</v>
      </c>
      <c r="B8" t="s">
        <v>0</v>
      </c>
      <c r="C8" s="1">
        <v>35.840000000000003</v>
      </c>
      <c r="D8" s="5" t="s">
        <v>3</v>
      </c>
      <c r="E8" s="1">
        <v>32.869999999999997</v>
      </c>
      <c r="F8" s="5" t="s">
        <v>5</v>
      </c>
      <c r="H8" s="22" t="s">
        <v>5</v>
      </c>
      <c r="I8" s="15">
        <f>AVERAGE(E2:E101)</f>
        <v>36.861199999999997</v>
      </c>
      <c r="J8" s="16">
        <v>2.7923719999999999</v>
      </c>
      <c r="K8">
        <v>3</v>
      </c>
      <c r="L8" s="1">
        <v>28.51</v>
      </c>
      <c r="M8" s="1">
        <v>26.13</v>
      </c>
      <c r="N8" s="1">
        <v>31.1</v>
      </c>
    </row>
    <row r="9" spans="1:21">
      <c r="A9" s="1">
        <v>29.27</v>
      </c>
      <c r="B9" t="s">
        <v>0</v>
      </c>
      <c r="C9" s="1">
        <v>35.92</v>
      </c>
      <c r="D9" s="5" t="s">
        <v>3</v>
      </c>
      <c r="E9" s="1">
        <v>33.31</v>
      </c>
      <c r="F9" s="5" t="s">
        <v>5</v>
      </c>
      <c r="I9" s="13">
        <f>_xlfn.STDEV.P(A5:A104)</f>
        <v>3.1279521007803619</v>
      </c>
      <c r="K9">
        <v>3</v>
      </c>
      <c r="L9" s="1">
        <v>28.65</v>
      </c>
      <c r="M9" s="1">
        <v>27.47</v>
      </c>
      <c r="N9" s="1">
        <v>31.77</v>
      </c>
    </row>
    <row r="10" spans="1:21">
      <c r="A10" s="1">
        <v>29.87</v>
      </c>
      <c r="B10" t="s">
        <v>0</v>
      </c>
      <c r="C10" s="1">
        <v>36.08</v>
      </c>
      <c r="D10" s="5" t="s">
        <v>3</v>
      </c>
      <c r="E10" s="1">
        <v>33.53</v>
      </c>
      <c r="F10" s="5" t="s">
        <v>5</v>
      </c>
      <c r="I10" s="13">
        <f>_xlfn.STDEV.P(C5:C104)</f>
        <v>2.9901878292727635</v>
      </c>
      <c r="K10">
        <v>3</v>
      </c>
      <c r="L10" s="1">
        <v>28.81</v>
      </c>
      <c r="M10" s="1">
        <v>27.83</v>
      </c>
      <c r="N10" s="1">
        <v>32.79</v>
      </c>
    </row>
    <row r="11" spans="1:21" ht="17.25" thickBot="1">
      <c r="A11" s="1">
        <v>30.2</v>
      </c>
      <c r="B11" t="s">
        <v>0</v>
      </c>
      <c r="C11" s="1">
        <v>36.15</v>
      </c>
      <c r="D11" s="5" t="s">
        <v>3</v>
      </c>
      <c r="E11" s="1">
        <v>33.6</v>
      </c>
      <c r="F11" s="5" t="s">
        <v>5</v>
      </c>
      <c r="I11" s="15">
        <f>_xlfn.STDEV.P(E5:E104)</f>
        <v>2.5753732568410914</v>
      </c>
      <c r="K11">
        <v>3</v>
      </c>
      <c r="L11" s="1">
        <v>28.99</v>
      </c>
      <c r="M11" s="1">
        <v>35.78</v>
      </c>
      <c r="N11" s="1">
        <v>32.79</v>
      </c>
    </row>
    <row r="12" spans="1:21">
      <c r="A12" s="1">
        <v>30.51</v>
      </c>
      <c r="B12" t="s">
        <v>0</v>
      </c>
      <c r="C12" s="1">
        <v>36.28</v>
      </c>
      <c r="D12" s="5" t="s">
        <v>3</v>
      </c>
      <c r="E12" s="1">
        <v>33.61</v>
      </c>
      <c r="F12" s="5" t="s">
        <v>5</v>
      </c>
      <c r="K12">
        <v>3</v>
      </c>
      <c r="L12" s="1">
        <v>29.23</v>
      </c>
      <c r="M12" s="1">
        <v>35.840000000000003</v>
      </c>
      <c r="N12" s="1">
        <v>32.869999999999997</v>
      </c>
      <c r="Q12" t="s">
        <v>12</v>
      </c>
    </row>
    <row r="13" spans="1:21">
      <c r="A13" s="1">
        <v>30.55</v>
      </c>
      <c r="B13" t="s">
        <v>0</v>
      </c>
      <c r="C13" s="1">
        <v>36.35</v>
      </c>
      <c r="D13" s="5" t="s">
        <v>3</v>
      </c>
      <c r="E13" s="1">
        <v>34.090000000000003</v>
      </c>
      <c r="F13" s="5" t="s">
        <v>5</v>
      </c>
      <c r="K13">
        <v>3</v>
      </c>
      <c r="L13" s="1">
        <v>29.27</v>
      </c>
      <c r="M13" s="1">
        <v>35.92</v>
      </c>
      <c r="N13" s="1">
        <v>33.31</v>
      </c>
    </row>
    <row r="14" spans="1:21" ht="17.25" thickBot="1">
      <c r="A14" s="1">
        <v>30.69</v>
      </c>
      <c r="B14" t="s">
        <v>0</v>
      </c>
      <c r="C14" s="1">
        <v>36.380000000000003</v>
      </c>
      <c r="D14" s="5" t="s">
        <v>3</v>
      </c>
      <c r="E14" s="1">
        <v>34.119999999999997</v>
      </c>
      <c r="F14" s="5" t="s">
        <v>5</v>
      </c>
      <c r="K14">
        <v>3</v>
      </c>
      <c r="L14" s="1">
        <v>29.87</v>
      </c>
      <c r="M14" s="1">
        <v>36.08</v>
      </c>
      <c r="N14" s="1">
        <v>33.53</v>
      </c>
      <c r="Q14" t="s">
        <v>13</v>
      </c>
    </row>
    <row r="15" spans="1:21">
      <c r="A15" s="1">
        <v>31.21</v>
      </c>
      <c r="B15" t="s">
        <v>0</v>
      </c>
      <c r="C15" s="1">
        <v>36.4</v>
      </c>
      <c r="D15" s="5" t="s">
        <v>3</v>
      </c>
      <c r="E15" s="1">
        <v>34.119999999999997</v>
      </c>
      <c r="F15" s="5" t="s">
        <v>5</v>
      </c>
      <c r="K15">
        <v>3</v>
      </c>
      <c r="L15" s="1">
        <v>30.2</v>
      </c>
      <c r="M15" s="1">
        <v>36.15</v>
      </c>
      <c r="N15" s="1">
        <v>33.6</v>
      </c>
      <c r="Q15" s="64" t="s">
        <v>14</v>
      </c>
      <c r="R15" s="64" t="s">
        <v>15</v>
      </c>
      <c r="S15" s="64" t="s">
        <v>16</v>
      </c>
      <c r="T15" s="64" t="s">
        <v>17</v>
      </c>
      <c r="U15" s="64" t="s">
        <v>18</v>
      </c>
    </row>
    <row r="16" spans="1:21">
      <c r="A16" s="1">
        <v>31.21</v>
      </c>
      <c r="B16" t="s">
        <v>0</v>
      </c>
      <c r="C16" s="1">
        <v>36.44</v>
      </c>
      <c r="D16" s="5" t="s">
        <v>3</v>
      </c>
      <c r="E16" s="1">
        <v>34.159999999999997</v>
      </c>
      <c r="F16" s="5" t="s">
        <v>5</v>
      </c>
      <c r="K16">
        <v>3</v>
      </c>
      <c r="L16" s="1">
        <v>30.51</v>
      </c>
      <c r="M16" s="1">
        <v>36.28</v>
      </c>
      <c r="N16" s="1">
        <v>33.61</v>
      </c>
      <c r="Q16" s="62" t="s">
        <v>0</v>
      </c>
      <c r="R16" s="62">
        <v>100</v>
      </c>
      <c r="S16" s="62">
        <v>3472.7900000000018</v>
      </c>
      <c r="T16" s="62">
        <v>34.72790000000002</v>
      </c>
      <c r="U16" s="62">
        <v>11.160671303030306</v>
      </c>
    </row>
    <row r="17" spans="1:24">
      <c r="A17" s="1">
        <v>31.63</v>
      </c>
      <c r="B17" t="s">
        <v>0</v>
      </c>
      <c r="C17" s="1">
        <v>36.5</v>
      </c>
      <c r="D17" s="5" t="s">
        <v>3</v>
      </c>
      <c r="E17" s="1">
        <v>34.159999999999997</v>
      </c>
      <c r="F17" s="5" t="s">
        <v>5</v>
      </c>
      <c r="K17">
        <v>3</v>
      </c>
      <c r="L17" s="1">
        <v>30.55</v>
      </c>
      <c r="M17" s="1">
        <v>36.35</v>
      </c>
      <c r="N17" s="1">
        <v>34.090000000000003</v>
      </c>
      <c r="Q17" s="62">
        <v>1.4</v>
      </c>
      <c r="R17" s="62">
        <v>100</v>
      </c>
      <c r="S17" s="62">
        <v>3583.9700000000003</v>
      </c>
      <c r="T17" s="62">
        <v>35.839700000000001</v>
      </c>
      <c r="U17" s="62">
        <v>14.01196859595942</v>
      </c>
    </row>
    <row r="18" spans="1:24" ht="17.25" thickBot="1">
      <c r="A18" s="1">
        <v>31.67</v>
      </c>
      <c r="B18" t="s">
        <v>0</v>
      </c>
      <c r="C18" s="1">
        <v>36.53</v>
      </c>
      <c r="D18" s="5" t="s">
        <v>3</v>
      </c>
      <c r="E18" s="1">
        <v>34.229999999999997</v>
      </c>
      <c r="F18" s="5" t="s">
        <v>5</v>
      </c>
      <c r="K18">
        <v>3</v>
      </c>
      <c r="L18" s="1">
        <v>30.69</v>
      </c>
      <c r="M18" s="1">
        <v>36.380000000000003</v>
      </c>
      <c r="N18" s="1">
        <v>34.119999999999997</v>
      </c>
      <c r="Q18" s="63">
        <v>1.8</v>
      </c>
      <c r="R18" s="63">
        <v>100</v>
      </c>
      <c r="S18" s="63">
        <v>3686.1199999999994</v>
      </c>
      <c r="T18" s="63">
        <v>36.861199999999997</v>
      </c>
      <c r="U18" s="63">
        <v>7.7973439999999998</v>
      </c>
    </row>
    <row r="19" spans="1:24">
      <c r="A19" s="1">
        <v>31.79</v>
      </c>
      <c r="B19" t="s">
        <v>0</v>
      </c>
      <c r="C19" s="1">
        <v>36.6</v>
      </c>
      <c r="D19" s="5" t="s">
        <v>3</v>
      </c>
      <c r="E19" s="1">
        <v>34.58</v>
      </c>
      <c r="F19" s="5" t="s">
        <v>5</v>
      </c>
      <c r="K19">
        <v>3</v>
      </c>
      <c r="L19" s="1">
        <v>31.21</v>
      </c>
      <c r="M19" s="1">
        <v>36.4</v>
      </c>
      <c r="N19" s="1">
        <v>34.119999999999997</v>
      </c>
    </row>
    <row r="20" spans="1:24">
      <c r="A20" s="1">
        <v>31.93</v>
      </c>
      <c r="B20" t="s">
        <v>0</v>
      </c>
      <c r="C20" s="1">
        <v>36.630000000000003</v>
      </c>
      <c r="D20" s="5" t="s">
        <v>3</v>
      </c>
      <c r="E20" s="1">
        <v>34.630000000000003</v>
      </c>
      <c r="F20" s="5" t="s">
        <v>5</v>
      </c>
      <c r="K20">
        <v>3</v>
      </c>
      <c r="L20" s="1">
        <v>31.21</v>
      </c>
      <c r="M20" s="1">
        <v>36.44</v>
      </c>
      <c r="N20" s="1">
        <v>34.159999999999997</v>
      </c>
    </row>
    <row r="21" spans="1:24" ht="17.25" thickBot="1">
      <c r="A21" s="1">
        <v>32.06</v>
      </c>
      <c r="B21" t="s">
        <v>0</v>
      </c>
      <c r="C21" s="1">
        <v>36.65</v>
      </c>
      <c r="D21" s="5" t="s">
        <v>3</v>
      </c>
      <c r="E21" s="1">
        <v>34.659999999999997</v>
      </c>
      <c r="F21" s="5" t="s">
        <v>5</v>
      </c>
      <c r="K21">
        <v>3</v>
      </c>
      <c r="L21" s="1">
        <v>31.63</v>
      </c>
      <c r="M21" s="1">
        <v>36.5</v>
      </c>
      <c r="N21" s="1">
        <v>34.159999999999997</v>
      </c>
      <c r="Q21" t="s">
        <v>19</v>
      </c>
    </row>
    <row r="22" spans="1:24">
      <c r="A22" s="1">
        <v>32.119999999999997</v>
      </c>
      <c r="B22" t="s">
        <v>0</v>
      </c>
      <c r="C22" s="1">
        <v>36.74</v>
      </c>
      <c r="D22" s="5" t="s">
        <v>3</v>
      </c>
      <c r="E22" s="1">
        <v>34.729999999999997</v>
      </c>
      <c r="F22" s="5" t="s">
        <v>5</v>
      </c>
      <c r="K22">
        <v>3</v>
      </c>
      <c r="L22" s="1">
        <v>31.67</v>
      </c>
      <c r="M22" s="1">
        <v>36.53</v>
      </c>
      <c r="N22" s="1">
        <v>34.229999999999997</v>
      </c>
      <c r="Q22" s="64" t="s">
        <v>20</v>
      </c>
      <c r="R22" s="64" t="s">
        <v>21</v>
      </c>
      <c r="S22" s="64" t="s">
        <v>22</v>
      </c>
      <c r="T22" s="64" t="s">
        <v>23</v>
      </c>
      <c r="U22" s="64" t="s">
        <v>24</v>
      </c>
      <c r="V22" s="64" t="s">
        <v>25</v>
      </c>
      <c r="W22" s="64" t="s">
        <v>26</v>
      </c>
    </row>
    <row r="23" spans="1:24">
      <c r="A23" s="1">
        <v>32.229999999999997</v>
      </c>
      <c r="B23" t="s">
        <v>0</v>
      </c>
      <c r="C23" s="1">
        <v>36.840000000000003</v>
      </c>
      <c r="D23" s="5" t="s">
        <v>3</v>
      </c>
      <c r="E23" s="1">
        <v>34.78</v>
      </c>
      <c r="F23" s="5" t="s">
        <v>5</v>
      </c>
      <c r="K23">
        <v>3</v>
      </c>
      <c r="L23" s="1">
        <v>31.79</v>
      </c>
      <c r="M23" s="1">
        <v>36.6</v>
      </c>
      <c r="N23" s="1">
        <v>34.58</v>
      </c>
      <c r="Q23" s="62" t="s">
        <v>27</v>
      </c>
      <c r="R23" s="62">
        <v>227.68434600000001</v>
      </c>
      <c r="S23" s="62">
        <v>2</v>
      </c>
      <c r="T23" s="62">
        <v>113.842173</v>
      </c>
      <c r="U23" s="62">
        <v>10.358710518219674</v>
      </c>
      <c r="V23" s="65">
        <v>4.479607556717724E-5</v>
      </c>
      <c r="W23" s="62">
        <v>3.0261533685653901</v>
      </c>
    </row>
    <row r="24" spans="1:24">
      <c r="A24" s="1">
        <v>32.26</v>
      </c>
      <c r="B24" t="s">
        <v>0</v>
      </c>
      <c r="C24" s="1">
        <v>36.869999999999997</v>
      </c>
      <c r="D24" s="5" t="s">
        <v>3</v>
      </c>
      <c r="E24" s="1">
        <v>34.82</v>
      </c>
      <c r="F24" s="5" t="s">
        <v>5</v>
      </c>
      <c r="K24">
        <v>3</v>
      </c>
      <c r="L24" s="1">
        <v>31.93</v>
      </c>
      <c r="M24" s="1">
        <v>36.630000000000003</v>
      </c>
      <c r="N24" s="1">
        <v>34.630000000000003</v>
      </c>
      <c r="Q24" s="62" t="s">
        <v>28</v>
      </c>
      <c r="R24" s="62">
        <v>3264.0284060000004</v>
      </c>
      <c r="S24" s="62">
        <v>297</v>
      </c>
      <c r="T24" s="62">
        <v>10.989994632996634</v>
      </c>
      <c r="U24" s="62"/>
      <c r="V24" s="62"/>
      <c r="W24" s="62"/>
    </row>
    <row r="25" spans="1:24">
      <c r="A25" s="1">
        <v>32.42</v>
      </c>
      <c r="B25" t="s">
        <v>0</v>
      </c>
      <c r="C25" s="1">
        <v>36.950000000000003</v>
      </c>
      <c r="D25" s="5" t="s">
        <v>3</v>
      </c>
      <c r="E25" s="1">
        <v>34.99</v>
      </c>
      <c r="F25" s="5" t="s">
        <v>5</v>
      </c>
      <c r="K25">
        <v>3</v>
      </c>
      <c r="L25" s="1">
        <v>32.06</v>
      </c>
      <c r="M25" s="1">
        <v>36.65</v>
      </c>
      <c r="N25" s="1">
        <v>34.659999999999997</v>
      </c>
      <c r="Q25" s="62"/>
      <c r="R25" s="62"/>
      <c r="S25" s="62"/>
      <c r="T25" s="62"/>
      <c r="U25" s="62"/>
      <c r="V25" s="62"/>
      <c r="W25" s="62"/>
    </row>
    <row r="26" spans="1:24" ht="17.25" thickBot="1">
      <c r="A26" s="3">
        <v>32.590000000000003</v>
      </c>
      <c r="B26" t="s">
        <v>0</v>
      </c>
      <c r="C26" s="1">
        <v>37.1</v>
      </c>
      <c r="D26" s="5" t="s">
        <v>3</v>
      </c>
      <c r="E26" s="1">
        <v>35</v>
      </c>
      <c r="F26" s="5" t="s">
        <v>5</v>
      </c>
      <c r="K26">
        <v>3</v>
      </c>
      <c r="L26" s="1">
        <v>32.119999999999997</v>
      </c>
      <c r="M26" s="1">
        <v>36.74</v>
      </c>
      <c r="N26" s="1">
        <v>34.729999999999997</v>
      </c>
      <c r="Q26" s="63" t="s">
        <v>29</v>
      </c>
      <c r="R26" s="63">
        <v>3491.7127520000004</v>
      </c>
      <c r="S26" s="63">
        <v>299</v>
      </c>
      <c r="T26" s="63"/>
      <c r="U26" s="63"/>
      <c r="V26" s="63"/>
      <c r="W26" s="63"/>
    </row>
    <row r="27" spans="1:24">
      <c r="A27" s="2">
        <v>32.6</v>
      </c>
      <c r="B27" t="s">
        <v>0</v>
      </c>
      <c r="C27" s="1">
        <v>37.119999999999997</v>
      </c>
      <c r="D27" s="5" t="s">
        <v>3</v>
      </c>
      <c r="E27" s="1">
        <v>35</v>
      </c>
      <c r="F27" s="5" t="s">
        <v>5</v>
      </c>
      <c r="K27">
        <v>3</v>
      </c>
      <c r="L27" s="1">
        <v>32.229999999999997</v>
      </c>
      <c r="M27" s="1">
        <v>36.840000000000003</v>
      </c>
      <c r="N27" s="1">
        <v>34.78</v>
      </c>
    </row>
    <row r="28" spans="1:24">
      <c r="A28" s="1">
        <v>32.61</v>
      </c>
      <c r="B28" t="s">
        <v>0</v>
      </c>
      <c r="C28" s="1">
        <v>37.14</v>
      </c>
      <c r="D28" s="5" t="s">
        <v>3</v>
      </c>
      <c r="E28" s="1">
        <v>35.11</v>
      </c>
      <c r="F28" s="5" t="s">
        <v>5</v>
      </c>
      <c r="K28">
        <v>3</v>
      </c>
      <c r="L28" s="1">
        <v>32.26</v>
      </c>
      <c r="M28" s="1">
        <v>36.869999999999997</v>
      </c>
      <c r="N28" s="1">
        <v>34.82</v>
      </c>
    </row>
    <row r="29" spans="1:24">
      <c r="A29" s="1">
        <v>32.69</v>
      </c>
      <c r="B29" t="s">
        <v>0</v>
      </c>
      <c r="C29" s="1">
        <v>37.14</v>
      </c>
      <c r="D29" s="5" t="s">
        <v>3</v>
      </c>
      <c r="E29" s="1">
        <v>35.14</v>
      </c>
      <c r="F29" s="5" t="s">
        <v>5</v>
      </c>
      <c r="K29">
        <v>3</v>
      </c>
      <c r="L29" s="1">
        <v>32.42</v>
      </c>
      <c r="M29" s="1">
        <v>36.950000000000003</v>
      </c>
      <c r="N29" s="1">
        <v>34.99</v>
      </c>
      <c r="Q29" s="348" t="s">
        <v>32</v>
      </c>
      <c r="R29" s="348"/>
      <c r="S29" s="348"/>
      <c r="T29" s="348"/>
      <c r="U29" s="348"/>
      <c r="V29" s="348"/>
      <c r="W29" s="348"/>
      <c r="X29" s="112"/>
    </row>
    <row r="30" spans="1:24">
      <c r="A30" s="1">
        <v>32.79</v>
      </c>
      <c r="B30" t="s">
        <v>0</v>
      </c>
      <c r="C30" s="1">
        <v>31.12</v>
      </c>
      <c r="D30" s="5" t="s">
        <v>3</v>
      </c>
      <c r="E30" s="1">
        <v>35.270000000000003</v>
      </c>
      <c r="F30" s="5" t="s">
        <v>5</v>
      </c>
      <c r="K30">
        <v>3</v>
      </c>
      <c r="L30" s="3">
        <v>32.590000000000003</v>
      </c>
      <c r="M30" s="1">
        <v>37.1</v>
      </c>
      <c r="N30" s="1">
        <v>35</v>
      </c>
      <c r="Q30" s="349" t="s">
        <v>33</v>
      </c>
      <c r="R30" s="349" t="s">
        <v>34</v>
      </c>
      <c r="S30" s="350"/>
      <c r="T30" s="350"/>
      <c r="U30" s="350"/>
      <c r="V30" s="350"/>
      <c r="W30" s="350"/>
      <c r="X30" s="113"/>
    </row>
    <row r="31" spans="1:24" ht="17.25" thickBot="1">
      <c r="A31" s="1">
        <v>32.799999999999997</v>
      </c>
      <c r="B31" t="s">
        <v>0</v>
      </c>
      <c r="C31" s="1">
        <v>31.33</v>
      </c>
      <c r="D31" s="5" t="s">
        <v>3</v>
      </c>
      <c r="E31" s="1">
        <v>35.4</v>
      </c>
      <c r="F31" s="5" t="s">
        <v>5</v>
      </c>
      <c r="K31">
        <v>3</v>
      </c>
      <c r="L31" s="2">
        <v>32.6</v>
      </c>
      <c r="M31" s="1">
        <v>37.119999999999997</v>
      </c>
      <c r="N31" s="1">
        <v>35</v>
      </c>
      <c r="Q31" s="349" t="s">
        <v>35</v>
      </c>
      <c r="R31" s="350"/>
      <c r="S31" s="350"/>
      <c r="T31" s="350"/>
      <c r="U31" s="350"/>
      <c r="V31" s="350"/>
      <c r="W31" s="350"/>
      <c r="X31" s="112"/>
    </row>
    <row r="32" spans="1:24" ht="17.25" thickTop="1">
      <c r="A32" s="1">
        <v>32.81</v>
      </c>
      <c r="B32" t="s">
        <v>0</v>
      </c>
      <c r="C32" s="1">
        <v>31.48</v>
      </c>
      <c r="D32" s="5" t="s">
        <v>3</v>
      </c>
      <c r="E32" s="1">
        <v>35.43</v>
      </c>
      <c r="F32" s="5" t="s">
        <v>5</v>
      </c>
      <c r="K32">
        <v>3</v>
      </c>
      <c r="L32" s="1">
        <v>32.61</v>
      </c>
      <c r="M32" s="1">
        <v>37.14</v>
      </c>
      <c r="N32" s="1">
        <v>35.11</v>
      </c>
      <c r="Q32" s="351" t="s">
        <v>36</v>
      </c>
      <c r="R32" s="352"/>
      <c r="S32" s="355" t="s">
        <v>37</v>
      </c>
      <c r="T32" s="357" t="s">
        <v>38</v>
      </c>
      <c r="U32" s="357" t="s">
        <v>39</v>
      </c>
      <c r="V32" s="357" t="s">
        <v>40</v>
      </c>
      <c r="W32" s="359"/>
      <c r="X32" s="112"/>
    </row>
    <row r="33" spans="1:24" ht="17.25" thickBot="1">
      <c r="A33" s="1">
        <v>32.9</v>
      </c>
      <c r="B33" t="s">
        <v>0</v>
      </c>
      <c r="C33" s="1">
        <v>31.49</v>
      </c>
      <c r="D33" s="5" t="s">
        <v>3</v>
      </c>
      <c r="E33" s="1">
        <v>35.49</v>
      </c>
      <c r="F33" s="5" t="s">
        <v>5</v>
      </c>
      <c r="K33">
        <v>3</v>
      </c>
      <c r="L33" s="1">
        <v>32.69</v>
      </c>
      <c r="M33" s="1">
        <v>37.14</v>
      </c>
      <c r="N33" s="1">
        <v>35.14</v>
      </c>
      <c r="Q33" s="353"/>
      <c r="R33" s="354"/>
      <c r="S33" s="356"/>
      <c r="T33" s="358"/>
      <c r="U33" s="358"/>
      <c r="V33" s="114" t="s">
        <v>41</v>
      </c>
      <c r="W33" s="115" t="s">
        <v>42</v>
      </c>
      <c r="X33" s="112"/>
    </row>
    <row r="34" spans="1:24" ht="17.25" thickTop="1">
      <c r="A34" s="1">
        <v>32.92</v>
      </c>
      <c r="B34" t="s">
        <v>0</v>
      </c>
      <c r="C34" s="1">
        <v>31.57</v>
      </c>
      <c r="D34" s="5" t="s">
        <v>3</v>
      </c>
      <c r="E34" s="1">
        <v>35.520000000000003</v>
      </c>
      <c r="F34" s="5" t="s">
        <v>5</v>
      </c>
      <c r="K34">
        <v>3</v>
      </c>
      <c r="L34" s="1">
        <v>32.79</v>
      </c>
      <c r="M34" s="1">
        <v>31.12</v>
      </c>
      <c r="N34" s="1">
        <v>35.270000000000003</v>
      </c>
      <c r="Q34" s="360" t="s">
        <v>43</v>
      </c>
      <c r="R34" s="116" t="s">
        <v>44</v>
      </c>
      <c r="S34" s="117" t="s">
        <v>59</v>
      </c>
      <c r="T34" s="118">
        <v>0.46882821231228461</v>
      </c>
      <c r="U34" s="119">
        <v>4.8048275407148178E-2</v>
      </c>
      <c r="V34" s="120">
        <v>-2.2161364803692063</v>
      </c>
      <c r="W34" s="121">
        <v>-7.463519630755977E-3</v>
      </c>
      <c r="X34" s="112"/>
    </row>
    <row r="35" spans="1:24">
      <c r="A35" s="1">
        <v>32.96</v>
      </c>
      <c r="B35" t="s">
        <v>0</v>
      </c>
      <c r="C35" s="1">
        <v>35.78</v>
      </c>
      <c r="D35" s="5" t="s">
        <v>3</v>
      </c>
      <c r="E35" s="1">
        <v>35.61</v>
      </c>
      <c r="F35" s="5" t="s">
        <v>5</v>
      </c>
      <c r="K35">
        <v>3</v>
      </c>
      <c r="L35" s="1">
        <v>32.799999999999997</v>
      </c>
      <c r="M35" s="1">
        <v>31.33</v>
      </c>
      <c r="N35" s="1">
        <v>35.4</v>
      </c>
      <c r="Q35" s="361"/>
      <c r="R35" s="122" t="s">
        <v>4</v>
      </c>
      <c r="S35" s="123" t="s">
        <v>60</v>
      </c>
      <c r="T35" s="124">
        <v>0.46882821231228461</v>
      </c>
      <c r="U35" s="125">
        <v>2.3255126814780702E-5</v>
      </c>
      <c r="V35" s="126">
        <v>-3.2376364803692024</v>
      </c>
      <c r="W35" s="127">
        <v>-1.0289635196307521</v>
      </c>
      <c r="X35" s="112"/>
    </row>
    <row r="36" spans="1:24">
      <c r="A36" s="1">
        <v>33.21</v>
      </c>
      <c r="B36" t="s">
        <v>0</v>
      </c>
      <c r="C36" s="1">
        <v>35.840000000000003</v>
      </c>
      <c r="D36" s="5" t="s">
        <v>3</v>
      </c>
      <c r="E36" s="1">
        <v>35.68</v>
      </c>
      <c r="F36" s="5" t="s">
        <v>5</v>
      </c>
      <c r="K36">
        <v>3</v>
      </c>
      <c r="L36" s="1">
        <v>32.81</v>
      </c>
      <c r="M36" s="1">
        <v>31.48</v>
      </c>
      <c r="N36" s="1">
        <v>35.43</v>
      </c>
      <c r="Q36" s="361" t="s">
        <v>44</v>
      </c>
      <c r="R36" s="128" t="s">
        <v>43</v>
      </c>
      <c r="S36" s="129" t="s">
        <v>61</v>
      </c>
      <c r="T36" s="130">
        <v>0.46882821231228461</v>
      </c>
      <c r="U36" s="131">
        <v>4.8048275407148178E-2</v>
      </c>
      <c r="V36" s="132">
        <v>7.463519630755977E-3</v>
      </c>
      <c r="W36" s="133">
        <v>2.2161364803692063</v>
      </c>
      <c r="X36" s="112"/>
    </row>
    <row r="37" spans="1:24">
      <c r="A37" s="1">
        <v>33.25</v>
      </c>
      <c r="B37" t="s">
        <v>0</v>
      </c>
      <c r="C37" s="1">
        <v>35.92</v>
      </c>
      <c r="D37" s="5" t="s">
        <v>3</v>
      </c>
      <c r="E37" s="1">
        <v>35.770000000000003</v>
      </c>
      <c r="F37" s="5" t="s">
        <v>5</v>
      </c>
      <c r="K37">
        <v>3</v>
      </c>
      <c r="L37" s="1">
        <v>32.9</v>
      </c>
      <c r="M37" s="1">
        <v>31.49</v>
      </c>
      <c r="N37" s="1">
        <v>35.49</v>
      </c>
      <c r="Q37" s="361"/>
      <c r="R37" s="122" t="s">
        <v>4</v>
      </c>
      <c r="S37" s="134">
        <v>-1.0214999999999961</v>
      </c>
      <c r="T37" s="124">
        <v>0.46882821231228461</v>
      </c>
      <c r="U37" s="125">
        <v>7.6493599610561125E-2</v>
      </c>
      <c r="V37" s="126">
        <v>-2.1258364803692213</v>
      </c>
      <c r="W37" s="135">
        <v>8.2836480369228971E-2</v>
      </c>
      <c r="X37" s="112"/>
    </row>
    <row r="38" spans="1:24">
      <c r="A38" s="1">
        <v>33.619999999999997</v>
      </c>
      <c r="B38" t="s">
        <v>0</v>
      </c>
      <c r="C38" s="1">
        <v>36.08</v>
      </c>
      <c r="D38" s="5" t="s">
        <v>3</v>
      </c>
      <c r="E38" s="1">
        <v>35.85</v>
      </c>
      <c r="F38" s="5" t="s">
        <v>5</v>
      </c>
      <c r="K38">
        <v>3</v>
      </c>
      <c r="L38" s="1">
        <v>32.92</v>
      </c>
      <c r="M38" s="1">
        <v>31.57</v>
      </c>
      <c r="N38" s="1">
        <v>35.520000000000003</v>
      </c>
      <c r="Q38" s="361" t="s">
        <v>4</v>
      </c>
      <c r="R38" s="128" t="s">
        <v>43</v>
      </c>
      <c r="S38" s="129" t="s">
        <v>62</v>
      </c>
      <c r="T38" s="130">
        <v>0.46882821231228461</v>
      </c>
      <c r="U38" s="131">
        <v>2.3255126814780702E-5</v>
      </c>
      <c r="V38" s="136">
        <v>1.0289635196307521</v>
      </c>
      <c r="W38" s="133">
        <v>3.2376364803692024</v>
      </c>
      <c r="X38" s="112"/>
    </row>
    <row r="39" spans="1:24" ht="17.25" thickBot="1">
      <c r="A39" s="1">
        <v>33.75</v>
      </c>
      <c r="B39" t="s">
        <v>0</v>
      </c>
      <c r="C39" s="1">
        <v>36.15</v>
      </c>
      <c r="D39" s="5" t="s">
        <v>3</v>
      </c>
      <c r="E39" s="1">
        <v>35.89</v>
      </c>
      <c r="F39" s="5" t="s">
        <v>5</v>
      </c>
      <c r="K39">
        <v>3</v>
      </c>
      <c r="L39" s="1">
        <v>32.96</v>
      </c>
      <c r="M39" s="1">
        <v>35.78</v>
      </c>
      <c r="N39" s="1">
        <v>35.61</v>
      </c>
      <c r="Q39" s="362"/>
      <c r="R39" s="137" t="s">
        <v>44</v>
      </c>
      <c r="S39" s="138">
        <v>1.0214999999999961</v>
      </c>
      <c r="T39" s="139">
        <v>0.46882821231228461</v>
      </c>
      <c r="U39" s="140">
        <v>7.6493599610561125E-2</v>
      </c>
      <c r="V39" s="141">
        <v>-8.2836480369228971E-2</v>
      </c>
      <c r="W39" s="142">
        <v>2.1258364803692213</v>
      </c>
      <c r="X39" s="112"/>
    </row>
    <row r="40" spans="1:24" ht="17.25" thickTop="1">
      <c r="A40" s="1">
        <v>33.840000000000003</v>
      </c>
      <c r="B40" t="s">
        <v>0</v>
      </c>
      <c r="C40" s="1">
        <v>36.28</v>
      </c>
      <c r="D40" s="5" t="s">
        <v>3</v>
      </c>
      <c r="E40" s="1">
        <v>35.92</v>
      </c>
      <c r="F40" s="5" t="s">
        <v>5</v>
      </c>
      <c r="K40">
        <v>3</v>
      </c>
      <c r="L40" s="1">
        <v>33.21</v>
      </c>
      <c r="M40" s="1">
        <v>35.840000000000003</v>
      </c>
      <c r="N40" s="1">
        <v>35.68</v>
      </c>
      <c r="Q40" s="363" t="s">
        <v>45</v>
      </c>
      <c r="R40" s="363"/>
      <c r="S40" s="363"/>
      <c r="T40" s="363"/>
      <c r="U40" s="363"/>
      <c r="V40" s="363"/>
      <c r="W40" s="363"/>
      <c r="X40" s="112"/>
    </row>
    <row r="41" spans="1:24">
      <c r="A41" s="1">
        <v>33.9</v>
      </c>
      <c r="B41" t="s">
        <v>0</v>
      </c>
      <c r="C41" s="1">
        <v>36.35</v>
      </c>
      <c r="D41" s="5" t="s">
        <v>3</v>
      </c>
      <c r="E41" s="1">
        <v>36.01</v>
      </c>
      <c r="F41" s="5" t="s">
        <v>5</v>
      </c>
      <c r="K41">
        <v>3</v>
      </c>
      <c r="L41" s="1">
        <v>33.25</v>
      </c>
      <c r="M41" s="1">
        <v>35.92</v>
      </c>
      <c r="N41" s="1">
        <v>35.770000000000003</v>
      </c>
      <c r="Q41" s="112"/>
      <c r="R41" s="112"/>
      <c r="S41" s="112"/>
      <c r="T41" s="112"/>
      <c r="U41" s="112"/>
      <c r="V41" s="112"/>
      <c r="W41" s="112"/>
      <c r="X41" s="112"/>
    </row>
    <row r="42" spans="1:24">
      <c r="A42" s="1">
        <v>33.909999999999997</v>
      </c>
      <c r="B42" t="s">
        <v>0</v>
      </c>
      <c r="C42" s="1">
        <v>36.380000000000003</v>
      </c>
      <c r="D42" s="5" t="s">
        <v>3</v>
      </c>
      <c r="E42" s="1">
        <v>36.06</v>
      </c>
      <c r="F42" s="5" t="s">
        <v>5</v>
      </c>
      <c r="K42">
        <v>3</v>
      </c>
      <c r="L42" s="1">
        <v>33.619999999999997</v>
      </c>
      <c r="M42" s="1">
        <v>36.08</v>
      </c>
      <c r="N42" s="1">
        <v>35.85</v>
      </c>
      <c r="Q42" s="348" t="s">
        <v>34</v>
      </c>
      <c r="R42" s="348"/>
      <c r="S42" s="348"/>
      <c r="T42" s="348"/>
      <c r="U42" s="112"/>
      <c r="V42" s="112"/>
      <c r="W42" s="112"/>
      <c r="X42" s="112"/>
    </row>
    <row r="43" spans="1:24" ht="17.25" thickBot="1">
      <c r="A43" s="1">
        <v>33.950000000000003</v>
      </c>
      <c r="B43" t="s">
        <v>0</v>
      </c>
      <c r="C43" s="1">
        <v>36.4</v>
      </c>
      <c r="D43" s="5" t="s">
        <v>3</v>
      </c>
      <c r="E43" s="1">
        <v>36.15</v>
      </c>
      <c r="F43" s="5" t="s">
        <v>5</v>
      </c>
      <c r="K43">
        <v>3</v>
      </c>
      <c r="L43" s="1">
        <v>33.75</v>
      </c>
      <c r="M43" s="1">
        <v>36.15</v>
      </c>
      <c r="N43" s="1">
        <v>35.89</v>
      </c>
      <c r="Q43" s="349" t="s">
        <v>57</v>
      </c>
      <c r="R43" s="350"/>
      <c r="S43" s="350"/>
      <c r="T43" s="350"/>
      <c r="U43" s="112"/>
      <c r="V43" s="112"/>
      <c r="W43" s="112"/>
      <c r="X43" s="112"/>
    </row>
    <row r="44" spans="1:24" ht="17.25" thickTop="1">
      <c r="A44" s="1">
        <v>33.99</v>
      </c>
      <c r="B44" t="s">
        <v>0</v>
      </c>
      <c r="C44" s="1">
        <v>36.44</v>
      </c>
      <c r="D44" s="5" t="s">
        <v>3</v>
      </c>
      <c r="E44" s="1">
        <v>36.24</v>
      </c>
      <c r="F44" s="5" t="s">
        <v>5</v>
      </c>
      <c r="K44">
        <v>3</v>
      </c>
      <c r="L44" s="1">
        <v>33.840000000000003</v>
      </c>
      <c r="M44" s="1">
        <v>36.28</v>
      </c>
      <c r="N44" s="1">
        <v>35.92</v>
      </c>
      <c r="Q44" s="364" t="s">
        <v>46</v>
      </c>
      <c r="R44" s="355" t="s">
        <v>47</v>
      </c>
      <c r="S44" s="357" t="s">
        <v>48</v>
      </c>
      <c r="T44" s="359"/>
      <c r="U44" s="112"/>
      <c r="V44" s="112"/>
      <c r="W44" s="112"/>
      <c r="X44" s="112"/>
    </row>
    <row r="45" spans="1:24" ht="17.25" thickBot="1">
      <c r="A45" s="1">
        <v>34.049999999999997</v>
      </c>
      <c r="B45" t="s">
        <v>0</v>
      </c>
      <c r="C45" s="1">
        <v>36.5</v>
      </c>
      <c r="D45" s="5" t="s">
        <v>3</v>
      </c>
      <c r="E45" s="1">
        <v>36.270000000000003</v>
      </c>
      <c r="F45" s="5" t="s">
        <v>5</v>
      </c>
      <c r="K45">
        <v>3</v>
      </c>
      <c r="L45" s="1">
        <v>33.9</v>
      </c>
      <c r="M45" s="1">
        <v>36.35</v>
      </c>
      <c r="N45" s="1">
        <v>36.01</v>
      </c>
      <c r="Q45" s="365"/>
      <c r="R45" s="356"/>
      <c r="S45" s="143" t="s">
        <v>49</v>
      </c>
      <c r="T45" s="144" t="s">
        <v>50</v>
      </c>
      <c r="U45" s="112"/>
      <c r="V45" s="112"/>
      <c r="W45" s="112"/>
      <c r="X45" s="112"/>
    </row>
    <row r="46" spans="1:24" ht="17.25" thickTop="1">
      <c r="A46" s="1">
        <v>34.119999999999997</v>
      </c>
      <c r="B46" t="s">
        <v>0</v>
      </c>
      <c r="C46" s="1">
        <v>36.53</v>
      </c>
      <c r="D46" s="5" t="s">
        <v>3</v>
      </c>
      <c r="E46" s="1">
        <v>36.299999999999997</v>
      </c>
      <c r="F46" s="5" t="s">
        <v>5</v>
      </c>
      <c r="K46">
        <v>3</v>
      </c>
      <c r="L46" s="1">
        <v>33.909999999999997</v>
      </c>
      <c r="M46" s="1">
        <v>36.380000000000003</v>
      </c>
      <c r="N46" s="1">
        <v>36.06</v>
      </c>
      <c r="Q46" s="145" t="s">
        <v>43</v>
      </c>
      <c r="R46" s="146">
        <v>100</v>
      </c>
      <c r="S46" s="120">
        <v>34.72790000000002</v>
      </c>
      <c r="T46" s="147"/>
      <c r="U46" s="112"/>
      <c r="V46" s="112"/>
      <c r="W46" s="112"/>
      <c r="X46" s="112"/>
    </row>
    <row r="47" spans="1:24">
      <c r="A47" s="1">
        <v>34.19</v>
      </c>
      <c r="B47" t="s">
        <v>0</v>
      </c>
      <c r="C47" s="1">
        <v>36.6</v>
      </c>
      <c r="D47" s="5" t="s">
        <v>3</v>
      </c>
      <c r="E47" s="1">
        <v>36.340000000000003</v>
      </c>
      <c r="F47" s="5" t="s">
        <v>5</v>
      </c>
      <c r="K47">
        <v>3</v>
      </c>
      <c r="L47" s="1">
        <v>33.950000000000003</v>
      </c>
      <c r="M47" s="1">
        <v>36.4</v>
      </c>
      <c r="N47" s="1">
        <v>36.15</v>
      </c>
      <c r="Q47" s="148" t="s">
        <v>44</v>
      </c>
      <c r="R47" s="149">
        <v>100</v>
      </c>
      <c r="S47" s="150"/>
      <c r="T47" s="133">
        <v>35.839700000000001</v>
      </c>
      <c r="U47" s="112"/>
      <c r="V47" s="112"/>
      <c r="W47" s="112"/>
      <c r="X47" s="112"/>
    </row>
    <row r="48" spans="1:24">
      <c r="A48" s="1">
        <v>34.24</v>
      </c>
      <c r="B48" t="s">
        <v>0</v>
      </c>
      <c r="C48" s="1">
        <v>36.630000000000003</v>
      </c>
      <c r="D48" s="5" t="s">
        <v>3</v>
      </c>
      <c r="E48" s="1">
        <v>36.340000000000003</v>
      </c>
      <c r="F48" s="5" t="s">
        <v>5</v>
      </c>
      <c r="K48">
        <v>3</v>
      </c>
      <c r="L48" s="1">
        <v>33.99</v>
      </c>
      <c r="M48" s="1">
        <v>36.44</v>
      </c>
      <c r="N48" s="1">
        <v>36.24</v>
      </c>
      <c r="Q48" s="151" t="s">
        <v>4</v>
      </c>
      <c r="R48" s="152">
        <v>100</v>
      </c>
      <c r="S48" s="153"/>
      <c r="T48" s="127">
        <v>36.861199999999997</v>
      </c>
      <c r="U48" s="112"/>
      <c r="V48" s="112"/>
      <c r="W48" s="112"/>
      <c r="X48" s="112"/>
    </row>
    <row r="49" spans="1:24" ht="17.25" thickBot="1">
      <c r="A49" s="1">
        <v>34.26</v>
      </c>
      <c r="B49" t="s">
        <v>0</v>
      </c>
      <c r="C49" s="1">
        <v>36.65</v>
      </c>
      <c r="D49" s="5" t="s">
        <v>3</v>
      </c>
      <c r="E49" s="1">
        <v>36.46</v>
      </c>
      <c r="F49" s="5" t="s">
        <v>5</v>
      </c>
      <c r="K49">
        <v>3</v>
      </c>
      <c r="L49" s="1">
        <v>34.049999999999997</v>
      </c>
      <c r="M49" s="1">
        <v>36.5</v>
      </c>
      <c r="N49" s="1">
        <v>36.270000000000003</v>
      </c>
      <c r="Q49" s="154" t="s">
        <v>39</v>
      </c>
      <c r="R49" s="155"/>
      <c r="S49" s="156">
        <v>1</v>
      </c>
      <c r="T49" s="157">
        <v>7.6493599610561125E-2</v>
      </c>
      <c r="U49" s="112"/>
      <c r="V49" s="112"/>
      <c r="W49" s="112"/>
      <c r="X49" s="112"/>
    </row>
    <row r="50" spans="1:24" ht="17.25" thickTop="1">
      <c r="A50" s="1">
        <v>34.29</v>
      </c>
      <c r="B50" t="s">
        <v>0</v>
      </c>
      <c r="C50" s="1">
        <v>36.74</v>
      </c>
      <c r="D50" s="5" t="s">
        <v>3</v>
      </c>
      <c r="E50" s="1">
        <v>36.47</v>
      </c>
      <c r="F50" s="5" t="s">
        <v>5</v>
      </c>
      <c r="K50">
        <v>3</v>
      </c>
      <c r="L50" s="1">
        <v>34.119999999999997</v>
      </c>
      <c r="M50" s="1">
        <v>36.53</v>
      </c>
      <c r="N50" s="1">
        <v>36.299999999999997</v>
      </c>
      <c r="Q50" s="363" t="s">
        <v>51</v>
      </c>
      <c r="R50" s="363"/>
      <c r="S50" s="363"/>
      <c r="T50" s="363"/>
      <c r="U50" s="112"/>
      <c r="V50" s="112"/>
      <c r="W50" s="112"/>
      <c r="X50" s="112"/>
    </row>
    <row r="51" spans="1:24">
      <c r="A51" s="1">
        <v>34.340000000000003</v>
      </c>
      <c r="B51" t="s">
        <v>0</v>
      </c>
      <c r="C51" s="1">
        <v>36.840000000000003</v>
      </c>
      <c r="D51" s="5" t="s">
        <v>3</v>
      </c>
      <c r="E51" s="1">
        <v>36.619999999999997</v>
      </c>
      <c r="F51" s="5" t="s">
        <v>5</v>
      </c>
      <c r="K51">
        <v>3</v>
      </c>
      <c r="L51" s="1">
        <v>34.19</v>
      </c>
      <c r="M51" s="1">
        <v>36.6</v>
      </c>
      <c r="N51" s="1">
        <v>36.340000000000003</v>
      </c>
      <c r="Q51" s="363" t="s">
        <v>58</v>
      </c>
      <c r="R51" s="363"/>
      <c r="S51" s="363"/>
      <c r="T51" s="363"/>
      <c r="U51" s="112"/>
      <c r="V51" s="112"/>
      <c r="W51" s="112"/>
      <c r="X51" s="112"/>
    </row>
    <row r="52" spans="1:24">
      <c r="A52" s="1">
        <v>34.369999999999997</v>
      </c>
      <c r="B52" t="s">
        <v>0</v>
      </c>
      <c r="C52" s="1">
        <v>36.869999999999997</v>
      </c>
      <c r="D52" s="5" t="s">
        <v>3</v>
      </c>
      <c r="E52" s="1">
        <v>36.630000000000003</v>
      </c>
      <c r="F52" s="5" t="s">
        <v>5</v>
      </c>
      <c r="K52">
        <v>3</v>
      </c>
      <c r="L52" s="1">
        <v>34.24</v>
      </c>
      <c r="M52" s="1">
        <v>36.630000000000003</v>
      </c>
      <c r="N52" s="1">
        <v>36.340000000000003</v>
      </c>
    </row>
    <row r="53" spans="1:24">
      <c r="A53" s="1">
        <v>34.619999999999997</v>
      </c>
      <c r="B53" t="s">
        <v>0</v>
      </c>
      <c r="C53" s="1">
        <v>36.950000000000003</v>
      </c>
      <c r="D53" s="5" t="s">
        <v>3</v>
      </c>
      <c r="E53" s="1">
        <v>36.880000000000003</v>
      </c>
      <c r="F53" s="5" t="s">
        <v>5</v>
      </c>
      <c r="K53">
        <v>3</v>
      </c>
      <c r="L53" s="1">
        <v>34.26</v>
      </c>
      <c r="M53" s="1">
        <v>36.65</v>
      </c>
      <c r="N53" s="1">
        <v>36.46</v>
      </c>
    </row>
    <row r="54" spans="1:24">
      <c r="A54" s="1">
        <v>34.909999999999997</v>
      </c>
      <c r="B54" t="s">
        <v>0</v>
      </c>
      <c r="C54" s="1">
        <v>37.1</v>
      </c>
      <c r="D54" s="5" t="s">
        <v>3</v>
      </c>
      <c r="E54" s="1">
        <v>36.909999999999997</v>
      </c>
      <c r="F54" s="5" t="s">
        <v>5</v>
      </c>
      <c r="K54">
        <v>3</v>
      </c>
      <c r="L54" s="1">
        <v>34.29</v>
      </c>
      <c r="M54" s="1">
        <v>36.74</v>
      </c>
      <c r="N54" s="1">
        <v>36.47</v>
      </c>
    </row>
    <row r="55" spans="1:24">
      <c r="A55" s="1">
        <v>34.94</v>
      </c>
      <c r="B55" t="s">
        <v>0</v>
      </c>
      <c r="C55" s="1">
        <v>37.119999999999997</v>
      </c>
      <c r="D55" s="5" t="s">
        <v>3</v>
      </c>
      <c r="E55" s="1">
        <v>36.97</v>
      </c>
      <c r="F55" s="5" t="s">
        <v>5</v>
      </c>
      <c r="K55">
        <v>3</v>
      </c>
      <c r="L55" s="1">
        <v>34.340000000000003</v>
      </c>
      <c r="M55" s="1">
        <v>36.840000000000003</v>
      </c>
      <c r="N55" s="1">
        <v>36.619999999999997</v>
      </c>
    </row>
    <row r="56" spans="1:24">
      <c r="A56" s="1">
        <v>34.950000000000003</v>
      </c>
      <c r="B56" t="s">
        <v>0</v>
      </c>
      <c r="C56" s="1">
        <v>37.14</v>
      </c>
      <c r="D56" s="5" t="s">
        <v>3</v>
      </c>
      <c r="E56" s="1">
        <v>36.979999999999997</v>
      </c>
      <c r="F56" s="5" t="s">
        <v>5</v>
      </c>
      <c r="K56">
        <v>3</v>
      </c>
      <c r="L56" s="1">
        <v>34.369999999999997</v>
      </c>
      <c r="M56" s="1">
        <v>36.869999999999997</v>
      </c>
      <c r="N56" s="1">
        <v>36.630000000000003</v>
      </c>
    </row>
    <row r="57" spans="1:24">
      <c r="A57" s="1">
        <v>35.29</v>
      </c>
      <c r="B57" t="s">
        <v>0</v>
      </c>
      <c r="C57" s="1">
        <v>37.14</v>
      </c>
      <c r="D57" s="5" t="s">
        <v>3</v>
      </c>
      <c r="E57" s="1">
        <v>36.99</v>
      </c>
      <c r="F57" s="5" t="s">
        <v>5</v>
      </c>
      <c r="K57">
        <v>3</v>
      </c>
      <c r="L57" s="1">
        <v>34.619999999999997</v>
      </c>
      <c r="M57" s="1">
        <v>36.950000000000003</v>
      </c>
      <c r="N57" s="1">
        <v>36.880000000000003</v>
      </c>
    </row>
    <row r="58" spans="1:24">
      <c r="A58" s="1">
        <v>35.4</v>
      </c>
      <c r="B58" t="s">
        <v>0</v>
      </c>
      <c r="C58" s="1">
        <v>33.729999999999997</v>
      </c>
      <c r="D58" s="5" t="s">
        <v>3</v>
      </c>
      <c r="E58" s="1">
        <v>37.119999999999997</v>
      </c>
      <c r="F58" s="5" t="s">
        <v>5</v>
      </c>
      <c r="K58">
        <v>3</v>
      </c>
      <c r="L58" s="1">
        <v>34.909999999999997</v>
      </c>
      <c r="M58" s="1">
        <v>37.1</v>
      </c>
      <c r="N58" s="1">
        <v>36.909999999999997</v>
      </c>
    </row>
    <row r="59" spans="1:24">
      <c r="A59" s="1">
        <v>35.42</v>
      </c>
      <c r="B59" t="s">
        <v>0</v>
      </c>
      <c r="C59" s="1">
        <v>33.82</v>
      </c>
      <c r="D59" s="5" t="s">
        <v>3</v>
      </c>
      <c r="E59" s="1">
        <v>37.15</v>
      </c>
      <c r="F59" s="5" t="s">
        <v>5</v>
      </c>
      <c r="K59">
        <v>3</v>
      </c>
      <c r="L59" s="1">
        <v>34.94</v>
      </c>
      <c r="M59" s="1">
        <v>37.119999999999997</v>
      </c>
      <c r="N59" s="1">
        <v>36.97</v>
      </c>
    </row>
    <row r="60" spans="1:24">
      <c r="A60" s="1">
        <v>35.44</v>
      </c>
      <c r="B60" t="s">
        <v>0</v>
      </c>
      <c r="C60" s="1">
        <v>33.86</v>
      </c>
      <c r="D60" s="5" t="s">
        <v>3</v>
      </c>
      <c r="E60" s="1">
        <v>37.21</v>
      </c>
      <c r="F60" s="5" t="s">
        <v>5</v>
      </c>
      <c r="K60">
        <v>3</v>
      </c>
      <c r="L60" s="1">
        <v>34.950000000000003</v>
      </c>
      <c r="M60" s="1">
        <v>37.14</v>
      </c>
      <c r="N60" s="1">
        <v>36.979999999999997</v>
      </c>
    </row>
    <row r="61" spans="1:24">
      <c r="A61" s="1">
        <v>35.68</v>
      </c>
      <c r="B61" t="s">
        <v>0</v>
      </c>
      <c r="C61" s="1">
        <v>33.86</v>
      </c>
      <c r="D61" s="5" t="s">
        <v>3</v>
      </c>
      <c r="E61" s="1">
        <v>37.39</v>
      </c>
      <c r="F61" s="5" t="s">
        <v>5</v>
      </c>
      <c r="K61">
        <v>3</v>
      </c>
      <c r="L61" s="1">
        <v>35.29</v>
      </c>
      <c r="M61" s="1">
        <v>37.14</v>
      </c>
      <c r="N61" s="1">
        <v>36.99</v>
      </c>
    </row>
    <row r="62" spans="1:24">
      <c r="A62" s="1">
        <v>35.68</v>
      </c>
      <c r="B62" t="s">
        <v>0</v>
      </c>
      <c r="C62" s="1">
        <v>33.880000000000003</v>
      </c>
      <c r="D62" s="5" t="s">
        <v>3</v>
      </c>
      <c r="E62" s="1">
        <v>37.409999999999997</v>
      </c>
      <c r="F62" s="5" t="s">
        <v>5</v>
      </c>
      <c r="K62">
        <v>3</v>
      </c>
      <c r="L62" s="1">
        <v>35.4</v>
      </c>
      <c r="M62" s="1">
        <v>33.729999999999997</v>
      </c>
      <c r="N62" s="1">
        <v>37.119999999999997</v>
      </c>
    </row>
    <row r="63" spans="1:24">
      <c r="A63" s="1">
        <v>35.69</v>
      </c>
      <c r="B63" t="s">
        <v>0</v>
      </c>
      <c r="C63" s="1">
        <v>33.880000000000003</v>
      </c>
      <c r="D63" s="5" t="s">
        <v>3</v>
      </c>
      <c r="E63" s="1">
        <v>37.56</v>
      </c>
      <c r="F63" s="5" t="s">
        <v>5</v>
      </c>
      <c r="K63">
        <v>3</v>
      </c>
      <c r="L63" s="1">
        <v>35.42</v>
      </c>
      <c r="M63" s="1">
        <v>33.82</v>
      </c>
      <c r="N63" s="1">
        <v>37.15</v>
      </c>
    </row>
    <row r="64" spans="1:24">
      <c r="A64" s="1">
        <v>35.86</v>
      </c>
      <c r="B64" t="s">
        <v>0</v>
      </c>
      <c r="C64" s="1">
        <v>33.909999999999997</v>
      </c>
      <c r="D64" s="5" t="s">
        <v>3</v>
      </c>
      <c r="E64" s="1">
        <v>37.619999999999997</v>
      </c>
      <c r="F64" s="5" t="s">
        <v>5</v>
      </c>
      <c r="K64">
        <v>3</v>
      </c>
      <c r="L64" s="1">
        <v>35.44</v>
      </c>
      <c r="M64" s="1">
        <v>33.86</v>
      </c>
      <c r="N64" s="1">
        <v>37.21</v>
      </c>
    </row>
    <row r="65" spans="1:14">
      <c r="A65" s="1">
        <v>35.9</v>
      </c>
      <c r="B65" t="s">
        <v>0</v>
      </c>
      <c r="C65" s="1">
        <v>33.950000000000003</v>
      </c>
      <c r="D65" s="5" t="s">
        <v>3</v>
      </c>
      <c r="E65" s="1">
        <v>37.67</v>
      </c>
      <c r="F65" s="5" t="s">
        <v>5</v>
      </c>
      <c r="K65">
        <v>3</v>
      </c>
      <c r="L65" s="1">
        <v>35.68</v>
      </c>
      <c r="M65" s="1">
        <v>33.86</v>
      </c>
      <c r="N65" s="1">
        <v>37.39</v>
      </c>
    </row>
    <row r="66" spans="1:14">
      <c r="A66" s="1">
        <v>36.159999999999997</v>
      </c>
      <c r="B66" t="s">
        <v>0</v>
      </c>
      <c r="C66" s="1">
        <v>34</v>
      </c>
      <c r="D66" s="5" t="s">
        <v>3</v>
      </c>
      <c r="E66" s="1">
        <v>37.83</v>
      </c>
      <c r="F66" s="5" t="s">
        <v>5</v>
      </c>
      <c r="K66">
        <v>3</v>
      </c>
      <c r="L66" s="1">
        <v>35.68</v>
      </c>
      <c r="M66" s="1">
        <v>33.880000000000003</v>
      </c>
      <c r="N66" s="1">
        <v>37.409999999999997</v>
      </c>
    </row>
    <row r="67" spans="1:14">
      <c r="A67" s="1">
        <v>36.200000000000003</v>
      </c>
      <c r="B67" t="s">
        <v>0</v>
      </c>
      <c r="C67" s="1">
        <v>34.01</v>
      </c>
      <c r="D67" s="5" t="s">
        <v>3</v>
      </c>
      <c r="E67" s="1">
        <v>37.840000000000003</v>
      </c>
      <c r="F67" s="5" t="s">
        <v>5</v>
      </c>
      <c r="K67">
        <v>3</v>
      </c>
      <c r="L67" s="1">
        <v>35.69</v>
      </c>
      <c r="M67" s="1">
        <v>33.880000000000003</v>
      </c>
      <c r="N67" s="1">
        <v>37.56</v>
      </c>
    </row>
    <row r="68" spans="1:14">
      <c r="A68" s="1">
        <v>36.299999999999997</v>
      </c>
      <c r="B68" t="s">
        <v>0</v>
      </c>
      <c r="C68" s="1">
        <v>34.08</v>
      </c>
      <c r="D68" s="5" t="s">
        <v>3</v>
      </c>
      <c r="E68" s="1">
        <v>37.840000000000003</v>
      </c>
      <c r="F68" s="5" t="s">
        <v>5</v>
      </c>
      <c r="K68">
        <v>3</v>
      </c>
      <c r="L68" s="1">
        <v>35.86</v>
      </c>
      <c r="M68" s="1">
        <v>33.909999999999997</v>
      </c>
      <c r="N68" s="1">
        <v>37.619999999999997</v>
      </c>
    </row>
    <row r="69" spans="1:14">
      <c r="A69" s="1">
        <v>36.42</v>
      </c>
      <c r="B69" t="s">
        <v>0</v>
      </c>
      <c r="C69" s="1">
        <v>34.1</v>
      </c>
      <c r="D69" s="5" t="s">
        <v>3</v>
      </c>
      <c r="E69" s="1">
        <v>37.96</v>
      </c>
      <c r="F69" s="5" t="s">
        <v>5</v>
      </c>
      <c r="K69">
        <v>3</v>
      </c>
      <c r="L69" s="1">
        <v>35.9</v>
      </c>
      <c r="M69" s="1">
        <v>33.950000000000003</v>
      </c>
      <c r="N69" s="1">
        <v>37.67</v>
      </c>
    </row>
    <row r="70" spans="1:14">
      <c r="A70" s="1">
        <v>36.5</v>
      </c>
      <c r="B70" t="s">
        <v>0</v>
      </c>
      <c r="C70" s="1">
        <v>34.1</v>
      </c>
      <c r="D70" s="5" t="s">
        <v>3</v>
      </c>
      <c r="E70" s="1">
        <v>38.04</v>
      </c>
      <c r="F70" s="5" t="s">
        <v>5</v>
      </c>
      <c r="K70">
        <v>3</v>
      </c>
      <c r="L70" s="1">
        <v>36.159999999999997</v>
      </c>
      <c r="M70" s="1">
        <v>34</v>
      </c>
      <c r="N70" s="1">
        <v>37.83</v>
      </c>
    </row>
    <row r="71" spans="1:14">
      <c r="A71" s="1">
        <v>36.69</v>
      </c>
      <c r="B71" t="s">
        <v>0</v>
      </c>
      <c r="C71" s="1">
        <v>34.14</v>
      </c>
      <c r="D71" s="5" t="s">
        <v>3</v>
      </c>
      <c r="E71" s="1">
        <v>38.049999999999997</v>
      </c>
      <c r="F71" s="5" t="s">
        <v>5</v>
      </c>
      <c r="K71">
        <v>3</v>
      </c>
      <c r="L71" s="1">
        <v>36.200000000000003</v>
      </c>
      <c r="M71" s="1">
        <v>34.01</v>
      </c>
      <c r="N71" s="1">
        <v>37.840000000000003</v>
      </c>
    </row>
    <row r="72" spans="1:14">
      <c r="A72" s="1">
        <v>36.79</v>
      </c>
      <c r="B72" t="s">
        <v>0</v>
      </c>
      <c r="C72" s="1">
        <v>34.22</v>
      </c>
      <c r="D72" s="5" t="s">
        <v>3</v>
      </c>
      <c r="E72" s="1">
        <v>38.130000000000003</v>
      </c>
      <c r="F72" s="5" t="s">
        <v>5</v>
      </c>
      <c r="K72">
        <v>3</v>
      </c>
      <c r="L72" s="1">
        <v>36.299999999999997</v>
      </c>
      <c r="M72" s="1">
        <v>34.08</v>
      </c>
      <c r="N72" s="1">
        <v>37.840000000000003</v>
      </c>
    </row>
    <row r="73" spans="1:14">
      <c r="A73" s="1">
        <v>36.979999999999997</v>
      </c>
      <c r="B73" t="s">
        <v>0</v>
      </c>
      <c r="C73" s="1">
        <v>34.24</v>
      </c>
      <c r="D73" s="5" t="s">
        <v>3</v>
      </c>
      <c r="E73" s="1">
        <v>38.130000000000003</v>
      </c>
      <c r="F73" s="5" t="s">
        <v>5</v>
      </c>
      <c r="K73">
        <v>3</v>
      </c>
      <c r="L73" s="1">
        <v>36.42</v>
      </c>
      <c r="M73" s="1">
        <v>34.1</v>
      </c>
      <c r="N73" s="1">
        <v>37.96</v>
      </c>
    </row>
    <row r="74" spans="1:14">
      <c r="A74" s="1">
        <v>36.99</v>
      </c>
      <c r="B74" t="s">
        <v>0</v>
      </c>
      <c r="C74" s="1">
        <v>34.36</v>
      </c>
      <c r="D74" s="5" t="s">
        <v>3</v>
      </c>
      <c r="E74" s="1">
        <v>38.35</v>
      </c>
      <c r="F74" s="5" t="s">
        <v>5</v>
      </c>
      <c r="K74">
        <v>3</v>
      </c>
      <c r="L74" s="1">
        <v>36.5</v>
      </c>
      <c r="M74" s="1">
        <v>34.1</v>
      </c>
      <c r="N74" s="1">
        <v>38.04</v>
      </c>
    </row>
    <row r="75" spans="1:14">
      <c r="A75" s="1">
        <v>37.01</v>
      </c>
      <c r="B75" t="s">
        <v>0</v>
      </c>
      <c r="C75" s="1">
        <v>34.36</v>
      </c>
      <c r="D75" s="5" t="s">
        <v>3</v>
      </c>
      <c r="E75" s="1">
        <v>38.4</v>
      </c>
      <c r="F75" s="5" t="s">
        <v>5</v>
      </c>
      <c r="K75">
        <v>3</v>
      </c>
      <c r="L75" s="1">
        <v>36.69</v>
      </c>
      <c r="M75" s="1">
        <v>34.14</v>
      </c>
      <c r="N75" s="1">
        <v>38.049999999999997</v>
      </c>
    </row>
    <row r="76" spans="1:14">
      <c r="A76" s="3">
        <v>37.090000000000003</v>
      </c>
      <c r="B76" t="s">
        <v>0</v>
      </c>
      <c r="C76" s="1">
        <v>34.380000000000003</v>
      </c>
      <c r="D76" s="5" t="s">
        <v>3</v>
      </c>
      <c r="E76" s="1">
        <v>38.79</v>
      </c>
      <c r="F76" s="5" t="s">
        <v>5</v>
      </c>
      <c r="K76">
        <v>3</v>
      </c>
      <c r="L76" s="1">
        <v>36.79</v>
      </c>
      <c r="M76" s="1">
        <v>34.22</v>
      </c>
      <c r="N76" s="1">
        <v>38.130000000000003</v>
      </c>
    </row>
    <row r="77" spans="1:14">
      <c r="A77" s="2">
        <v>37.090000000000003</v>
      </c>
      <c r="B77" t="s">
        <v>0</v>
      </c>
      <c r="C77" s="1">
        <v>34.39</v>
      </c>
      <c r="D77" s="5" t="s">
        <v>3</v>
      </c>
      <c r="E77" s="1">
        <v>38.85</v>
      </c>
      <c r="F77" s="5" t="s">
        <v>5</v>
      </c>
      <c r="K77">
        <v>3</v>
      </c>
      <c r="L77" s="1">
        <v>36.979999999999997</v>
      </c>
      <c r="M77" s="1">
        <v>34.24</v>
      </c>
      <c r="N77" s="1">
        <v>38.130000000000003</v>
      </c>
    </row>
    <row r="78" spans="1:14">
      <c r="A78" s="1">
        <v>37.25</v>
      </c>
      <c r="B78" t="s">
        <v>0</v>
      </c>
      <c r="C78" s="1">
        <v>35.78</v>
      </c>
      <c r="D78" s="5" t="s">
        <v>3</v>
      </c>
      <c r="E78" s="1">
        <v>38.9</v>
      </c>
      <c r="F78" s="5" t="s">
        <v>5</v>
      </c>
      <c r="K78">
        <v>3</v>
      </c>
      <c r="L78" s="1">
        <v>36.99</v>
      </c>
      <c r="M78" s="1">
        <v>34.36</v>
      </c>
      <c r="N78" s="1">
        <v>38.35</v>
      </c>
    </row>
    <row r="79" spans="1:14">
      <c r="A79" s="1">
        <v>37.29</v>
      </c>
      <c r="B79" t="s">
        <v>0</v>
      </c>
      <c r="C79" s="1">
        <v>35.840000000000003</v>
      </c>
      <c r="D79" s="5" t="s">
        <v>3</v>
      </c>
      <c r="E79" s="1">
        <v>38.96</v>
      </c>
      <c r="F79" s="5" t="s">
        <v>5</v>
      </c>
      <c r="K79">
        <v>3</v>
      </c>
      <c r="L79" s="1">
        <v>37.01</v>
      </c>
      <c r="M79" s="1">
        <v>34.36</v>
      </c>
      <c r="N79" s="1">
        <v>38.4</v>
      </c>
    </row>
    <row r="80" spans="1:14">
      <c r="A80" s="1">
        <v>37.549999999999997</v>
      </c>
      <c r="B80" t="s">
        <v>0</v>
      </c>
      <c r="C80" s="1">
        <v>35.92</v>
      </c>
      <c r="D80" s="5" t="s">
        <v>3</v>
      </c>
      <c r="E80" s="1">
        <v>38.99</v>
      </c>
      <c r="F80" s="5" t="s">
        <v>5</v>
      </c>
      <c r="K80">
        <v>3</v>
      </c>
      <c r="L80" s="3">
        <v>37.090000000000003</v>
      </c>
      <c r="M80" s="1">
        <v>34.380000000000003</v>
      </c>
      <c r="N80" s="1">
        <v>38.79</v>
      </c>
    </row>
    <row r="81" spans="1:14">
      <c r="A81" s="1">
        <v>37.659999999999997</v>
      </c>
      <c r="B81" t="s">
        <v>0</v>
      </c>
      <c r="C81" s="1">
        <v>36.08</v>
      </c>
      <c r="D81" s="5" t="s">
        <v>3</v>
      </c>
      <c r="E81" s="1">
        <v>39.04</v>
      </c>
      <c r="F81" s="5" t="s">
        <v>5</v>
      </c>
      <c r="K81">
        <v>3</v>
      </c>
      <c r="L81" s="2">
        <v>37.090000000000003</v>
      </c>
      <c r="M81" s="1">
        <v>34.39</v>
      </c>
      <c r="N81" s="1">
        <v>38.85</v>
      </c>
    </row>
    <row r="82" spans="1:14">
      <c r="A82" s="1">
        <v>37.799999999999997</v>
      </c>
      <c r="B82" t="s">
        <v>0</v>
      </c>
      <c r="C82" s="1">
        <v>36.15</v>
      </c>
      <c r="D82" s="5" t="s">
        <v>3</v>
      </c>
      <c r="E82" s="1">
        <v>39.1</v>
      </c>
      <c r="F82" s="5" t="s">
        <v>5</v>
      </c>
      <c r="K82">
        <v>3</v>
      </c>
      <c r="L82" s="1">
        <v>37.25</v>
      </c>
      <c r="M82" s="1">
        <v>35.78</v>
      </c>
      <c r="N82" s="1">
        <v>38.9</v>
      </c>
    </row>
    <row r="83" spans="1:14">
      <c r="A83" s="3">
        <v>37.92</v>
      </c>
      <c r="B83" t="s">
        <v>0</v>
      </c>
      <c r="C83" s="1">
        <v>36.28</v>
      </c>
      <c r="D83" s="5" t="s">
        <v>3</v>
      </c>
      <c r="E83" s="1">
        <v>39.200000000000003</v>
      </c>
      <c r="F83" s="5" t="s">
        <v>5</v>
      </c>
      <c r="K83">
        <v>3</v>
      </c>
      <c r="L83" s="1">
        <v>37.29</v>
      </c>
      <c r="M83" s="1">
        <v>35.840000000000003</v>
      </c>
      <c r="N83" s="1">
        <v>38.96</v>
      </c>
    </row>
    <row r="84" spans="1:14">
      <c r="A84" s="1">
        <v>38.049999999999997</v>
      </c>
      <c r="B84" t="s">
        <v>0</v>
      </c>
      <c r="C84" s="1">
        <v>36.35</v>
      </c>
      <c r="D84" s="5" t="s">
        <v>3</v>
      </c>
      <c r="E84" s="1">
        <v>39.24</v>
      </c>
      <c r="F84" s="5" t="s">
        <v>5</v>
      </c>
      <c r="K84">
        <v>3</v>
      </c>
      <c r="L84" s="1">
        <v>37.549999999999997</v>
      </c>
      <c r="M84" s="1">
        <v>35.92</v>
      </c>
      <c r="N84" s="1">
        <v>38.99</v>
      </c>
    </row>
    <row r="85" spans="1:14">
      <c r="A85" s="1">
        <v>38.090000000000003</v>
      </c>
      <c r="B85" t="s">
        <v>0</v>
      </c>
      <c r="C85" s="1">
        <v>36.380000000000003</v>
      </c>
      <c r="D85" s="5" t="s">
        <v>3</v>
      </c>
      <c r="E85" s="1">
        <v>39.36</v>
      </c>
      <c r="F85" s="5" t="s">
        <v>5</v>
      </c>
      <c r="K85">
        <v>3</v>
      </c>
      <c r="L85" s="1">
        <v>37.659999999999997</v>
      </c>
      <c r="M85" s="1">
        <v>36.08</v>
      </c>
      <c r="N85" s="1">
        <v>39.04</v>
      </c>
    </row>
    <row r="86" spans="1:14">
      <c r="A86" s="1">
        <v>38.53</v>
      </c>
      <c r="B86" t="s">
        <v>0</v>
      </c>
      <c r="C86" s="1">
        <v>36.4</v>
      </c>
      <c r="D86" s="5" t="s">
        <v>3</v>
      </c>
      <c r="E86" s="1">
        <v>39.46</v>
      </c>
      <c r="F86" s="5" t="s">
        <v>5</v>
      </c>
      <c r="K86">
        <v>3</v>
      </c>
      <c r="L86" s="1">
        <v>37.799999999999997</v>
      </c>
      <c r="M86" s="1">
        <v>36.15</v>
      </c>
      <c r="N86" s="1">
        <v>39.1</v>
      </c>
    </row>
    <row r="87" spans="1:14">
      <c r="A87" s="1">
        <v>38.700000000000003</v>
      </c>
      <c r="B87" t="s">
        <v>0</v>
      </c>
      <c r="C87" s="1">
        <v>36.65</v>
      </c>
      <c r="D87" s="5" t="s">
        <v>3</v>
      </c>
      <c r="E87" s="1">
        <v>39.69</v>
      </c>
      <c r="F87" s="5" t="s">
        <v>5</v>
      </c>
      <c r="K87">
        <v>3</v>
      </c>
      <c r="L87" s="3">
        <v>37.92</v>
      </c>
      <c r="M87" s="1">
        <v>36.28</v>
      </c>
      <c r="N87" s="1">
        <v>39.200000000000003</v>
      </c>
    </row>
    <row r="88" spans="1:14">
      <c r="A88" s="1">
        <v>38.79</v>
      </c>
      <c r="B88" t="s">
        <v>0</v>
      </c>
      <c r="C88" s="1">
        <v>36.74</v>
      </c>
      <c r="D88" s="5" t="s">
        <v>3</v>
      </c>
      <c r="E88" s="1">
        <v>39.74</v>
      </c>
      <c r="F88" s="5" t="s">
        <v>5</v>
      </c>
      <c r="K88">
        <v>3</v>
      </c>
      <c r="L88" s="1">
        <v>38.049999999999997</v>
      </c>
      <c r="M88" s="1">
        <v>36.35</v>
      </c>
      <c r="N88" s="1">
        <v>39.24</v>
      </c>
    </row>
    <row r="89" spans="1:14">
      <c r="A89" s="1">
        <v>38.799999999999997</v>
      </c>
      <c r="B89" t="s">
        <v>0</v>
      </c>
      <c r="C89" s="1">
        <v>36.5</v>
      </c>
      <c r="D89" s="5" t="s">
        <v>3</v>
      </c>
      <c r="E89" s="1">
        <v>39.85</v>
      </c>
      <c r="F89" s="5" t="s">
        <v>5</v>
      </c>
      <c r="K89">
        <v>3</v>
      </c>
      <c r="L89" s="1">
        <v>38.090000000000003</v>
      </c>
      <c r="M89" s="1">
        <v>36.380000000000003</v>
      </c>
      <c r="N89" s="1">
        <v>39.36</v>
      </c>
    </row>
    <row r="90" spans="1:14">
      <c r="A90" s="1">
        <v>38.82</v>
      </c>
      <c r="B90" t="s">
        <v>0</v>
      </c>
      <c r="C90" s="1">
        <v>36.53</v>
      </c>
      <c r="D90" s="5" t="s">
        <v>3</v>
      </c>
      <c r="E90" s="1">
        <v>39.880000000000003</v>
      </c>
      <c r="F90" s="5" t="s">
        <v>5</v>
      </c>
      <c r="K90">
        <v>3</v>
      </c>
      <c r="L90" s="1">
        <v>38.53</v>
      </c>
      <c r="M90" s="1">
        <v>36.4</v>
      </c>
      <c r="N90" s="1">
        <v>39.46</v>
      </c>
    </row>
    <row r="91" spans="1:14">
      <c r="A91" s="1">
        <v>39.090000000000003</v>
      </c>
      <c r="B91" t="s">
        <v>0</v>
      </c>
      <c r="C91" s="1">
        <v>36.08</v>
      </c>
      <c r="D91" s="5" t="s">
        <v>3</v>
      </c>
      <c r="E91" s="1">
        <v>40.090000000000003</v>
      </c>
      <c r="F91" s="5" t="s">
        <v>5</v>
      </c>
      <c r="K91">
        <v>3</v>
      </c>
      <c r="L91" s="1">
        <v>38.700000000000003</v>
      </c>
      <c r="M91" s="1">
        <v>36.65</v>
      </c>
      <c r="N91" s="1">
        <v>39.69</v>
      </c>
    </row>
    <row r="92" spans="1:14">
      <c r="A92" s="1">
        <v>39.32</v>
      </c>
      <c r="B92" t="s">
        <v>0</v>
      </c>
      <c r="C92" s="1">
        <v>42.57</v>
      </c>
      <c r="D92" s="5" t="s">
        <v>3</v>
      </c>
      <c r="E92" s="1">
        <v>40.17</v>
      </c>
      <c r="F92" s="5" t="s">
        <v>5</v>
      </c>
      <c r="K92">
        <v>3</v>
      </c>
      <c r="L92" s="1">
        <v>38.79</v>
      </c>
      <c r="M92" s="1">
        <v>36.74</v>
      </c>
      <c r="N92" s="1">
        <v>39.74</v>
      </c>
    </row>
    <row r="93" spans="1:14">
      <c r="A93" s="1">
        <v>39.54</v>
      </c>
      <c r="B93" t="s">
        <v>0</v>
      </c>
      <c r="C93" s="1">
        <v>42.87</v>
      </c>
      <c r="D93" s="5" t="s">
        <v>3</v>
      </c>
      <c r="E93" s="1">
        <v>40.5</v>
      </c>
      <c r="F93" s="5" t="s">
        <v>5</v>
      </c>
      <c r="K93">
        <v>3</v>
      </c>
      <c r="L93" s="1">
        <v>38.799999999999997</v>
      </c>
      <c r="M93" s="1">
        <v>36.5</v>
      </c>
      <c r="N93" s="1">
        <v>39.85</v>
      </c>
    </row>
    <row r="94" spans="1:14">
      <c r="A94" s="1">
        <v>39.69</v>
      </c>
      <c r="B94" t="s">
        <v>0</v>
      </c>
      <c r="C94" s="1">
        <v>42.87</v>
      </c>
      <c r="D94" s="5" t="s">
        <v>3</v>
      </c>
      <c r="E94" s="1">
        <v>40.6</v>
      </c>
      <c r="F94" s="5" t="s">
        <v>5</v>
      </c>
      <c r="K94">
        <v>3</v>
      </c>
      <c r="L94" s="1">
        <v>38.82</v>
      </c>
      <c r="M94" s="1">
        <v>36.53</v>
      </c>
      <c r="N94" s="1">
        <v>39.880000000000003</v>
      </c>
    </row>
    <row r="95" spans="1:14">
      <c r="A95" s="1">
        <v>39.700000000000003</v>
      </c>
      <c r="B95" t="s">
        <v>0</v>
      </c>
      <c r="C95" s="1">
        <v>42.96</v>
      </c>
      <c r="D95" s="5" t="s">
        <v>3</v>
      </c>
      <c r="E95" s="1">
        <v>41.15</v>
      </c>
      <c r="F95" s="5" t="s">
        <v>5</v>
      </c>
      <c r="K95">
        <v>3</v>
      </c>
      <c r="L95" s="1">
        <v>39.090000000000003</v>
      </c>
      <c r="M95" s="1">
        <v>36.08</v>
      </c>
      <c r="N95" s="1">
        <v>40.090000000000003</v>
      </c>
    </row>
    <row r="96" spans="1:14">
      <c r="A96" s="1">
        <v>39.81</v>
      </c>
      <c r="B96" t="s">
        <v>0</v>
      </c>
      <c r="C96" s="1">
        <v>43.02</v>
      </c>
      <c r="D96" s="5" t="s">
        <v>3</v>
      </c>
      <c r="E96" s="1">
        <v>41.32</v>
      </c>
      <c r="F96" s="5" t="s">
        <v>5</v>
      </c>
      <c r="K96">
        <v>3</v>
      </c>
      <c r="L96" s="1">
        <v>39.32</v>
      </c>
      <c r="M96" s="1">
        <v>42.57</v>
      </c>
      <c r="N96" s="1">
        <v>40.17</v>
      </c>
    </row>
    <row r="97" spans="1:14">
      <c r="A97" s="3">
        <v>39.86</v>
      </c>
      <c r="B97" t="s">
        <v>0</v>
      </c>
      <c r="C97" s="1">
        <v>43.1</v>
      </c>
      <c r="D97" s="5" t="s">
        <v>3</v>
      </c>
      <c r="E97" s="1">
        <v>41.93</v>
      </c>
      <c r="F97" s="5" t="s">
        <v>5</v>
      </c>
      <c r="K97">
        <v>3</v>
      </c>
      <c r="L97" s="1">
        <v>39.54</v>
      </c>
      <c r="M97" s="1">
        <v>42.87</v>
      </c>
      <c r="N97" s="1">
        <v>40.5</v>
      </c>
    </row>
    <row r="98" spans="1:14">
      <c r="A98" s="1">
        <v>39.96</v>
      </c>
      <c r="B98" t="s">
        <v>0</v>
      </c>
      <c r="C98" s="1">
        <v>43.27</v>
      </c>
      <c r="D98" s="5" t="s">
        <v>3</v>
      </c>
      <c r="E98" s="1">
        <v>42.62</v>
      </c>
      <c r="F98" s="5" t="s">
        <v>5</v>
      </c>
      <c r="K98">
        <v>3</v>
      </c>
      <c r="L98" s="1">
        <v>39.69</v>
      </c>
      <c r="M98" s="1">
        <v>42.87</v>
      </c>
      <c r="N98" s="1">
        <v>40.6</v>
      </c>
    </row>
    <row r="99" spans="1:14">
      <c r="A99" s="1">
        <v>40.049999999999997</v>
      </c>
      <c r="B99" t="s">
        <v>0</v>
      </c>
      <c r="C99" s="1">
        <v>43.28</v>
      </c>
      <c r="D99" s="5" t="s">
        <v>3</v>
      </c>
      <c r="E99" s="1">
        <v>43.12</v>
      </c>
      <c r="F99" s="5" t="s">
        <v>5</v>
      </c>
      <c r="K99">
        <v>3</v>
      </c>
      <c r="L99" s="1">
        <v>39.700000000000003</v>
      </c>
      <c r="M99" s="1">
        <v>42.96</v>
      </c>
      <c r="N99" s="1">
        <v>41.15</v>
      </c>
    </row>
    <row r="100" spans="1:14">
      <c r="A100" s="1">
        <v>42.56</v>
      </c>
      <c r="B100" t="s">
        <v>0</v>
      </c>
      <c r="C100" s="1">
        <v>44.04</v>
      </c>
      <c r="D100" s="5" t="s">
        <v>3</v>
      </c>
      <c r="E100" s="1">
        <v>43.96</v>
      </c>
      <c r="F100" s="5" t="s">
        <v>5</v>
      </c>
      <c r="K100">
        <v>3</v>
      </c>
      <c r="L100" s="1">
        <v>39.81</v>
      </c>
      <c r="M100" s="1">
        <v>43.02</v>
      </c>
      <c r="N100" s="1">
        <v>41.32</v>
      </c>
    </row>
    <row r="101" spans="1:14">
      <c r="A101" s="1">
        <v>42.65</v>
      </c>
      <c r="B101" t="s">
        <v>0</v>
      </c>
      <c r="C101" s="1">
        <v>44.48</v>
      </c>
      <c r="D101" s="5" t="s">
        <v>3</v>
      </c>
      <c r="E101" s="1">
        <v>45.56</v>
      </c>
      <c r="F101" s="5" t="s">
        <v>5</v>
      </c>
      <c r="K101">
        <v>3</v>
      </c>
      <c r="L101" s="3">
        <v>39.86</v>
      </c>
      <c r="M101" s="1">
        <v>43.1</v>
      </c>
      <c r="N101" s="1">
        <v>41.93</v>
      </c>
    </row>
    <row r="102" spans="1:14">
      <c r="C102" s="1"/>
      <c r="D102" s="5"/>
      <c r="K102">
        <v>3</v>
      </c>
      <c r="L102" s="1">
        <v>39.96</v>
      </c>
      <c r="M102" s="1">
        <v>43.27</v>
      </c>
      <c r="N102" s="1">
        <v>42.62</v>
      </c>
    </row>
    <row r="103" spans="1:14">
      <c r="C103" s="1"/>
      <c r="D103" s="5"/>
      <c r="K103">
        <v>3</v>
      </c>
      <c r="L103" s="1">
        <v>40.049999999999997</v>
      </c>
      <c r="M103" s="1">
        <v>43.28</v>
      </c>
      <c r="N103" s="1">
        <v>43.12</v>
      </c>
    </row>
    <row r="104" spans="1:14">
      <c r="C104" s="1"/>
      <c r="D104" s="5"/>
      <c r="K104">
        <v>3</v>
      </c>
      <c r="L104" s="1">
        <v>42.56</v>
      </c>
      <c r="M104" s="1">
        <v>44.04</v>
      </c>
      <c r="N104" s="1">
        <v>43.96</v>
      </c>
    </row>
    <row r="105" spans="1:14">
      <c r="C105" s="1"/>
      <c r="D105" s="5"/>
      <c r="K105">
        <v>3</v>
      </c>
      <c r="L105" s="1">
        <v>42.65</v>
      </c>
      <c r="M105" s="1">
        <v>44.48</v>
      </c>
      <c r="N105" s="1">
        <v>45.56</v>
      </c>
    </row>
    <row r="106" spans="1:14">
      <c r="C106" s="1"/>
      <c r="D106" s="5"/>
    </row>
    <row r="107" spans="1:14">
      <c r="C107" s="1"/>
      <c r="D107" s="5"/>
    </row>
    <row r="108" spans="1:14">
      <c r="C108" s="1"/>
      <c r="D108" s="5"/>
    </row>
    <row r="109" spans="1:14">
      <c r="C109" s="1"/>
      <c r="D109" s="5"/>
    </row>
    <row r="110" spans="1:14">
      <c r="C110" s="1"/>
      <c r="D110" s="5"/>
    </row>
    <row r="111" spans="1:14">
      <c r="C111" s="1"/>
      <c r="D111" s="5"/>
    </row>
    <row r="112" spans="1:14">
      <c r="C112" s="1"/>
      <c r="D112" s="5"/>
    </row>
    <row r="113" spans="3:4">
      <c r="C113" s="1"/>
      <c r="D113" s="5"/>
    </row>
    <row r="114" spans="3:4">
      <c r="C114" s="1"/>
      <c r="D114" s="5"/>
    </row>
    <row r="115" spans="3:4">
      <c r="C115" s="1"/>
      <c r="D115" s="5"/>
    </row>
    <row r="116" spans="3:4">
      <c r="C116" s="1"/>
      <c r="D116" s="5"/>
    </row>
    <row r="117" spans="3:4">
      <c r="C117" s="1"/>
      <c r="D117" s="5"/>
    </row>
    <row r="118" spans="3:4">
      <c r="C118" s="1"/>
      <c r="D118" s="5"/>
    </row>
    <row r="119" spans="3:4">
      <c r="C119" s="1"/>
      <c r="D119" s="5"/>
    </row>
    <row r="120" spans="3:4">
      <c r="C120" s="1"/>
      <c r="D120" s="5"/>
    </row>
    <row r="121" spans="3:4">
      <c r="C121" s="1"/>
      <c r="D121" s="5"/>
    </row>
    <row r="122" spans="3:4">
      <c r="C122" s="1"/>
      <c r="D122" s="5"/>
    </row>
    <row r="123" spans="3:4">
      <c r="C123" s="1"/>
      <c r="D123" s="5"/>
    </row>
    <row r="124" spans="3:4">
      <c r="C124" s="1"/>
      <c r="D124" s="5"/>
    </row>
    <row r="125" spans="3:4">
      <c r="C125" s="1"/>
      <c r="D125" s="5"/>
    </row>
    <row r="126" spans="3:4">
      <c r="C126" s="1"/>
      <c r="D126" s="5"/>
    </row>
    <row r="127" spans="3:4">
      <c r="C127" s="1"/>
      <c r="D127" s="5"/>
    </row>
    <row r="128" spans="3:4">
      <c r="C128" s="1"/>
      <c r="D128" s="5"/>
    </row>
    <row r="129" spans="3:4">
      <c r="C129" s="1"/>
      <c r="D129" s="5"/>
    </row>
    <row r="130" spans="3:4">
      <c r="C130" s="1"/>
      <c r="D130" s="5"/>
    </row>
    <row r="131" spans="3:4">
      <c r="C131" s="1"/>
      <c r="D131" s="5"/>
    </row>
    <row r="132" spans="3:4">
      <c r="C132" s="1"/>
      <c r="D132" s="5"/>
    </row>
    <row r="133" spans="3:4">
      <c r="C133" s="1"/>
      <c r="D133" s="5"/>
    </row>
    <row r="134" spans="3:4">
      <c r="C134" s="1"/>
      <c r="D134" s="5"/>
    </row>
    <row r="135" spans="3:4">
      <c r="C135" s="1"/>
      <c r="D135" s="5"/>
    </row>
    <row r="136" spans="3:4">
      <c r="C136" s="1"/>
      <c r="D136" s="5"/>
    </row>
    <row r="137" spans="3:4">
      <c r="C137" s="1"/>
      <c r="D137" s="5"/>
    </row>
    <row r="138" spans="3:4">
      <c r="C138" s="1"/>
      <c r="D138" s="5"/>
    </row>
    <row r="139" spans="3:4">
      <c r="C139" s="1"/>
      <c r="D139" s="5"/>
    </row>
    <row r="140" spans="3:4">
      <c r="C140" s="1"/>
      <c r="D140" s="5"/>
    </row>
    <row r="141" spans="3:4">
      <c r="C141" s="1"/>
      <c r="D141" s="5"/>
    </row>
    <row r="142" spans="3:4">
      <c r="C142" s="1"/>
      <c r="D142" s="5"/>
    </row>
    <row r="143" spans="3:4">
      <c r="C143" s="1"/>
      <c r="D143" s="5"/>
    </row>
    <row r="144" spans="3:4">
      <c r="C144" s="1"/>
      <c r="D144" s="5"/>
    </row>
    <row r="145" spans="3:4">
      <c r="C145" s="1"/>
      <c r="D145" s="5"/>
    </row>
    <row r="146" spans="3:4">
      <c r="C146" s="1"/>
      <c r="D146" s="5"/>
    </row>
    <row r="147" spans="3:4">
      <c r="C147" s="1"/>
      <c r="D147" s="5"/>
    </row>
    <row r="148" spans="3:4">
      <c r="C148" s="1"/>
      <c r="D148" s="5"/>
    </row>
    <row r="149" spans="3:4">
      <c r="C149" s="1"/>
      <c r="D149" s="5"/>
    </row>
    <row r="150" spans="3:4">
      <c r="C150" s="1"/>
      <c r="D150" s="5"/>
    </row>
    <row r="151" spans="3:4">
      <c r="C151" s="1"/>
      <c r="D151" s="5"/>
    </row>
    <row r="152" spans="3:4">
      <c r="C152" s="1"/>
      <c r="D152" s="5"/>
    </row>
    <row r="153" spans="3:4">
      <c r="C153" s="1"/>
      <c r="D153" s="5"/>
    </row>
    <row r="154" spans="3:4">
      <c r="C154" s="1"/>
      <c r="D154" s="5"/>
    </row>
    <row r="155" spans="3:4">
      <c r="C155" s="1"/>
      <c r="D155" s="5"/>
    </row>
    <row r="156" spans="3:4">
      <c r="C156" s="1"/>
      <c r="D156" s="5"/>
    </row>
    <row r="157" spans="3:4">
      <c r="C157" s="1"/>
      <c r="D157" s="5"/>
    </row>
    <row r="158" spans="3:4">
      <c r="C158" s="1"/>
      <c r="D158" s="5"/>
    </row>
    <row r="159" spans="3:4">
      <c r="C159" s="1"/>
      <c r="D159" s="5"/>
    </row>
    <row r="160" spans="3:4">
      <c r="C160" s="1"/>
      <c r="D160" s="5"/>
    </row>
    <row r="161" spans="3:4">
      <c r="C161" s="1"/>
      <c r="D161" s="5"/>
    </row>
    <row r="162" spans="3:4">
      <c r="C162" s="1"/>
      <c r="D162" s="5"/>
    </row>
    <row r="163" spans="3:4">
      <c r="C163" s="1"/>
      <c r="D163" s="5"/>
    </row>
    <row r="164" spans="3:4">
      <c r="C164" s="1"/>
      <c r="D164" s="5"/>
    </row>
    <row r="165" spans="3:4">
      <c r="C165" s="1"/>
      <c r="D165" s="5"/>
    </row>
    <row r="166" spans="3:4">
      <c r="C166" s="1"/>
      <c r="D166" s="5"/>
    </row>
    <row r="167" spans="3:4">
      <c r="C167" s="1"/>
      <c r="D167" s="5"/>
    </row>
    <row r="168" spans="3:4">
      <c r="C168" s="1"/>
      <c r="D168" s="5"/>
    </row>
    <row r="169" spans="3:4">
      <c r="C169" s="1"/>
      <c r="D169" s="5"/>
    </row>
    <row r="170" spans="3:4">
      <c r="C170" s="1"/>
      <c r="D170" s="5"/>
    </row>
    <row r="171" spans="3:4">
      <c r="C171" s="1"/>
      <c r="D171" s="5"/>
    </row>
    <row r="172" spans="3:4">
      <c r="C172" s="1"/>
      <c r="D172" s="5"/>
    </row>
    <row r="173" spans="3:4">
      <c r="C173" s="1"/>
      <c r="D173" s="5"/>
    </row>
    <row r="174" spans="3:4">
      <c r="C174" s="1"/>
      <c r="D174" s="5"/>
    </row>
    <row r="175" spans="3:4">
      <c r="C175" s="1"/>
      <c r="D175" s="5"/>
    </row>
    <row r="176" spans="3:4">
      <c r="C176" s="1"/>
      <c r="D176" s="5"/>
    </row>
    <row r="177" spans="3:4">
      <c r="C177" s="1"/>
      <c r="D177" s="5"/>
    </row>
    <row r="178" spans="3:4">
      <c r="C178" s="1"/>
      <c r="D178" s="5"/>
    </row>
    <row r="179" spans="3:4">
      <c r="C179" s="1"/>
      <c r="D179" s="5"/>
    </row>
    <row r="180" spans="3:4">
      <c r="C180" s="1"/>
      <c r="D180" s="5"/>
    </row>
    <row r="181" spans="3:4">
      <c r="C181" s="1"/>
      <c r="D181" s="5"/>
    </row>
    <row r="182" spans="3:4">
      <c r="C182" s="1"/>
      <c r="D182" s="5"/>
    </row>
    <row r="183" spans="3:4">
      <c r="C183" s="1"/>
      <c r="D183" s="5"/>
    </row>
    <row r="184" spans="3:4">
      <c r="C184" s="1"/>
      <c r="D184" s="5"/>
    </row>
    <row r="185" spans="3:4">
      <c r="C185" s="1"/>
      <c r="D185" s="5"/>
    </row>
    <row r="186" spans="3:4">
      <c r="C186" s="1"/>
      <c r="D186" s="5"/>
    </row>
    <row r="187" spans="3:4">
      <c r="C187" s="1"/>
      <c r="D187" s="5"/>
    </row>
    <row r="188" spans="3:4">
      <c r="C188" s="1"/>
      <c r="D188" s="5"/>
    </row>
    <row r="189" spans="3:4">
      <c r="C189" s="1"/>
      <c r="D189" s="5"/>
    </row>
    <row r="190" spans="3:4">
      <c r="C190" s="1"/>
      <c r="D190" s="5"/>
    </row>
    <row r="191" spans="3:4">
      <c r="C191" s="1"/>
      <c r="D191" s="5"/>
    </row>
    <row r="192" spans="3:4">
      <c r="C192" s="1"/>
      <c r="D192" s="5"/>
    </row>
    <row r="193" spans="3:4">
      <c r="C193" s="1"/>
      <c r="D193" s="5"/>
    </row>
    <row r="194" spans="3:4">
      <c r="C194" s="1"/>
      <c r="D194" s="5"/>
    </row>
    <row r="195" spans="3:4">
      <c r="C195" s="1"/>
      <c r="D195" s="5"/>
    </row>
    <row r="196" spans="3:4">
      <c r="C196" s="1"/>
      <c r="D196" s="5"/>
    </row>
    <row r="197" spans="3:4">
      <c r="C197" s="1"/>
      <c r="D197" s="5"/>
    </row>
    <row r="198" spans="3:4">
      <c r="C198" s="1"/>
      <c r="D198" s="5"/>
    </row>
    <row r="199" spans="3:4">
      <c r="C199" s="1"/>
      <c r="D199" s="5"/>
    </row>
    <row r="200" spans="3:4">
      <c r="C200" s="1"/>
      <c r="D200" s="5"/>
    </row>
    <row r="201" spans="3:4">
      <c r="C201" s="1"/>
    </row>
  </sheetData>
  <mergeCells count="20">
    <mergeCell ref="Q51:T51"/>
    <mergeCell ref="Q43:T43"/>
    <mergeCell ref="Q44:Q45"/>
    <mergeCell ref="R44:R45"/>
    <mergeCell ref="S44:T44"/>
    <mergeCell ref="Q50:T50"/>
    <mergeCell ref="Q34:Q35"/>
    <mergeCell ref="Q36:Q37"/>
    <mergeCell ref="Q38:Q39"/>
    <mergeCell ref="Q40:W40"/>
    <mergeCell ref="Q42:T42"/>
    <mergeCell ref="H4:J4"/>
    <mergeCell ref="Q29:W29"/>
    <mergeCell ref="Q30:W30"/>
    <mergeCell ref="Q31:W31"/>
    <mergeCell ref="Q32:R33"/>
    <mergeCell ref="S32:S33"/>
    <mergeCell ref="T32:T33"/>
    <mergeCell ref="U32:U33"/>
    <mergeCell ref="V32:W3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66"/>
  <sheetViews>
    <sheetView workbookViewId="0">
      <selection activeCell="D8" sqref="D8"/>
    </sheetView>
  </sheetViews>
  <sheetFormatPr defaultRowHeight="16.5"/>
  <cols>
    <col min="1" max="1" width="12.75" style="4" bestFit="1" customWidth="1"/>
    <col min="2" max="2" width="9" style="4"/>
    <col min="3" max="4" width="11.625" bestFit="1" customWidth="1"/>
  </cols>
  <sheetData>
    <row r="3" spans="1:5" ht="17.25" thickBot="1"/>
    <row r="4" spans="1:5" ht="17.25" thickBot="1">
      <c r="B4" s="292" t="s">
        <v>75</v>
      </c>
      <c r="C4" s="293"/>
      <c r="D4" s="294"/>
      <c r="E4" s="31"/>
    </row>
    <row r="5" spans="1:5" ht="17.25" thickBot="1">
      <c r="A5" s="9"/>
      <c r="B5" s="23" t="s">
        <v>10</v>
      </c>
      <c r="C5" s="17" t="s">
        <v>8</v>
      </c>
      <c r="D5" s="18" t="s">
        <v>7</v>
      </c>
      <c r="E5" s="10"/>
    </row>
    <row r="6" spans="1:5" ht="17.25" thickBot="1">
      <c r="B6" s="24" t="s">
        <v>1</v>
      </c>
      <c r="C6" s="49">
        <f>AVERAGE(D30:D35)</f>
        <v>419.7166666666667</v>
      </c>
      <c r="D6" s="50">
        <f>_xlfn.STDEV.S(D30:D35)</f>
        <v>27.72359404310102</v>
      </c>
    </row>
    <row r="7" spans="1:5" ht="17.25" thickBot="1">
      <c r="B7" s="21" t="s">
        <v>3</v>
      </c>
      <c r="C7" s="51">
        <f>AVERAGE(D36:D41)</f>
        <v>472.15000000000003</v>
      </c>
      <c r="D7" s="50">
        <f>_xlfn.STDEV.S(D36:D41)</f>
        <v>26.369205524626643</v>
      </c>
    </row>
    <row r="8" spans="1:5" ht="17.25" thickBot="1">
      <c r="B8" s="22" t="s">
        <v>5</v>
      </c>
      <c r="C8" s="53">
        <f>AVERAGE(D42:D47)</f>
        <v>467.18333333333334</v>
      </c>
      <c r="D8" s="50">
        <f>_xlfn.STDEV.S(D42:D47)</f>
        <v>30.688135601021227</v>
      </c>
    </row>
    <row r="9" spans="1:5">
      <c r="C9" s="6"/>
    </row>
    <row r="10" spans="1:5">
      <c r="C10" s="6"/>
    </row>
    <row r="11" spans="1:5">
      <c r="C11" s="6"/>
    </row>
    <row r="25" spans="3:17">
      <c r="C25" s="4"/>
      <c r="D25" s="6"/>
    </row>
    <row r="26" spans="3:17">
      <c r="C26" s="4"/>
      <c r="D26" s="6"/>
    </row>
    <row r="27" spans="3:17" ht="17.25" thickBot="1">
      <c r="C27" s="4"/>
      <c r="D27" s="6"/>
    </row>
    <row r="28" spans="3:17" ht="17.25" thickBot="1">
      <c r="C28" s="292" t="s">
        <v>75</v>
      </c>
      <c r="D28" s="294"/>
      <c r="F28" s="66" t="s">
        <v>30</v>
      </c>
      <c r="G28" s="66" t="s">
        <v>2</v>
      </c>
      <c r="H28" s="66" t="s">
        <v>4</v>
      </c>
      <c r="M28" t="s">
        <v>12</v>
      </c>
    </row>
    <row r="29" spans="3:17" ht="17.25" thickBot="1">
      <c r="C29" s="36" t="s">
        <v>10</v>
      </c>
      <c r="D29" s="37" t="s">
        <v>11</v>
      </c>
      <c r="E29" s="31"/>
      <c r="F29" s="67">
        <v>431.8</v>
      </c>
      <c r="G29" s="67">
        <v>462.5</v>
      </c>
      <c r="H29" s="67">
        <v>425.2</v>
      </c>
    </row>
    <row r="30" spans="3:17" ht="17.25" thickBot="1">
      <c r="C30" s="32" t="s">
        <v>0</v>
      </c>
      <c r="D30" s="67">
        <v>431.8</v>
      </c>
      <c r="F30" s="67">
        <v>392.9</v>
      </c>
      <c r="G30" s="67">
        <v>481.1</v>
      </c>
      <c r="H30" s="67">
        <v>438.8</v>
      </c>
      <c r="M30" t="s">
        <v>13</v>
      </c>
    </row>
    <row r="31" spans="3:17">
      <c r="C31" s="32" t="s">
        <v>0</v>
      </c>
      <c r="D31" s="67">
        <v>392.9</v>
      </c>
      <c r="F31" s="67">
        <v>393.2</v>
      </c>
      <c r="G31" s="68">
        <v>457.5</v>
      </c>
      <c r="H31" s="67">
        <v>467.2</v>
      </c>
      <c r="M31" s="64" t="s">
        <v>14</v>
      </c>
      <c r="N31" s="64" t="s">
        <v>15</v>
      </c>
      <c r="O31" s="64" t="s">
        <v>16</v>
      </c>
      <c r="P31" s="64" t="s">
        <v>17</v>
      </c>
      <c r="Q31" s="64" t="s">
        <v>18</v>
      </c>
    </row>
    <row r="32" spans="3:17">
      <c r="C32" s="32" t="s">
        <v>0</v>
      </c>
      <c r="D32" s="67">
        <v>393.2</v>
      </c>
      <c r="F32" s="67">
        <v>401.1</v>
      </c>
      <c r="G32" s="67">
        <v>498.2</v>
      </c>
      <c r="H32" s="67">
        <v>492.3</v>
      </c>
      <c r="M32" s="62" t="s">
        <v>0</v>
      </c>
      <c r="N32" s="62">
        <v>6</v>
      </c>
      <c r="O32" s="62">
        <v>2518.3000000000002</v>
      </c>
      <c r="P32" s="62">
        <v>419.7166666666667</v>
      </c>
      <c r="Q32" s="62">
        <v>768.59766666666633</v>
      </c>
    </row>
    <row r="33" spans="3:20">
      <c r="C33" s="32" t="s">
        <v>0</v>
      </c>
      <c r="D33" s="67">
        <v>401.1</v>
      </c>
      <c r="F33" s="67">
        <v>441.4</v>
      </c>
      <c r="G33" s="67">
        <v>501.1</v>
      </c>
      <c r="H33" s="67">
        <v>474.2</v>
      </c>
      <c r="M33" s="62" t="s">
        <v>2</v>
      </c>
      <c r="N33" s="62">
        <v>6</v>
      </c>
      <c r="O33" s="62">
        <v>2832.9</v>
      </c>
      <c r="P33" s="62">
        <v>472.15000000000003</v>
      </c>
      <c r="Q33" s="62">
        <v>695.33500000000026</v>
      </c>
    </row>
    <row r="34" spans="3:20" ht="17.25" thickBot="1">
      <c r="C34" s="32" t="s">
        <v>0</v>
      </c>
      <c r="D34" s="67">
        <v>441.4</v>
      </c>
      <c r="F34" s="67">
        <v>457.9</v>
      </c>
      <c r="G34" s="67">
        <v>432.5</v>
      </c>
      <c r="H34" s="67">
        <v>505.4</v>
      </c>
      <c r="M34" s="63" t="s">
        <v>4</v>
      </c>
      <c r="N34" s="63">
        <v>6</v>
      </c>
      <c r="O34" s="63">
        <v>2803.1</v>
      </c>
      <c r="P34" s="63">
        <v>467.18333333333334</v>
      </c>
      <c r="Q34" s="63">
        <v>941.76166666666654</v>
      </c>
    </row>
    <row r="35" spans="3:20">
      <c r="C35" s="32" t="s">
        <v>31</v>
      </c>
      <c r="D35" s="67">
        <v>457.9</v>
      </c>
    </row>
    <row r="36" spans="3:20">
      <c r="C36" s="32" t="s">
        <v>2</v>
      </c>
      <c r="D36" s="67">
        <v>462.5</v>
      </c>
    </row>
    <row r="37" spans="3:20" ht="17.25" thickBot="1">
      <c r="C37" s="32" t="s">
        <v>2</v>
      </c>
      <c r="D37" s="67">
        <v>481.1</v>
      </c>
      <c r="M37" t="s">
        <v>19</v>
      </c>
    </row>
    <row r="38" spans="3:20">
      <c r="C38" s="32" t="s">
        <v>2</v>
      </c>
      <c r="D38" s="68">
        <v>457.5</v>
      </c>
      <c r="M38" s="64" t="s">
        <v>20</v>
      </c>
      <c r="N38" s="64" t="s">
        <v>21</v>
      </c>
      <c r="O38" s="64" t="s">
        <v>22</v>
      </c>
      <c r="P38" s="64" t="s">
        <v>23</v>
      </c>
      <c r="Q38" s="64" t="s">
        <v>24</v>
      </c>
      <c r="R38" s="64" t="s">
        <v>25</v>
      </c>
      <c r="S38" s="64" t="s">
        <v>26</v>
      </c>
    </row>
    <row r="39" spans="3:20">
      <c r="C39" s="32" t="s">
        <v>2</v>
      </c>
      <c r="D39" s="67">
        <v>498.2</v>
      </c>
      <c r="M39" s="62" t="s">
        <v>27</v>
      </c>
      <c r="N39" s="62">
        <v>10054.013333333336</v>
      </c>
      <c r="O39" s="62">
        <v>2</v>
      </c>
      <c r="P39" s="62">
        <v>5027.006666666668</v>
      </c>
      <c r="Q39" s="62">
        <v>6.268884534097781</v>
      </c>
      <c r="R39" s="65">
        <v>1.0500713049548359E-2</v>
      </c>
      <c r="S39" s="62">
        <v>3.6823203436732408</v>
      </c>
    </row>
    <row r="40" spans="3:20">
      <c r="C40" s="32" t="s">
        <v>2</v>
      </c>
      <c r="D40" s="67">
        <v>501.1</v>
      </c>
      <c r="M40" s="62" t="s">
        <v>28</v>
      </c>
      <c r="N40" s="62">
        <v>12028.471666666665</v>
      </c>
      <c r="O40" s="62">
        <v>15</v>
      </c>
      <c r="P40" s="62">
        <v>801.89811111111101</v>
      </c>
      <c r="Q40" s="62"/>
      <c r="R40" s="62"/>
      <c r="S40" s="62"/>
    </row>
    <row r="41" spans="3:20">
      <c r="C41" s="32" t="s">
        <v>2</v>
      </c>
      <c r="D41" s="67">
        <v>432.5</v>
      </c>
      <c r="M41" s="62"/>
      <c r="N41" s="62"/>
      <c r="O41" s="62"/>
      <c r="P41" s="62"/>
      <c r="Q41" s="62"/>
      <c r="R41" s="62"/>
      <c r="S41" s="62"/>
    </row>
    <row r="42" spans="3:20" ht="17.25" thickBot="1">
      <c r="C42" s="32" t="s">
        <v>4</v>
      </c>
      <c r="D42" s="67">
        <v>425.2</v>
      </c>
      <c r="M42" s="63" t="s">
        <v>29</v>
      </c>
      <c r="N42" s="63">
        <v>22082.485000000001</v>
      </c>
      <c r="O42" s="63">
        <v>17</v>
      </c>
      <c r="P42" s="63"/>
      <c r="Q42" s="63"/>
      <c r="R42" s="63"/>
      <c r="S42" s="63"/>
    </row>
    <row r="43" spans="3:20">
      <c r="C43" s="32" t="s">
        <v>4</v>
      </c>
      <c r="D43" s="67">
        <v>438.8</v>
      </c>
    </row>
    <row r="44" spans="3:20">
      <c r="C44" s="32" t="s">
        <v>4</v>
      </c>
      <c r="D44" s="67">
        <v>467.2</v>
      </c>
      <c r="M44" s="366" t="s">
        <v>32</v>
      </c>
      <c r="N44" s="366"/>
      <c r="O44" s="366"/>
      <c r="P44" s="366"/>
      <c r="Q44" s="366"/>
      <c r="R44" s="366"/>
      <c r="S44" s="366"/>
      <c r="T44" s="245"/>
    </row>
    <row r="45" spans="3:20">
      <c r="C45" s="32" t="s">
        <v>4</v>
      </c>
      <c r="D45" s="67">
        <v>492.3</v>
      </c>
      <c r="M45" s="367" t="s">
        <v>33</v>
      </c>
      <c r="N45" s="367" t="s">
        <v>34</v>
      </c>
      <c r="O45" s="368"/>
      <c r="P45" s="368"/>
      <c r="Q45" s="368"/>
      <c r="R45" s="368"/>
      <c r="S45" s="368"/>
      <c r="T45" s="246"/>
    </row>
    <row r="46" spans="3:20" ht="17.25" thickBot="1">
      <c r="C46" s="32" t="s">
        <v>4</v>
      </c>
      <c r="D46" s="67">
        <v>474.2</v>
      </c>
      <c r="M46" s="367" t="s">
        <v>35</v>
      </c>
      <c r="N46" s="368"/>
      <c r="O46" s="368"/>
      <c r="P46" s="368"/>
      <c r="Q46" s="368"/>
      <c r="R46" s="368"/>
      <c r="S46" s="368"/>
      <c r="T46" s="245"/>
    </row>
    <row r="47" spans="3:20" ht="19.5" thickTop="1">
      <c r="C47" s="32" t="s">
        <v>4</v>
      </c>
      <c r="D47" s="67">
        <v>505.4</v>
      </c>
      <c r="M47" s="369" t="s">
        <v>36</v>
      </c>
      <c r="N47" s="370"/>
      <c r="O47" s="373" t="s">
        <v>37</v>
      </c>
      <c r="P47" s="375" t="s">
        <v>38</v>
      </c>
      <c r="Q47" s="375" t="s">
        <v>39</v>
      </c>
      <c r="R47" s="375" t="s">
        <v>40</v>
      </c>
      <c r="S47" s="377"/>
      <c r="T47" s="245"/>
    </row>
    <row r="48" spans="3:20" ht="17.25" thickBot="1">
      <c r="M48" s="371"/>
      <c r="N48" s="372"/>
      <c r="O48" s="374"/>
      <c r="P48" s="376"/>
      <c r="Q48" s="376"/>
      <c r="R48" s="247" t="s">
        <v>41</v>
      </c>
      <c r="S48" s="248" t="s">
        <v>42</v>
      </c>
      <c r="T48" s="245"/>
    </row>
    <row r="49" spans="13:20" ht="17.25" thickTop="1">
      <c r="M49" s="378" t="s">
        <v>43</v>
      </c>
      <c r="N49" s="249" t="s">
        <v>44</v>
      </c>
      <c r="O49" s="250" t="s">
        <v>70</v>
      </c>
      <c r="P49" s="251">
        <v>16.349292656576015</v>
      </c>
      <c r="Q49" s="252">
        <v>1.5272190079217651E-2</v>
      </c>
      <c r="R49" s="253">
        <v>-94.900134671600085</v>
      </c>
      <c r="S49" s="254">
        <v>-9.966531995066596</v>
      </c>
      <c r="T49" s="245"/>
    </row>
    <row r="50" spans="13:20">
      <c r="M50" s="379"/>
      <c r="N50" s="255" t="s">
        <v>4</v>
      </c>
      <c r="O50" s="256" t="s">
        <v>71</v>
      </c>
      <c r="P50" s="257">
        <v>16.349292656576015</v>
      </c>
      <c r="Q50" s="258">
        <v>2.7779672765982255E-2</v>
      </c>
      <c r="R50" s="259">
        <v>-89.933468004933388</v>
      </c>
      <c r="S50" s="260">
        <v>-4.9998653283998991</v>
      </c>
      <c r="T50" s="245"/>
    </row>
    <row r="51" spans="13:20">
      <c r="M51" s="379" t="s">
        <v>44</v>
      </c>
      <c r="N51" s="261" t="s">
        <v>43</v>
      </c>
      <c r="O51" s="262" t="s">
        <v>72</v>
      </c>
      <c r="P51" s="263">
        <v>16.349292656576015</v>
      </c>
      <c r="Q51" s="264">
        <v>1.5272190079217651E-2</v>
      </c>
      <c r="R51" s="265">
        <v>9.966531995066596</v>
      </c>
      <c r="S51" s="266">
        <v>94.900134671600085</v>
      </c>
      <c r="T51" s="245"/>
    </row>
    <row r="52" spans="13:20">
      <c r="M52" s="379"/>
      <c r="N52" s="255" t="s">
        <v>4</v>
      </c>
      <c r="O52" s="267">
        <v>4.966666666666697</v>
      </c>
      <c r="P52" s="257">
        <v>16.349292656576015</v>
      </c>
      <c r="Q52" s="258">
        <v>0.95056701243635233</v>
      </c>
      <c r="R52" s="259">
        <v>-37.500134671600044</v>
      </c>
      <c r="S52" s="260">
        <v>47.433468004933438</v>
      </c>
      <c r="T52" s="245"/>
    </row>
    <row r="53" spans="13:20">
      <c r="M53" s="379" t="s">
        <v>4</v>
      </c>
      <c r="N53" s="261" t="s">
        <v>43</v>
      </c>
      <c r="O53" s="262" t="s">
        <v>73</v>
      </c>
      <c r="P53" s="263">
        <v>16.349292656576015</v>
      </c>
      <c r="Q53" s="264">
        <v>2.7779672765982255E-2</v>
      </c>
      <c r="R53" s="265">
        <v>4.9998653283998991</v>
      </c>
      <c r="S53" s="266">
        <v>89.933468004933388</v>
      </c>
      <c r="T53" s="245"/>
    </row>
    <row r="54" spans="13:20" ht="17.25" thickBot="1">
      <c r="M54" s="380"/>
      <c r="N54" s="268" t="s">
        <v>44</v>
      </c>
      <c r="O54" s="269">
        <v>-4.966666666666697</v>
      </c>
      <c r="P54" s="270">
        <v>16.349292656576015</v>
      </c>
      <c r="Q54" s="271">
        <v>0.95056701243635233</v>
      </c>
      <c r="R54" s="272">
        <v>-47.433468004933438</v>
      </c>
      <c r="S54" s="273">
        <v>37.500134671600044</v>
      </c>
      <c r="T54" s="245"/>
    </row>
    <row r="55" spans="13:20" ht="17.25" thickTop="1">
      <c r="M55" s="381" t="s">
        <v>45</v>
      </c>
      <c r="N55" s="381"/>
      <c r="O55" s="381"/>
      <c r="P55" s="381"/>
      <c r="Q55" s="381"/>
      <c r="R55" s="381"/>
      <c r="S55" s="381"/>
      <c r="T55" s="245"/>
    </row>
    <row r="56" spans="13:20">
      <c r="M56" s="245"/>
      <c r="N56" s="245"/>
      <c r="O56" s="245"/>
      <c r="P56" s="245"/>
      <c r="Q56" s="245"/>
      <c r="R56" s="245"/>
      <c r="S56" s="245"/>
      <c r="T56" s="245"/>
    </row>
    <row r="57" spans="13:20">
      <c r="M57" s="366" t="s">
        <v>34</v>
      </c>
      <c r="N57" s="366"/>
      <c r="O57" s="366"/>
      <c r="P57" s="366"/>
      <c r="Q57" s="245"/>
      <c r="R57" s="245"/>
      <c r="S57" s="245"/>
      <c r="T57" s="245"/>
    </row>
    <row r="58" spans="13:20" ht="17.25" thickBot="1">
      <c r="M58" s="367" t="s">
        <v>57</v>
      </c>
      <c r="N58" s="368"/>
      <c r="O58" s="368"/>
      <c r="P58" s="368"/>
      <c r="Q58" s="245"/>
      <c r="R58" s="245"/>
      <c r="S58" s="245"/>
      <c r="T58" s="245"/>
    </row>
    <row r="59" spans="13:20" ht="17.25" thickTop="1">
      <c r="M59" s="382" t="s">
        <v>46</v>
      </c>
      <c r="N59" s="373" t="s">
        <v>47</v>
      </c>
      <c r="O59" s="375" t="s">
        <v>48</v>
      </c>
      <c r="P59" s="377"/>
      <c r="Q59" s="245"/>
      <c r="R59" s="245"/>
      <c r="S59" s="245"/>
      <c r="T59" s="245"/>
    </row>
    <row r="60" spans="13:20" ht="17.25" thickBot="1">
      <c r="M60" s="383"/>
      <c r="N60" s="374"/>
      <c r="O60" s="274" t="s">
        <v>49</v>
      </c>
      <c r="P60" s="275" t="s">
        <v>50</v>
      </c>
      <c r="Q60" s="245"/>
      <c r="R60" s="245"/>
      <c r="S60" s="245"/>
      <c r="T60" s="245"/>
    </row>
    <row r="61" spans="13:20" ht="17.25" thickTop="1">
      <c r="M61" s="276" t="s">
        <v>43</v>
      </c>
      <c r="N61" s="277">
        <v>6</v>
      </c>
      <c r="O61" s="253">
        <v>419.7166666666667</v>
      </c>
      <c r="P61" s="278"/>
      <c r="Q61" s="245"/>
      <c r="R61" s="245"/>
      <c r="S61" s="245"/>
      <c r="T61" s="245"/>
    </row>
    <row r="62" spans="13:20">
      <c r="M62" s="279" t="s">
        <v>4</v>
      </c>
      <c r="N62" s="280">
        <v>6</v>
      </c>
      <c r="O62" s="281"/>
      <c r="P62" s="266">
        <v>467.18333333333334</v>
      </c>
      <c r="Q62" s="245"/>
      <c r="R62" s="245"/>
      <c r="S62" s="245"/>
      <c r="T62" s="245"/>
    </row>
    <row r="63" spans="13:20">
      <c r="M63" s="282" t="s">
        <v>44</v>
      </c>
      <c r="N63" s="283">
        <v>6</v>
      </c>
      <c r="O63" s="284"/>
      <c r="P63" s="260">
        <v>472.15000000000003</v>
      </c>
      <c r="Q63" s="245"/>
      <c r="R63" s="245"/>
      <c r="S63" s="245"/>
      <c r="T63" s="245"/>
    </row>
    <row r="64" spans="13:20" ht="17.25" thickBot="1">
      <c r="M64" s="285" t="s">
        <v>39</v>
      </c>
      <c r="N64" s="286"/>
      <c r="O64" s="287">
        <v>1</v>
      </c>
      <c r="P64" s="288">
        <v>0.95056701243635233</v>
      </c>
      <c r="Q64" s="245"/>
      <c r="R64" s="245"/>
      <c r="S64" s="245"/>
      <c r="T64" s="245"/>
    </row>
    <row r="65" spans="13:20" ht="17.25" thickTop="1">
      <c r="M65" s="381" t="s">
        <v>51</v>
      </c>
      <c r="N65" s="381"/>
      <c r="O65" s="381"/>
      <c r="P65" s="381"/>
      <c r="Q65" s="245"/>
      <c r="R65" s="245"/>
      <c r="S65" s="245"/>
      <c r="T65" s="245"/>
    </row>
    <row r="66" spans="13:20">
      <c r="M66" s="381" t="s">
        <v>69</v>
      </c>
      <c r="N66" s="381"/>
      <c r="O66" s="381"/>
      <c r="P66" s="381"/>
      <c r="Q66" s="245"/>
      <c r="R66" s="245"/>
      <c r="S66" s="245"/>
      <c r="T66" s="245"/>
    </row>
  </sheetData>
  <mergeCells count="21">
    <mergeCell ref="M66:P66"/>
    <mergeCell ref="M58:P58"/>
    <mergeCell ref="M59:M60"/>
    <mergeCell ref="N59:N60"/>
    <mergeCell ref="O59:P59"/>
    <mergeCell ref="M65:P65"/>
    <mergeCell ref="M49:M50"/>
    <mergeCell ref="M51:M52"/>
    <mergeCell ref="M53:M54"/>
    <mergeCell ref="M55:S55"/>
    <mergeCell ref="M57:P57"/>
    <mergeCell ref="M47:N48"/>
    <mergeCell ref="O47:O48"/>
    <mergeCell ref="P47:P48"/>
    <mergeCell ref="Q47:Q48"/>
    <mergeCell ref="R47:S47"/>
    <mergeCell ref="B4:D4"/>
    <mergeCell ref="C28:D28"/>
    <mergeCell ref="M44:S44"/>
    <mergeCell ref="M45:S45"/>
    <mergeCell ref="M46:S46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D13" sqref="D13"/>
    </sheetView>
  </sheetViews>
  <sheetFormatPr defaultRowHeight="16.5"/>
  <cols>
    <col min="1" max="1" width="4.75" style="289" bestFit="1" customWidth="1"/>
    <col min="2" max="2" width="27.25" style="289" bestFit="1" customWidth="1"/>
    <col min="3" max="3" width="12.75" style="289" bestFit="1" customWidth="1"/>
    <col min="4" max="4" width="24.25" style="289" bestFit="1" customWidth="1"/>
    <col min="5" max="5" width="12.75" style="289" bestFit="1" customWidth="1"/>
    <col min="6" max="6" width="25.125" style="289" bestFit="1" customWidth="1"/>
    <col min="7" max="7" width="12.75" style="289" bestFit="1" customWidth="1"/>
    <col min="8" max="8" width="16" style="289" bestFit="1" customWidth="1"/>
    <col min="9" max="9" width="12.75" style="289" bestFit="1" customWidth="1"/>
    <col min="10" max="10" width="16.75" style="289" bestFit="1" customWidth="1"/>
    <col min="11" max="11" width="12.75" style="289" bestFit="1" customWidth="1"/>
    <col min="12" max="16384" width="9" style="289"/>
  </cols>
  <sheetData>
    <row r="1" spans="1:11">
      <c r="A1" s="289" t="s">
        <v>79</v>
      </c>
      <c r="B1" s="290" t="s">
        <v>80</v>
      </c>
      <c r="D1" s="289" t="s">
        <v>78</v>
      </c>
      <c r="F1" s="290" t="s">
        <v>81</v>
      </c>
      <c r="H1" s="289" t="s">
        <v>9</v>
      </c>
      <c r="J1" s="289" t="s">
        <v>74</v>
      </c>
    </row>
    <row r="2" spans="1:11">
      <c r="A2" s="289" t="s">
        <v>0</v>
      </c>
      <c r="B2" s="289">
        <v>324.19720279720275</v>
      </c>
      <c r="C2" s="289">
        <v>1</v>
      </c>
      <c r="D2" s="289">
        <v>3.5031421911421909E-3</v>
      </c>
      <c r="E2" s="289">
        <v>1</v>
      </c>
      <c r="F2" s="289">
        <v>114.44161258741258</v>
      </c>
      <c r="G2" s="289">
        <v>1</v>
      </c>
      <c r="H2" s="289">
        <v>34.72790000000002</v>
      </c>
      <c r="I2" s="289">
        <v>1</v>
      </c>
      <c r="J2" s="289">
        <v>419.7166666666667</v>
      </c>
      <c r="K2" s="289">
        <v>1</v>
      </c>
    </row>
    <row r="3" spans="1:11">
      <c r="A3" s="289" t="s">
        <v>2</v>
      </c>
      <c r="B3" s="289">
        <v>388.79357487922704</v>
      </c>
      <c r="C3" s="289">
        <f>B3/B2</f>
        <v>1.1992502449887936</v>
      </c>
      <c r="D3" s="289">
        <v>7.049115942028986E-3</v>
      </c>
      <c r="E3" s="289">
        <f>D3/D2</f>
        <v>2.0122266118266352</v>
      </c>
      <c r="F3" s="289">
        <v>518.26183531400977</v>
      </c>
      <c r="G3" s="289">
        <f>F3/F2</f>
        <v>4.5286135313599498</v>
      </c>
      <c r="H3" s="289">
        <v>35.839700000000001</v>
      </c>
      <c r="I3" s="289">
        <f>H3/H2</f>
        <v>1.0320146049717944</v>
      </c>
      <c r="J3" s="289">
        <v>472.15000000000003</v>
      </c>
      <c r="K3" s="289">
        <f>J3/J2</f>
        <v>1.1249255450105229</v>
      </c>
    </row>
    <row r="4" spans="1:11">
      <c r="A4" s="289" t="s">
        <v>4</v>
      </c>
      <c r="B4" s="289">
        <v>590.22852561511297</v>
      </c>
      <c r="C4" s="289">
        <f>B4/B2</f>
        <v>1.8205848801981261</v>
      </c>
      <c r="D4" s="289">
        <v>8.9110008893200747E-3</v>
      </c>
      <c r="E4" s="289">
        <f>D4/D2</f>
        <v>2.5437165844571856</v>
      </c>
      <c r="F4" s="289">
        <v>1600.6997614681868</v>
      </c>
      <c r="G4" s="289">
        <f>F4/F2</f>
        <v>13.987043045601471</v>
      </c>
      <c r="H4" s="289">
        <v>36.861199999999997</v>
      </c>
      <c r="I4" s="289">
        <f>H4/H2</f>
        <v>1.0614289951307154</v>
      </c>
      <c r="J4" s="289">
        <v>467.18333333333334</v>
      </c>
      <c r="K4" s="289">
        <f>J4/J2</f>
        <v>1.1130921653496406</v>
      </c>
    </row>
    <row r="13" spans="1:11">
      <c r="B13" s="290"/>
      <c r="F13" s="290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Pollen Grains per Catkin</vt:lpstr>
      <vt:lpstr>Pollen Weight per Catkin</vt:lpstr>
      <vt:lpstr>Pollen Grains per Tree</vt:lpstr>
      <vt:lpstr>Pollen size</vt:lpstr>
      <vt:lpstr>Oak Allergen</vt:lpstr>
      <vt:lpstr>Comparison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2016-09-22T08:39:48Z</dcterms:created>
  <dcterms:modified xsi:type="dcterms:W3CDTF">2018-03-09T08:12:22Z</dcterms:modified>
</cp:coreProperties>
</file>