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420"/>
  </bookViews>
  <sheets>
    <sheet name="Sheet1" sheetId="1" r:id="rId1"/>
  </sheets>
  <externalReferences>
    <externalReference r:id="rId2"/>
    <externalReference r:id="rId3"/>
  </externalReferences>
  <calcPr calcId="125725"/>
</workbook>
</file>

<file path=xl/calcChain.xml><?xml version="1.0" encoding="utf-8"?>
<calcChain xmlns="http://schemas.openxmlformats.org/spreadsheetml/2006/main">
  <c r="D73" i="1"/>
  <c r="E73"/>
  <c r="F73"/>
  <c r="C73"/>
  <c r="D72"/>
  <c r="E72"/>
  <c r="F72"/>
  <c r="C72"/>
  <c r="D52"/>
  <c r="E52"/>
  <c r="F52"/>
  <c r="C52"/>
  <c r="D51"/>
  <c r="E51"/>
  <c r="F51"/>
  <c r="C51"/>
  <c r="T18"/>
  <c r="T17"/>
  <c r="V18"/>
  <c r="U18"/>
  <c r="V17"/>
  <c r="U17"/>
  <c r="O18"/>
  <c r="P18"/>
  <c r="Q18"/>
  <c r="R18"/>
  <c r="S18"/>
  <c r="N18"/>
  <c r="O17"/>
  <c r="P17"/>
  <c r="Q17"/>
  <c r="R17"/>
  <c r="S17"/>
  <c r="N17"/>
  <c r="F69"/>
  <c r="E69"/>
  <c r="D69"/>
  <c r="C69"/>
  <c r="F68"/>
  <c r="E68"/>
  <c r="D68"/>
  <c r="C68"/>
  <c r="F48"/>
  <c r="E48"/>
  <c r="D48"/>
  <c r="C48"/>
  <c r="F47"/>
  <c r="E47"/>
  <c r="D47"/>
  <c r="Q8"/>
  <c r="P8"/>
  <c r="O8"/>
  <c r="N8"/>
  <c r="M8"/>
  <c r="L8"/>
  <c r="K8"/>
  <c r="J8"/>
  <c r="I8"/>
  <c r="Q7"/>
  <c r="P7"/>
  <c r="O7"/>
  <c r="N7"/>
  <c r="M7"/>
  <c r="L7"/>
  <c r="K7"/>
  <c r="J7"/>
  <c r="I7"/>
</calcChain>
</file>

<file path=xl/sharedStrings.xml><?xml version="1.0" encoding="utf-8"?>
<sst xmlns="http://schemas.openxmlformats.org/spreadsheetml/2006/main" count="91" uniqueCount="28">
  <si>
    <t>First replicate</t>
  </si>
  <si>
    <t>Treatments</t>
  </si>
  <si>
    <r>
      <t xml:space="preserve">Mean CT values of </t>
    </r>
    <r>
      <rPr>
        <i/>
        <sz val="11"/>
        <color rgb="FF000000"/>
        <rFont val="Times New Roman"/>
        <family val="1"/>
      </rPr>
      <t>eif5a2</t>
    </r>
  </si>
  <si>
    <r>
      <t xml:space="preserve">Mean CT values of </t>
    </r>
    <r>
      <rPr>
        <i/>
        <sz val="11"/>
        <color rgb="FF000000"/>
        <rFont val="Times New Roman"/>
        <family val="1"/>
      </rPr>
      <t>RsVAP</t>
    </r>
  </si>
  <si>
    <r>
      <t xml:space="preserve">Relative expression level of </t>
    </r>
    <r>
      <rPr>
        <i/>
        <sz val="12"/>
        <rFont val="Times New Roman"/>
        <family val="1"/>
      </rPr>
      <t>RsVAP</t>
    </r>
  </si>
  <si>
    <t>V24</t>
  </si>
  <si>
    <t>W</t>
  </si>
  <si>
    <t>G12</t>
  </si>
  <si>
    <t>G24</t>
  </si>
  <si>
    <t>G36</t>
  </si>
  <si>
    <t>G48</t>
  </si>
  <si>
    <t>V12</t>
  </si>
  <si>
    <t>V36</t>
  </si>
  <si>
    <t>V48</t>
  </si>
  <si>
    <t>Second replicate</t>
  </si>
  <si>
    <t>Third replicate</t>
  </si>
  <si>
    <t>Average</t>
  </si>
  <si>
    <t>SEM</t>
  </si>
  <si>
    <r>
      <t xml:space="preserve">Mean CT values of </t>
    </r>
    <r>
      <rPr>
        <i/>
        <sz val="11"/>
        <color theme="1"/>
        <rFont val="Times New Roman"/>
        <family val="1"/>
      </rPr>
      <t>eif5a2</t>
    </r>
  </si>
  <si>
    <r>
      <t xml:space="preserve">Mean CT values of </t>
    </r>
    <r>
      <rPr>
        <i/>
        <sz val="11"/>
        <color theme="1"/>
        <rFont val="Times New Roman"/>
        <family val="1"/>
      </rPr>
      <t>RsVAP</t>
    </r>
  </si>
  <si>
    <t>Number of nematodes of different treatments</t>
  </si>
  <si>
    <t>CK</t>
  </si>
  <si>
    <t>water</t>
  </si>
  <si>
    <r>
      <rPr>
        <sz val="11"/>
        <color theme="1"/>
        <rFont val="宋体"/>
        <charset val="134"/>
        <scheme val="minor"/>
      </rPr>
      <t>ds</t>
    </r>
    <r>
      <rPr>
        <i/>
        <sz val="11"/>
        <color theme="1"/>
        <rFont val="宋体"/>
        <charset val="134"/>
        <scheme val="minor"/>
      </rPr>
      <t>egfp</t>
    </r>
  </si>
  <si>
    <r>
      <rPr>
        <sz val="11"/>
        <color theme="1"/>
        <rFont val="宋体"/>
        <charset val="134"/>
        <scheme val="minor"/>
      </rPr>
      <t>ds</t>
    </r>
    <r>
      <rPr>
        <i/>
        <sz val="11"/>
        <color theme="1"/>
        <rFont val="宋体"/>
        <charset val="134"/>
        <scheme val="minor"/>
      </rPr>
      <t>RsVAP</t>
    </r>
  </si>
  <si>
    <t>average</t>
  </si>
  <si>
    <t>Fresh root weight of different treaments (g)</t>
  </si>
  <si>
    <t>V24</t>
    <phoneticPr fontId="13" type="noConversion"/>
  </si>
</sst>
</file>

<file path=xl/styles.xml><?xml version="1.0" encoding="utf-8"?>
<styleSheet xmlns="http://schemas.openxmlformats.org/spreadsheetml/2006/main">
  <numFmts count="2">
    <numFmt numFmtId="178" formatCode="0.000_ "/>
    <numFmt numFmtId="179" formatCode="0.00_ "/>
  </numFmts>
  <fonts count="1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name val="宋体"/>
      <charset val="134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000000"/>
      <name val="Times New Roman"/>
      <family val="1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79" fontId="4" fillId="2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179" fontId="4" fillId="5" borderId="0" xfId="0" applyNumberFormat="1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0" fillId="6" borderId="0" xfId="0" applyFill="1">
      <alignment vertical="center"/>
    </xf>
    <xf numFmtId="0" fontId="0" fillId="6" borderId="0" xfId="0" applyFill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179" fontId="4" fillId="7" borderId="0" xfId="0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2" fillId="7" borderId="0" xfId="1" applyFont="1" applyFill="1" applyAlignment="1">
      <alignment horizontal="center" vertical="center"/>
    </xf>
    <xf numFmtId="0" fontId="0" fillId="8" borderId="0" xfId="0" applyFill="1">
      <alignment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0" xfId="0" applyFont="1" applyFill="1" applyAlignment="1">
      <alignment horizontal="center" vertical="center"/>
    </xf>
    <xf numFmtId="179" fontId="0" fillId="10" borderId="0" xfId="0" applyNumberFormat="1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178" fontId="3" fillId="3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11" borderId="0" xfId="0" applyFill="1">
      <alignment vertical="center"/>
    </xf>
    <xf numFmtId="0" fontId="3" fillId="11" borderId="0" xfId="0" applyFont="1" applyFill="1" applyBorder="1" applyAlignment="1">
      <alignment horizontal="center" vertical="center"/>
    </xf>
    <xf numFmtId="178" fontId="0" fillId="11" borderId="0" xfId="0" applyNumberFormat="1" applyFill="1">
      <alignment vertical="center"/>
    </xf>
    <xf numFmtId="0" fontId="0" fillId="12" borderId="0" xfId="0" applyFill="1" applyAlignment="1">
      <alignment horizontal="center" vertical="center"/>
    </xf>
    <xf numFmtId="0" fontId="0" fillId="12" borderId="0" xfId="0" applyFill="1">
      <alignment vertical="center"/>
    </xf>
    <xf numFmtId="0" fontId="0" fillId="10" borderId="0" xfId="0" applyFill="1">
      <alignment vertical="center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style val="1"/>
  <c:chart>
    <c:autoTitleDeleted val="1"/>
    <c:plotArea>
      <c:layout>
        <c:manualLayout>
          <c:layoutTarget val="inner"/>
          <c:xMode val="edge"/>
          <c:yMode val="edge"/>
          <c:x val="0.18329710044422606"/>
          <c:y val="0.31949393966203704"/>
          <c:w val="0.80763942000959021"/>
          <c:h val="0.47213508423806599"/>
        </c:manualLayout>
      </c:layout>
      <c:barChart>
        <c:barDir val="col"/>
        <c:grouping val="clustered"/>
        <c:ser>
          <c:idx val="0"/>
          <c:order val="0"/>
          <c:errBars>
            <c:errBarType val="both"/>
            <c:errValType val="cust"/>
            <c:plus>
              <c:numRef>
                <c:f>Sheet1!$N$18:$V$18</c:f>
                <c:numCache>
                  <c:formatCode>General</c:formatCode>
                  <c:ptCount val="9"/>
                  <c:pt idx="0">
                    <c:v>0.40765842850343598</c:v>
                  </c:pt>
                  <c:pt idx="1">
                    <c:v>1.18586394325836</c:v>
                  </c:pt>
                  <c:pt idx="2">
                    <c:v>1.2386500926919299</c:v>
                  </c:pt>
                  <c:pt idx="3">
                    <c:v>2.0392452605997899</c:v>
                  </c:pt>
                  <c:pt idx="4">
                    <c:v>0.80485195299516998</c:v>
                  </c:pt>
                  <c:pt idx="5">
                    <c:v>0.48752175725824298</c:v>
                  </c:pt>
                  <c:pt idx="6">
                    <c:v>0.23983095284324699</c:v>
                  </c:pt>
                  <c:pt idx="7">
                    <c:v>0.131204969671746</c:v>
                  </c:pt>
                  <c:pt idx="8">
                    <c:v>0.31018249902244199</c:v>
                  </c:pt>
                </c:numCache>
              </c:numRef>
            </c:plus>
            <c:minus>
              <c:numRef>
                <c:f>Sheet1!$N$18:$V$18</c:f>
                <c:numCache>
                  <c:formatCode>General</c:formatCode>
                  <c:ptCount val="9"/>
                  <c:pt idx="0">
                    <c:v>0.40765842850343598</c:v>
                  </c:pt>
                  <c:pt idx="1">
                    <c:v>1.18586394325836</c:v>
                  </c:pt>
                  <c:pt idx="2">
                    <c:v>1.2386500926919299</c:v>
                  </c:pt>
                  <c:pt idx="3">
                    <c:v>2.0392452605997899</c:v>
                  </c:pt>
                  <c:pt idx="4">
                    <c:v>0.80485195299516998</c:v>
                  </c:pt>
                  <c:pt idx="5">
                    <c:v>0.48752175725824298</c:v>
                  </c:pt>
                  <c:pt idx="6">
                    <c:v>0.23983095284324699</c:v>
                  </c:pt>
                  <c:pt idx="7">
                    <c:v>0.131204969671746</c:v>
                  </c:pt>
                  <c:pt idx="8">
                    <c:v>0.31018249902244199</c:v>
                  </c:pt>
                </c:numCache>
              </c:numRef>
            </c:minus>
          </c:errBars>
          <c:cat>
            <c:strRef>
              <c:f>Sheet1!$N$16:$V$16</c:f>
              <c:strCache>
                <c:ptCount val="9"/>
                <c:pt idx="0">
                  <c:v>W</c:v>
                </c:pt>
                <c:pt idx="1">
                  <c:v>G12</c:v>
                </c:pt>
                <c:pt idx="2">
                  <c:v>G24</c:v>
                </c:pt>
                <c:pt idx="3">
                  <c:v>G36</c:v>
                </c:pt>
                <c:pt idx="4">
                  <c:v>G48</c:v>
                </c:pt>
                <c:pt idx="5">
                  <c:v>V12</c:v>
                </c:pt>
                <c:pt idx="6">
                  <c:v>V24</c:v>
                </c:pt>
                <c:pt idx="7">
                  <c:v>V36</c:v>
                </c:pt>
                <c:pt idx="8">
                  <c:v>V48</c:v>
                </c:pt>
              </c:strCache>
            </c:strRef>
          </c:cat>
          <c:val>
            <c:numRef>
              <c:f>Sheet1!$N$17:$V$17</c:f>
              <c:numCache>
                <c:formatCode>General</c:formatCode>
                <c:ptCount val="9"/>
                <c:pt idx="0">
                  <c:v>8.1316895000955896</c:v>
                </c:pt>
                <c:pt idx="1">
                  <c:v>8.7719113313385897</c:v>
                </c:pt>
                <c:pt idx="2">
                  <c:v>8.42066006960275</c:v>
                </c:pt>
                <c:pt idx="3">
                  <c:v>9.9139727243827291</c:v>
                </c:pt>
                <c:pt idx="4">
                  <c:v>9.0346578680261498</c:v>
                </c:pt>
                <c:pt idx="5">
                  <c:v>1.24055760238915</c:v>
                </c:pt>
                <c:pt idx="6">
                  <c:v>1.06605091130541</c:v>
                </c:pt>
                <c:pt idx="7" formatCode="0.000_ ">
                  <c:v>1.66869365812863</c:v>
                </c:pt>
                <c:pt idx="8" formatCode="0.000_ ">
                  <c:v>1.11278066865355</c:v>
                </c:pt>
              </c:numCache>
            </c:numRef>
          </c:val>
        </c:ser>
        <c:dLbls/>
        <c:gapWidth val="41"/>
        <c:overlap val="-27"/>
        <c:axId val="79398400"/>
        <c:axId val="79399936"/>
      </c:barChart>
      <c:catAx>
        <c:axId val="79398400"/>
        <c:scaling>
          <c:orientation val="minMax"/>
        </c:scaling>
        <c:axPos val="b"/>
        <c:maj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3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  <a:endParaRPr lang="zh-CN"/>
          </a:p>
        </c:txPr>
        <c:crossAx val="79399936"/>
        <c:crosses val="autoZero"/>
        <c:auto val="1"/>
        <c:lblAlgn val="ctr"/>
        <c:lblOffset val="100"/>
      </c:catAx>
      <c:valAx>
        <c:axId val="79399936"/>
        <c:scaling>
          <c:orientation val="minMax"/>
        </c:scaling>
        <c:axPos val="l"/>
        <c:numFmt formatCode="General" sourceLinked="1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3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宋体" panose="02010600030101010101" pitchFamily="7" charset="-122"/>
                <a:cs typeface="Times New Roman" panose="02020603050405020304" pitchFamily="18" charset="0"/>
              </a:defRPr>
            </a:pPr>
            <a:endParaRPr lang="zh-CN"/>
          </a:p>
        </c:txPr>
        <c:crossAx val="79398400"/>
        <c:crosses val="autoZero"/>
        <c:crossBetween val="between"/>
      </c:valAx>
      <c:spPr>
        <a:noFill/>
        <a:ln w="3175">
          <a:noFill/>
        </a:ln>
      </c:spPr>
    </c:plotArea>
    <c:plotVisOnly val="1"/>
    <c:dispBlanksAs val="gap"/>
  </c:chart>
  <c:spPr>
    <a:ln w="6350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1000" b="0" i="0" u="none" strike="noStrike" baseline="0">
          <a:solidFill>
            <a:srgbClr val="000000">
              <a:alpha val="100000"/>
            </a:srgbClr>
          </a:solidFill>
          <a:latin typeface="宋体" panose="02010600030101010101" pitchFamily="7" charset="-122"/>
          <a:ea typeface="宋体" panose="02010600030101010101" pitchFamily="7" charset="-122"/>
          <a:cs typeface="宋体" panose="02010600030101010101" pitchFamily="7" charset="-122"/>
        </a:defRPr>
      </a:pPr>
      <a:endParaRPr lang="zh-CN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style val="1"/>
  <c:chart>
    <c:autoTitleDeleted val="1"/>
    <c:plotArea>
      <c:layout/>
      <c:barChart>
        <c:barDir val="col"/>
        <c:grouping val="clustered"/>
        <c:ser>
          <c:idx val="0"/>
          <c:order val="0"/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errBars>
            <c:errBarType val="both"/>
            <c:errValType val="cust"/>
            <c:plus>
              <c:numRef>
                <c:f>Sheet1!$C$52:$F$52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145.00945946155801</c:v>
                  </c:pt>
                  <c:pt idx="2">
                    <c:v>149.698990570337</c:v>
                  </c:pt>
                  <c:pt idx="3">
                    <c:v>82.079507525055007</c:v>
                  </c:pt>
                </c:numCache>
              </c:numRef>
            </c:plus>
            <c:minus>
              <c:numRef>
                <c:f>Sheet1!$C$52:$F$52</c:f>
                <c:numCache>
                  <c:formatCode>General</c:formatCode>
                  <c:ptCount val="4"/>
                  <c:pt idx="0">
                    <c:v>0</c:v>
                  </c:pt>
                  <c:pt idx="1">
                    <c:v>145.00945946155801</c:v>
                  </c:pt>
                  <c:pt idx="2">
                    <c:v>149.698990570337</c:v>
                  </c:pt>
                  <c:pt idx="3">
                    <c:v>82.079507525055007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Sheet1!$C$50:$F$50</c:f>
              <c:strCache>
                <c:ptCount val="4"/>
                <c:pt idx="0">
                  <c:v>CK</c:v>
                </c:pt>
                <c:pt idx="1">
                  <c:v>water</c:v>
                </c:pt>
                <c:pt idx="2">
                  <c:v>dsegfp</c:v>
                </c:pt>
                <c:pt idx="3">
                  <c:v>dsRsVAP</c:v>
                </c:pt>
              </c:strCache>
            </c:strRef>
          </c:cat>
          <c:val>
            <c:numRef>
              <c:f>Sheet1!$C$51:$F$51</c:f>
              <c:numCache>
                <c:formatCode>General</c:formatCode>
                <c:ptCount val="4"/>
                <c:pt idx="0">
                  <c:v>0</c:v>
                </c:pt>
                <c:pt idx="1">
                  <c:v>2855.9</c:v>
                </c:pt>
                <c:pt idx="2">
                  <c:v>2674.1</c:v>
                </c:pt>
                <c:pt idx="3">
                  <c:v>1051.3</c:v>
                </c:pt>
              </c:numCache>
            </c:numRef>
          </c:val>
        </c:ser>
        <c:dLbls/>
        <c:gapWidth val="114"/>
        <c:axId val="81008128"/>
        <c:axId val="81077760"/>
      </c:barChart>
      <c:catAx>
        <c:axId val="81008128"/>
        <c:scaling>
          <c:orientation val="minMax"/>
        </c:scaling>
        <c:axPos val="b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1400" b="1" i="0" u="none" strike="noStrike" kern="1200" cap="none" spc="0" normalizeH="0" baseline="0">
                <a:solidFill>
                  <a:schemeClr val="tx1"/>
                </a:solidFill>
                <a:uFill>
                  <a:solidFill>
                    <a:schemeClr val="tx1">
                      <a:lumMod val="65000"/>
                      <a:lumOff val="35000"/>
                    </a:schemeClr>
                  </a:solidFill>
                </a:u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  <a:sym typeface="Times New Roman" panose="02020603050405020304" pitchFamily="18" charset="0"/>
              </a:defRPr>
            </a:pPr>
            <a:endParaRPr lang="zh-CN"/>
          </a:p>
        </c:txPr>
        <c:crossAx val="81077760"/>
        <c:crosses val="autoZero"/>
        <c:auto val="1"/>
        <c:lblAlgn val="ctr"/>
        <c:lblOffset val="100"/>
      </c:catAx>
      <c:valAx>
        <c:axId val="81077760"/>
        <c:scaling>
          <c:orientation val="minMax"/>
        </c:scaling>
        <c:axPos val="l"/>
        <c:majorGridlines>
          <c:spPr>
            <a:ln w="9525" cap="flat" cmpd="sng" algn="ctr">
              <a:noFill/>
              <a:prstDash val="solid"/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sz="18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Number of nematodes</a:t>
                </a:r>
              </a:p>
              <a:p>
                <a:pPr defTabSz="914400">
                  <a:defRPr lang="zh-CN"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b="1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2.6035686715631105E-2"/>
              <c:y val="0.11539557232695903"/>
            </c:manualLayout>
          </c:layout>
          <c:spPr>
            <a:noFill/>
            <a:ln>
              <a:noFill/>
            </a:ln>
            <a:effectLst/>
          </c:spPr>
        </c:title>
        <c:numFmt formatCode="General" sourceLinked="1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16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  <a:sym typeface="Times New Roman" panose="02020603050405020304" pitchFamily="18" charset="0"/>
              </a:defRPr>
            </a:pPr>
            <a:endParaRPr lang="zh-CN"/>
          </a:p>
        </c:txPr>
        <c:crossAx val="8100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zh-CN" b="1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autoTitleDeleted val="1"/>
    <c:plotArea>
      <c:layout/>
      <c:barChart>
        <c:barDir val="col"/>
        <c:grouping val="clustered"/>
        <c:ser>
          <c:idx val="0"/>
          <c:order val="0"/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bg2">
                  <a:lumMod val="75000"/>
                </a:schemeClr>
              </a:solidFill>
            </a:ln>
            <a:effectLst/>
          </c:spPr>
          <c:errBars>
            <c:errBarType val="both"/>
            <c:errValType val="cust"/>
            <c:plus>
              <c:numRef>
                <c:f>Sheet1!$C$73:$F$73</c:f>
                <c:numCache>
                  <c:formatCode>General</c:formatCode>
                  <c:ptCount val="4"/>
                  <c:pt idx="0">
                    <c:v>1.8086213288333999E-2</c:v>
                  </c:pt>
                  <c:pt idx="1">
                    <c:v>9.6838926975559708E-3</c:v>
                  </c:pt>
                  <c:pt idx="2">
                    <c:v>1.0049875621120899E-2</c:v>
                  </c:pt>
                  <c:pt idx="3">
                    <c:v>1.4564034849969E-2</c:v>
                  </c:pt>
                </c:numCache>
              </c:numRef>
            </c:plus>
            <c:minus>
              <c:numRef>
                <c:f>Sheet1!$C$73:$F$73</c:f>
                <c:numCache>
                  <c:formatCode>General</c:formatCode>
                  <c:ptCount val="4"/>
                  <c:pt idx="0">
                    <c:v>1.8086213288333999E-2</c:v>
                  </c:pt>
                  <c:pt idx="1">
                    <c:v>9.6838926975559708E-3</c:v>
                  </c:pt>
                  <c:pt idx="2">
                    <c:v>1.0049875621120899E-2</c:v>
                  </c:pt>
                  <c:pt idx="3">
                    <c:v>1.4564034849969E-2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solid"/>
                <a:round/>
              </a:ln>
              <a:effectLst/>
            </c:spPr>
          </c:errBars>
          <c:cat>
            <c:strRef>
              <c:f>Sheet1!$C$71:$F$71</c:f>
              <c:strCache>
                <c:ptCount val="4"/>
                <c:pt idx="0">
                  <c:v>CK</c:v>
                </c:pt>
                <c:pt idx="1">
                  <c:v>water</c:v>
                </c:pt>
                <c:pt idx="2">
                  <c:v>dsegfp</c:v>
                </c:pt>
                <c:pt idx="3">
                  <c:v>dsRsVAP</c:v>
                </c:pt>
              </c:strCache>
            </c:strRef>
          </c:cat>
          <c:val>
            <c:numRef>
              <c:f>Sheet1!$C$72:$F$72</c:f>
              <c:numCache>
                <c:formatCode>General</c:formatCode>
                <c:ptCount val="4"/>
                <c:pt idx="0">
                  <c:v>0.55400000000000005</c:v>
                </c:pt>
                <c:pt idx="1">
                  <c:v>0.114</c:v>
                </c:pt>
                <c:pt idx="2">
                  <c:v>0.121</c:v>
                </c:pt>
                <c:pt idx="3">
                  <c:v>0.38100000000000001</c:v>
                </c:pt>
              </c:numCache>
            </c:numRef>
          </c:val>
        </c:ser>
        <c:dLbls/>
        <c:gapWidth val="113"/>
        <c:overlap val="-27"/>
        <c:axId val="81196928"/>
        <c:axId val="81198464"/>
      </c:barChart>
      <c:catAx>
        <c:axId val="81196928"/>
        <c:scaling>
          <c:orientation val="minMax"/>
        </c:scaling>
        <c:axPos val="b"/>
        <c:numFmt formatCode="_ &quot;￥&quot;* #,##0.00_ ;_ &quot;￥&quot;* \-#,##0.00_ ;_ &quot;￥&quot;* &quot;-&quot;??_ ;_ @_ " sourceLinked="0"/>
        <c:tickLblPos val="nextTo"/>
        <c:spPr>
          <a:noFill/>
          <a:ln w="9525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14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  <a:sym typeface="Times New Roman" panose="02020603050405020304" pitchFamily="18" charset="0"/>
              </a:defRPr>
            </a:pPr>
            <a:endParaRPr lang="zh-CN"/>
          </a:p>
        </c:txPr>
        <c:crossAx val="81198464"/>
        <c:crosses val="autoZero"/>
        <c:auto val="1"/>
        <c:lblAlgn val="ctr"/>
        <c:lblOffset val="100"/>
      </c:catAx>
      <c:valAx>
        <c:axId val="81198464"/>
        <c:scaling>
          <c:orientation val="minMax"/>
        </c:scaling>
        <c:axPos val="l"/>
        <c:majorGridlines>
          <c:spPr>
            <a:ln w="9525" cap="flat" cmpd="sng" algn="ctr">
              <a:noFill/>
              <a:prstDash val="solid"/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8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Fresh root weight (g)</a:t>
                </a:r>
              </a:p>
            </c:rich>
          </c:tx>
          <c:layout>
            <c:manualLayout>
              <c:xMode val="edge"/>
              <c:yMode val="edge"/>
              <c:x val="1.51176914055956E-2"/>
              <c:y val="0.12811499917962402"/>
            </c:manualLayout>
          </c:layout>
          <c:spPr>
            <a:noFill/>
            <a:ln>
              <a:noFill/>
            </a:ln>
            <a:effectLst/>
          </c:spPr>
        </c:title>
        <c:numFmt formatCode="General" sourceLinked="1"/>
        <c:tickLblPos val="nextTo"/>
        <c:spPr>
          <a:noFill/>
          <a:ln w="12700" cap="flat" cmpd="sng" algn="ctr">
            <a:solidFill>
              <a:schemeClr val="tx1">
                <a:lumMod val="65000"/>
                <a:lumOff val="35000"/>
              </a:schemeClr>
            </a:solidFill>
            <a:prstDash val="solid"/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16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  <a:sym typeface="Times New Roman" panose="02020603050405020304" pitchFamily="18" charset="0"/>
              </a:defRPr>
            </a:pPr>
            <a:endParaRPr lang="zh-CN"/>
          </a:p>
        </c:txPr>
        <c:crossAx val="81196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bg1"/>
      </a:solidFill>
      <a:prstDash val="solid"/>
      <a:round/>
    </a:ln>
    <a:effectLst/>
  </c:spPr>
  <c:txPr>
    <a:bodyPr/>
    <a:lstStyle/>
    <a:p>
      <a:pPr>
        <a:defRPr lang="zh-CN">
          <a:solidFill>
            <a:schemeClr val="tx1"/>
          </a:solidFill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</xdr:colOff>
      <xdr:row>9</xdr:row>
      <xdr:rowOff>114300</xdr:rowOff>
    </xdr:from>
    <xdr:to>
      <xdr:col>12</xdr:col>
      <xdr:colOff>19050</xdr:colOff>
      <xdr:row>32</xdr:row>
      <xdr:rowOff>49530</xdr:rowOff>
    </xdr:to>
    <xdr:graphicFrame macro="">
      <xdr:nvGraphicFramePr>
        <xdr:cNvPr id="2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60960</xdr:colOff>
      <xdr:row>33</xdr:row>
      <xdr:rowOff>121920</xdr:rowOff>
    </xdr:from>
    <xdr:to>
      <xdr:col>11</xdr:col>
      <xdr:colOff>442595</xdr:colOff>
      <xdr:row>51</xdr:row>
      <xdr:rowOff>156210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586740</xdr:colOff>
      <xdr:row>54</xdr:row>
      <xdr:rowOff>114300</xdr:rowOff>
    </xdr:from>
    <xdr:to>
      <xdr:col>11</xdr:col>
      <xdr:colOff>467360</xdr:colOff>
      <xdr:row>72</xdr:row>
      <xdr:rowOff>167005</xdr:rowOff>
    </xdr:to>
    <xdr:graphicFrame macro="">
      <xdr:nvGraphicFramePr>
        <xdr:cNvPr id="4" name="图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1703705</xdr:colOff>
      <xdr:row>46</xdr:row>
      <xdr:rowOff>55245</xdr:rowOff>
    </xdr:from>
    <xdr:to>
      <xdr:col>8</xdr:col>
      <xdr:colOff>491490</xdr:colOff>
      <xdr:row>48</xdr:row>
      <xdr:rowOff>83185</xdr:rowOff>
    </xdr:to>
    <xdr:sp macro="" textlink="">
      <xdr:nvSpPr>
        <xdr:cNvPr id="6" name="文本框 5"/>
        <xdr:cNvSpPr txBox="1"/>
      </xdr:nvSpPr>
      <xdr:spPr>
        <a:xfrm>
          <a:off x="13832205" y="8516620"/>
          <a:ext cx="724535" cy="3771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numCol="1" spcCol="0" rtlCol="0" fromWordArt="0" anchor="t" anchorCtr="0" forceAA="0" compatLnSpc="1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buClrTx/>
            <a:buSzTx/>
            <a:buFontTx/>
          </a:pPr>
          <a:r>
            <a:rPr lang="en-US" altLang="zh-CN" sz="1800" b="1">
              <a:latin typeface="Times New Roman" panose="02020603050405020304" pitchFamily="18" charset="0"/>
              <a:cs typeface="Times New Roman" panose="02020603050405020304" pitchFamily="18" charset="0"/>
            </a:rPr>
            <a:t>c</a:t>
          </a:r>
        </a:p>
      </xdr:txBody>
    </xdr:sp>
    <xdr:clientData/>
  </xdr:twoCellAnchor>
  <xdr:twoCellAnchor>
    <xdr:from>
      <xdr:col>8</xdr:col>
      <xdr:colOff>922655</xdr:colOff>
      <xdr:row>34</xdr:row>
      <xdr:rowOff>90170</xdr:rowOff>
    </xdr:from>
    <xdr:to>
      <xdr:col>9</xdr:col>
      <xdr:colOff>266700</xdr:colOff>
      <xdr:row>36</xdr:row>
      <xdr:rowOff>34290</xdr:rowOff>
    </xdr:to>
    <xdr:sp macro="" textlink="">
      <xdr:nvSpPr>
        <xdr:cNvPr id="7" name="文本框 6"/>
        <xdr:cNvSpPr txBox="1"/>
      </xdr:nvSpPr>
      <xdr:spPr>
        <a:xfrm>
          <a:off x="14987905" y="6456045"/>
          <a:ext cx="661670" cy="2933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numCol="1" spcCol="0" rtlCol="0" fromWordArt="0" anchor="t" anchorCtr="0" forceAA="0" compatLnSpc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buClrTx/>
            <a:buSzTx/>
            <a:buFontTx/>
          </a:pPr>
          <a:r>
            <a:rPr lang="en-US" altLang="zh-CN" sz="18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</a:p>
      </xdr:txBody>
    </xdr:sp>
    <xdr:clientData/>
  </xdr:twoCellAnchor>
  <xdr:twoCellAnchor>
    <xdr:from>
      <xdr:col>9</xdr:col>
      <xdr:colOff>747395</xdr:colOff>
      <xdr:row>35</xdr:row>
      <xdr:rowOff>27305</xdr:rowOff>
    </xdr:from>
    <xdr:to>
      <xdr:col>10</xdr:col>
      <xdr:colOff>144780</xdr:colOff>
      <xdr:row>36</xdr:row>
      <xdr:rowOff>146050</xdr:rowOff>
    </xdr:to>
    <xdr:sp macro="" textlink="">
      <xdr:nvSpPr>
        <xdr:cNvPr id="8" name="文本框 7"/>
        <xdr:cNvSpPr txBox="1"/>
      </xdr:nvSpPr>
      <xdr:spPr>
        <a:xfrm>
          <a:off x="16130270" y="6567805"/>
          <a:ext cx="651510" cy="2933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numCol="1" spcCol="0" rtlCol="0" fromWordArt="0" anchor="t" anchorCtr="0" forceAA="0" compatLnSpc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buClrTx/>
            <a:buSzTx/>
            <a:buFontTx/>
          </a:pPr>
          <a:r>
            <a:rPr lang="en-US" altLang="zh-CN" sz="18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</a:p>
      </xdr:txBody>
    </xdr:sp>
    <xdr:clientData/>
  </xdr:twoCellAnchor>
  <xdr:twoCellAnchor>
    <xdr:from>
      <xdr:col>10</xdr:col>
      <xdr:colOff>625475</xdr:colOff>
      <xdr:row>42</xdr:row>
      <xdr:rowOff>12065</xdr:rowOff>
    </xdr:from>
    <xdr:to>
      <xdr:col>11</xdr:col>
      <xdr:colOff>182880</xdr:colOff>
      <xdr:row>43</xdr:row>
      <xdr:rowOff>130810</xdr:rowOff>
    </xdr:to>
    <xdr:sp macro="" textlink="">
      <xdr:nvSpPr>
        <xdr:cNvPr id="9" name="文本框 8"/>
        <xdr:cNvSpPr txBox="1"/>
      </xdr:nvSpPr>
      <xdr:spPr>
        <a:xfrm>
          <a:off x="17262475" y="7774940"/>
          <a:ext cx="636905" cy="2933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numCol="1" spcCol="0" rtlCol="0" fromWordArt="0" anchor="t" anchorCtr="0" forceAA="0" compatLnSpc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buClrTx/>
            <a:buSzTx/>
            <a:buFontTx/>
          </a:pPr>
          <a:r>
            <a:rPr lang="en-US" altLang="zh-CN" sz="18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</a:p>
      </xdr:txBody>
    </xdr:sp>
    <xdr:clientData/>
  </xdr:twoCellAnchor>
  <xdr:twoCellAnchor>
    <xdr:from>
      <xdr:col>7</xdr:col>
      <xdr:colOff>1343660</xdr:colOff>
      <xdr:row>55</xdr:row>
      <xdr:rowOff>44450</xdr:rowOff>
    </xdr:from>
    <xdr:to>
      <xdr:col>8</xdr:col>
      <xdr:colOff>131445</xdr:colOff>
      <xdr:row>56</xdr:row>
      <xdr:rowOff>163195</xdr:rowOff>
    </xdr:to>
    <xdr:sp macro="" textlink="">
      <xdr:nvSpPr>
        <xdr:cNvPr id="10" name="文本框 9"/>
        <xdr:cNvSpPr txBox="1"/>
      </xdr:nvSpPr>
      <xdr:spPr>
        <a:xfrm>
          <a:off x="13472160" y="10077450"/>
          <a:ext cx="724535" cy="2933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numCol="1" spcCol="0" rtlCol="0" fromWordArt="0" anchor="t" anchorCtr="0" forceAA="0" compatLnSpc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buClrTx/>
            <a:buSzTx/>
            <a:buFontTx/>
          </a:pPr>
          <a:r>
            <a:rPr lang="en-US" altLang="zh-CN" sz="18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</a:p>
      </xdr:txBody>
    </xdr:sp>
    <xdr:clientData/>
  </xdr:twoCellAnchor>
  <xdr:twoCellAnchor>
    <xdr:from>
      <xdr:col>8</xdr:col>
      <xdr:colOff>670560</xdr:colOff>
      <xdr:row>65</xdr:row>
      <xdr:rowOff>15240</xdr:rowOff>
    </xdr:from>
    <xdr:to>
      <xdr:col>9</xdr:col>
      <xdr:colOff>14605</xdr:colOff>
      <xdr:row>66</xdr:row>
      <xdr:rowOff>142240</xdr:rowOff>
    </xdr:to>
    <xdr:sp macro="" textlink="">
      <xdr:nvSpPr>
        <xdr:cNvPr id="11" name="文本框 10"/>
        <xdr:cNvSpPr txBox="1"/>
      </xdr:nvSpPr>
      <xdr:spPr>
        <a:xfrm>
          <a:off x="13312140" y="12131040"/>
          <a:ext cx="525145" cy="3098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numCol="1" spcCol="0" rtlCol="0" fromWordArt="0" anchor="t" anchorCtr="0" forceAA="0" compatLnSpc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buClrTx/>
            <a:buSzTx/>
            <a:buFontTx/>
          </a:pPr>
          <a:r>
            <a:rPr lang="en-US" altLang="zh-CN" sz="1800" b="1">
              <a:latin typeface="Times New Roman" panose="02020603050405020304" pitchFamily="18" charset="0"/>
              <a:cs typeface="Times New Roman" panose="02020603050405020304" pitchFamily="18" charset="0"/>
            </a:rPr>
            <a:t>c</a:t>
          </a:r>
        </a:p>
      </xdr:txBody>
    </xdr:sp>
    <xdr:clientData/>
  </xdr:twoCellAnchor>
  <xdr:twoCellAnchor>
    <xdr:from>
      <xdr:col>9</xdr:col>
      <xdr:colOff>609600</xdr:colOff>
      <xdr:row>65</xdr:row>
      <xdr:rowOff>22860</xdr:rowOff>
    </xdr:from>
    <xdr:to>
      <xdr:col>10</xdr:col>
      <xdr:colOff>6985</xdr:colOff>
      <xdr:row>66</xdr:row>
      <xdr:rowOff>149860</xdr:rowOff>
    </xdr:to>
    <xdr:sp macro="" textlink="">
      <xdr:nvSpPr>
        <xdr:cNvPr id="13" name="文本框 12"/>
        <xdr:cNvSpPr txBox="1"/>
      </xdr:nvSpPr>
      <xdr:spPr>
        <a:xfrm>
          <a:off x="14432280" y="12138660"/>
          <a:ext cx="525145" cy="3098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numCol="1" spcCol="0" rtlCol="0" fromWordArt="0" anchor="t" anchorCtr="0" forceAA="0" compatLnSpc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buClrTx/>
            <a:buSzTx/>
            <a:buFontTx/>
          </a:pPr>
          <a:r>
            <a:rPr lang="en-US" altLang="zh-CN" sz="1800" b="1">
              <a:latin typeface="Times New Roman" panose="02020603050405020304" pitchFamily="18" charset="0"/>
              <a:cs typeface="Times New Roman" panose="02020603050405020304" pitchFamily="18" charset="0"/>
            </a:rPr>
            <a:t>c</a:t>
          </a:r>
        </a:p>
      </xdr:txBody>
    </xdr:sp>
    <xdr:clientData/>
  </xdr:twoCellAnchor>
  <xdr:twoCellAnchor>
    <xdr:from>
      <xdr:col>10</xdr:col>
      <xdr:colOff>579120</xdr:colOff>
      <xdr:row>58</xdr:row>
      <xdr:rowOff>137160</xdr:rowOff>
    </xdr:from>
    <xdr:to>
      <xdr:col>11</xdr:col>
      <xdr:colOff>136525</xdr:colOff>
      <xdr:row>60</xdr:row>
      <xdr:rowOff>81280</xdr:rowOff>
    </xdr:to>
    <xdr:sp macro="" textlink="">
      <xdr:nvSpPr>
        <xdr:cNvPr id="14" name="文本框 13"/>
        <xdr:cNvSpPr txBox="1"/>
      </xdr:nvSpPr>
      <xdr:spPr>
        <a:xfrm>
          <a:off x="15529560" y="10972800"/>
          <a:ext cx="525145" cy="3098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numCol="1" spcCol="0" rtlCol="0" fromWordArt="0" anchor="t" anchorCtr="0" forceAA="0" compatLnSpc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buClrTx/>
            <a:buSzTx/>
            <a:buFontTx/>
          </a:pPr>
          <a:r>
            <a:rPr lang="en-US" altLang="zh-CN" sz="18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0.0445</cdr:x>
      <cdr:y>0.26425</cdr:y>
    </cdr:from>
    <cdr:to>
      <cdr:x>0.13625</cdr:x>
      <cdr:y>0.70225</cdr:y>
    </cdr:to>
    <cdr:sp macro="" textlink="">
      <cdr:nvSpPr>
        <cdr:cNvPr id="2" name="矩形 1"/>
        <cdr:cNvSpPr/>
      </cdr:nvSpPr>
      <cdr:spPr>
        <a:xfrm xmlns:a="http://schemas.openxmlformats.org/drawingml/2006/main">
          <a:off x="280512" y="1126601"/>
          <a:ext cx="578359" cy="18673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sp>
  </cdr:relSizeAnchor>
  <cdr:relSizeAnchor xmlns:cdr="http://schemas.openxmlformats.org/drawingml/2006/chartDrawing">
    <cdr:from>
      <cdr:x>0.0445</cdr:x>
      <cdr:y>0.35475</cdr:y>
    </cdr:from>
    <cdr:to>
      <cdr:x>0.11675</cdr:x>
      <cdr:y>0.695</cdr:y>
    </cdr:to>
    <cdr:sp macro="" textlink="">
      <cdr:nvSpPr>
        <cdr:cNvPr id="3" name="矩形 2"/>
        <cdr:cNvSpPr/>
      </cdr:nvSpPr>
      <cdr:spPr>
        <a:xfrm xmlns:a="http://schemas.openxmlformats.org/drawingml/2006/main">
          <a:off x="280512" y="1512438"/>
          <a:ext cx="455438" cy="1450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sp>
  </cdr:relSizeAnchor>
  <cdr:relSizeAnchor xmlns:cdr="http://schemas.openxmlformats.org/drawingml/2006/chartDrawing">
    <cdr:from>
      <cdr:x>0.03895</cdr:x>
      <cdr:y>0.09472</cdr:y>
    </cdr:from>
    <cdr:to>
      <cdr:x>0.1241</cdr:x>
      <cdr:y>0.93296</cdr:y>
    </cdr:to>
    <cdr:sp macro="" textlink="">
      <cdr:nvSpPr>
        <cdr:cNvPr id="4" name="矩形 3"/>
        <cdr:cNvSpPr/>
      </cdr:nvSpPr>
      <cdr:spPr>
        <a:xfrm xmlns:a="http://schemas.openxmlformats.org/drawingml/2006/main">
          <a:off x="245527" y="403828"/>
          <a:ext cx="536755" cy="3573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Relative expression abundance of </a:t>
          </a:r>
          <a:r>
            <a:rPr lang="en-US" altLang="zh-CN" sz="1400" b="1" i="1">
              <a:latin typeface="Times New Roman" panose="02020603050405020304" pitchFamily="18" charset="0"/>
              <a:cs typeface="Times New Roman" panose="02020603050405020304" pitchFamily="18" charset="0"/>
            </a:rPr>
            <a:t>RsVAP</a:t>
          </a:r>
          <a:endParaRPr lang="zh-CN" altLang="en-US" sz="1400" b="1" i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0.2385</cdr:x>
      <cdr:y>0.4535</cdr:y>
    </cdr:from>
    <cdr:to>
      <cdr:x>0.27325</cdr:x>
      <cdr:y>0.4955</cdr:y>
    </cdr:to>
    <cdr:sp macro="" textlink="">
      <cdr:nvSpPr>
        <cdr:cNvPr id="5" name="矩形 4"/>
        <cdr:cNvSpPr/>
      </cdr:nvSpPr>
      <cdr:spPr>
        <a:xfrm xmlns:a="http://schemas.openxmlformats.org/drawingml/2006/main">
          <a:off x="1503419" y="1933447"/>
          <a:ext cx="219052" cy="1790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sp>
  </cdr:relSizeAnchor>
  <cdr:relSizeAnchor xmlns:cdr="http://schemas.openxmlformats.org/drawingml/2006/chartDrawing">
    <cdr:from>
      <cdr:x>0.20989</cdr:x>
      <cdr:y>0.41999</cdr:y>
    </cdr:from>
    <cdr:to>
      <cdr:x>0.25426</cdr:x>
      <cdr:y>0.48021</cdr:y>
    </cdr:to>
    <cdr:sp macro="" textlink="">
      <cdr:nvSpPr>
        <cdr:cNvPr id="6" name="矩形 5"/>
        <cdr:cNvSpPr/>
      </cdr:nvSpPr>
      <cdr:spPr>
        <a:xfrm xmlns:a="http://schemas.openxmlformats.org/drawingml/2006/main">
          <a:off x="1473631" y="1739645"/>
          <a:ext cx="311517" cy="249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0.29984</cdr:x>
      <cdr:y>0.38673</cdr:y>
    </cdr:from>
    <cdr:to>
      <cdr:x>0.33973</cdr:x>
      <cdr:y>0.44667</cdr:y>
    </cdr:to>
    <cdr:sp macro="" textlink="">
      <cdr:nvSpPr>
        <cdr:cNvPr id="7" name="矩形 6"/>
        <cdr:cNvSpPr/>
      </cdr:nvSpPr>
      <cdr:spPr>
        <a:xfrm xmlns:a="http://schemas.openxmlformats.org/drawingml/2006/main">
          <a:off x="2105133" y="1601857"/>
          <a:ext cx="280062" cy="2482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0.38598</cdr:x>
      <cdr:y>0.38016</cdr:y>
    </cdr:from>
    <cdr:to>
      <cdr:x>0.43713</cdr:x>
      <cdr:y>0.45386</cdr:y>
    </cdr:to>
    <cdr:sp macro="" textlink="">
      <cdr:nvSpPr>
        <cdr:cNvPr id="8" name="矩形 7"/>
        <cdr:cNvSpPr/>
      </cdr:nvSpPr>
      <cdr:spPr>
        <a:xfrm xmlns:a="http://schemas.openxmlformats.org/drawingml/2006/main">
          <a:off x="2709892" y="1574681"/>
          <a:ext cx="359175" cy="3052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0.48047</cdr:x>
      <cdr:y>0.3122</cdr:y>
    </cdr:from>
    <cdr:to>
      <cdr:x>0.51704</cdr:x>
      <cdr:y>0.3741</cdr:y>
    </cdr:to>
    <cdr:sp macro="" textlink="">
      <cdr:nvSpPr>
        <cdr:cNvPr id="9" name="矩形 8"/>
        <cdr:cNvSpPr/>
      </cdr:nvSpPr>
      <cdr:spPr>
        <a:xfrm xmlns:a="http://schemas.openxmlformats.org/drawingml/2006/main">
          <a:off x="3373326" y="1293152"/>
          <a:ext cx="256754" cy="256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0.55025</cdr:x>
      <cdr:y>0.4155</cdr:y>
    </cdr:from>
    <cdr:to>
      <cdr:x>0.59</cdr:x>
      <cdr:y>0.46275</cdr:y>
    </cdr:to>
    <cdr:sp macro="" textlink="">
      <cdr:nvSpPr>
        <cdr:cNvPr id="10" name="矩形 9"/>
        <cdr:cNvSpPr/>
      </cdr:nvSpPr>
      <cdr:spPr>
        <a:xfrm xmlns:a="http://schemas.openxmlformats.org/drawingml/2006/main">
          <a:off x="3468581" y="1771439"/>
          <a:ext cx="250570" cy="2014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sp>
  </cdr:relSizeAnchor>
  <cdr:relSizeAnchor xmlns:cdr="http://schemas.openxmlformats.org/drawingml/2006/chartDrawing">
    <cdr:from>
      <cdr:x>0.56711</cdr:x>
      <cdr:y>0.37565</cdr:y>
    </cdr:from>
    <cdr:to>
      <cdr:x>0.61703</cdr:x>
      <cdr:y>0.43814</cdr:y>
    </cdr:to>
    <cdr:sp macro="" textlink="">
      <cdr:nvSpPr>
        <cdr:cNvPr id="11" name="矩形 10"/>
        <cdr:cNvSpPr/>
      </cdr:nvSpPr>
      <cdr:spPr>
        <a:xfrm xmlns:a="http://schemas.openxmlformats.org/drawingml/2006/main">
          <a:off x="3981642" y="1555988"/>
          <a:ext cx="350483" cy="258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0.6065</cdr:x>
      <cdr:y>0.602</cdr:y>
    </cdr:from>
    <cdr:to>
      <cdr:x>0.6655</cdr:x>
      <cdr:y>0.653</cdr:y>
    </cdr:to>
    <cdr:sp macro="" textlink="">
      <cdr:nvSpPr>
        <cdr:cNvPr id="12" name="矩形 11"/>
        <cdr:cNvSpPr/>
      </cdr:nvSpPr>
      <cdr:spPr>
        <a:xfrm xmlns:a="http://schemas.openxmlformats.org/drawingml/2006/main">
          <a:off x="3823161" y="2566561"/>
          <a:ext cx="371915" cy="2174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sp>
  </cdr:relSizeAnchor>
  <cdr:relSizeAnchor xmlns:cdr="http://schemas.openxmlformats.org/drawingml/2006/chartDrawing">
    <cdr:from>
      <cdr:x>0.65555</cdr:x>
      <cdr:y>0.66436</cdr:y>
    </cdr:from>
    <cdr:to>
      <cdr:x>0.69817</cdr:x>
      <cdr:y>0.7206</cdr:y>
    </cdr:to>
    <cdr:sp macro="" textlink="">
      <cdr:nvSpPr>
        <cdr:cNvPr id="13" name="矩形 12"/>
        <cdr:cNvSpPr/>
      </cdr:nvSpPr>
      <cdr:spPr>
        <a:xfrm xmlns:a="http://schemas.openxmlformats.org/drawingml/2006/main">
          <a:off x="4602522" y="2751841"/>
          <a:ext cx="299230" cy="232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0.74704</cdr:x>
      <cdr:y>0.67904</cdr:y>
    </cdr:from>
    <cdr:to>
      <cdr:x>0.78839</cdr:x>
      <cdr:y>0.74122</cdr:y>
    </cdr:to>
    <cdr:sp macro="" textlink="">
      <cdr:nvSpPr>
        <cdr:cNvPr id="14" name="矩形 13"/>
        <cdr:cNvSpPr/>
      </cdr:nvSpPr>
      <cdr:spPr>
        <a:xfrm xmlns:a="http://schemas.openxmlformats.org/drawingml/2006/main">
          <a:off x="5244864" y="2812635"/>
          <a:ext cx="290313" cy="2575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0.83818</cdr:x>
      <cdr:y>0.65795</cdr:y>
    </cdr:from>
    <cdr:to>
      <cdr:x>0.87777</cdr:x>
      <cdr:y>0.71834</cdr:y>
    </cdr:to>
    <cdr:sp macro="" textlink="">
      <cdr:nvSpPr>
        <cdr:cNvPr id="15" name="矩形 14"/>
        <cdr:cNvSpPr/>
      </cdr:nvSpPr>
      <cdr:spPr>
        <a:xfrm xmlns:a="http://schemas.openxmlformats.org/drawingml/2006/main">
          <a:off x="5884749" y="2725310"/>
          <a:ext cx="277957" cy="2501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0.92695</cdr:x>
      <cdr:y>0.66705</cdr:y>
    </cdr:from>
    <cdr:to>
      <cdr:x>0.97108</cdr:x>
      <cdr:y>0.73391</cdr:y>
    </cdr:to>
    <cdr:sp macro="" textlink="">
      <cdr:nvSpPr>
        <cdr:cNvPr id="16" name="矩形 15"/>
        <cdr:cNvSpPr/>
      </cdr:nvSpPr>
      <cdr:spPr>
        <a:xfrm xmlns:a="http://schemas.openxmlformats.org/drawingml/2006/main">
          <a:off x="6507970" y="2762993"/>
          <a:ext cx="309831" cy="276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zh-CN" sz="1400" b="1"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endParaRPr lang="zh-CN" alt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770;&#25991;/venom%20allergen-like%20protein/vap&#27785;&#40664;/vap&#27785;&#40664;&#34920;&#36798;&#3732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770;&#25991;/venom%20allergen-like%20protein/vap&#27785;&#40664;/&#34411;&#2596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复孔"/>
      <sheetName val="2复孔"/>
      <sheetName val="Sheet3"/>
    </sheetNames>
    <sheetDataSet>
      <sheetData sheetId="0"/>
      <sheetData sheetId="1"/>
      <sheetData sheetId="2">
        <row r="38">
          <cell r="I38" t="str">
            <v>相对表达量</v>
          </cell>
        </row>
        <row r="39">
          <cell r="H39" t="str">
            <v>W</v>
          </cell>
          <cell r="I39">
            <v>8.1316895000955896</v>
          </cell>
        </row>
        <row r="40">
          <cell r="H40" t="str">
            <v>G12</v>
          </cell>
          <cell r="I40">
            <v>8.7719113313385897</v>
          </cell>
        </row>
        <row r="41">
          <cell r="H41" t="str">
            <v>G24</v>
          </cell>
          <cell r="I41">
            <v>8.42066006960275</v>
          </cell>
        </row>
        <row r="42">
          <cell r="H42" t="str">
            <v>G36</v>
          </cell>
          <cell r="I42">
            <v>9.9139727243827291</v>
          </cell>
        </row>
        <row r="43">
          <cell r="H43" t="str">
            <v>G48</v>
          </cell>
          <cell r="I43">
            <v>9.0346578680261498</v>
          </cell>
        </row>
        <row r="44">
          <cell r="H44" t="str">
            <v>V12</v>
          </cell>
          <cell r="I44">
            <v>1.24055760238915</v>
          </cell>
        </row>
        <row r="45">
          <cell r="H45" t="str">
            <v>V24</v>
          </cell>
          <cell r="I45">
            <v>1.06605091130541</v>
          </cell>
        </row>
        <row r="46">
          <cell r="H46" t="str">
            <v>V36</v>
          </cell>
          <cell r="I46">
            <v>1.66869365812863</v>
          </cell>
        </row>
        <row r="47">
          <cell r="H47" t="str">
            <v>V48</v>
          </cell>
          <cell r="I47">
            <v>1.11278066865355</v>
          </cell>
        </row>
        <row r="61">
          <cell r="F61">
            <v>0.40765842850343598</v>
          </cell>
        </row>
        <row r="62">
          <cell r="F62">
            <v>1.18586394325836</v>
          </cell>
        </row>
        <row r="63">
          <cell r="F63">
            <v>1.2386500926919299</v>
          </cell>
        </row>
        <row r="64">
          <cell r="F64">
            <v>2.0392452605997899</v>
          </cell>
        </row>
        <row r="65">
          <cell r="F65">
            <v>0.80485195299516998</v>
          </cell>
        </row>
        <row r="66">
          <cell r="F66">
            <v>0.48752175725824298</v>
          </cell>
        </row>
        <row r="67">
          <cell r="F67">
            <v>0.23983095284324699</v>
          </cell>
        </row>
        <row r="68">
          <cell r="F68">
            <v>0.131204969671746</v>
          </cell>
        </row>
        <row r="69">
          <cell r="F69">
            <v>0.31018249902244199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6">
          <cell r="C6" t="str">
            <v>CK</v>
          </cell>
          <cell r="D6" t="str">
            <v>water</v>
          </cell>
          <cell r="E6" t="str">
            <v>dsegfp</v>
          </cell>
          <cell r="F6" t="str">
            <v>dsRsVAP</v>
          </cell>
        </row>
        <row r="17">
          <cell r="C17">
            <v>0</v>
          </cell>
          <cell r="D17">
            <v>2855.9</v>
          </cell>
          <cell r="E17">
            <v>2674.1</v>
          </cell>
          <cell r="F17">
            <v>1051.3</v>
          </cell>
        </row>
        <row r="19">
          <cell r="C19">
            <v>0</v>
          </cell>
          <cell r="D19">
            <v>145.00945946155801</v>
          </cell>
          <cell r="E19">
            <v>149.698990570337</v>
          </cell>
          <cell r="F19">
            <v>82.079507525055007</v>
          </cell>
        </row>
        <row r="21">
          <cell r="C21" t="str">
            <v>CK</v>
          </cell>
          <cell r="D21" t="str">
            <v>water</v>
          </cell>
          <cell r="E21" t="str">
            <v>dsegfp</v>
          </cell>
          <cell r="F21" t="str">
            <v>dsRsVAP</v>
          </cell>
        </row>
        <row r="32">
          <cell r="C32">
            <v>0.55400000000000005</v>
          </cell>
          <cell r="D32">
            <v>0.114</v>
          </cell>
          <cell r="E32">
            <v>0.121</v>
          </cell>
          <cell r="F32">
            <v>0.38100000000000001</v>
          </cell>
        </row>
        <row r="34">
          <cell r="C34">
            <v>1.8086213288333999E-2</v>
          </cell>
          <cell r="D34">
            <v>9.6838926975559708E-3</v>
          </cell>
          <cell r="E34">
            <v>1.0049875621120899E-2</v>
          </cell>
          <cell r="F34">
            <v>1.4564034849969E-2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73"/>
  <sheetViews>
    <sheetView tabSelected="1" topLeftCell="C4" zoomScale="70" zoomScaleNormal="70" workbookViewId="0">
      <selection activeCell="I83" sqref="I83"/>
    </sheetView>
  </sheetViews>
  <sheetFormatPr defaultColWidth="8.875" defaultRowHeight="13.5"/>
  <cols>
    <col min="1" max="1" width="3.125" customWidth="1"/>
    <col min="2" max="2" width="45.125" customWidth="1"/>
    <col min="3" max="3" width="20.375" customWidth="1"/>
    <col min="4" max="4" width="21.5" customWidth="1"/>
    <col min="5" max="5" width="27.75" customWidth="1"/>
    <col min="6" max="6" width="32.375" customWidth="1"/>
    <col min="8" max="8" width="25.375" customWidth="1"/>
    <col min="9" max="9" width="17.25" customWidth="1"/>
    <col min="10" max="10" width="16.5" customWidth="1"/>
    <col min="11" max="11" width="14.125" customWidth="1"/>
    <col min="12" max="12" width="18.875" customWidth="1"/>
    <col min="13" max="13" width="19.25" customWidth="1"/>
    <col min="14" max="14" width="16" customWidth="1"/>
    <col min="15" max="15" width="16.25" customWidth="1"/>
    <col min="16" max="16" width="15.375" customWidth="1"/>
    <col min="17" max="17" width="16.625" customWidth="1"/>
  </cols>
  <sheetData>
    <row r="2" spans="3:22" ht="15.75">
      <c r="C2" s="1" t="s">
        <v>0</v>
      </c>
      <c r="D2" s="2" t="s">
        <v>1</v>
      </c>
      <c r="E2" s="2" t="s">
        <v>2</v>
      </c>
      <c r="F2" s="2" t="s">
        <v>3</v>
      </c>
      <c r="H2" s="3" t="s">
        <v>4</v>
      </c>
      <c r="I2" s="6"/>
      <c r="J2" s="6"/>
      <c r="K2" s="31"/>
      <c r="L2" s="6"/>
      <c r="M2" s="32"/>
      <c r="N2" s="32"/>
      <c r="O2" s="32"/>
      <c r="P2" s="32"/>
      <c r="Q2" s="32"/>
    </row>
    <row r="3" spans="3:22" ht="15.75">
      <c r="C3" s="4"/>
      <c r="D3" s="5" t="s">
        <v>5</v>
      </c>
      <c r="E3" s="2">
        <v>26.22</v>
      </c>
      <c r="F3" s="2">
        <v>34.64</v>
      </c>
      <c r="H3" s="6"/>
      <c r="I3" s="33" t="s">
        <v>5</v>
      </c>
      <c r="J3" s="33" t="s">
        <v>6</v>
      </c>
      <c r="K3" s="33" t="s">
        <v>7</v>
      </c>
      <c r="L3" s="33" t="s">
        <v>8</v>
      </c>
      <c r="M3" s="33" t="s">
        <v>9</v>
      </c>
      <c r="N3" s="33" t="s">
        <v>10</v>
      </c>
      <c r="O3" s="33" t="s">
        <v>11</v>
      </c>
      <c r="P3" s="33" t="s">
        <v>12</v>
      </c>
      <c r="Q3" s="33" t="s">
        <v>13</v>
      </c>
    </row>
    <row r="4" spans="3:22" ht="15.75">
      <c r="C4" s="4"/>
      <c r="D4" s="7" t="s">
        <v>6</v>
      </c>
      <c r="E4" s="2">
        <v>26.66</v>
      </c>
      <c r="F4" s="2">
        <v>31.68</v>
      </c>
      <c r="H4" s="6" t="s">
        <v>0</v>
      </c>
      <c r="I4" s="32">
        <v>1.30134185544193</v>
      </c>
      <c r="J4" s="32">
        <v>8.91766909271138</v>
      </c>
      <c r="K4" s="32">
        <v>6.4085590207169796</v>
      </c>
      <c r="L4" s="32">
        <v>8.8560702527624908</v>
      </c>
      <c r="M4" s="32">
        <v>9.5577210812481699</v>
      </c>
      <c r="N4" s="32">
        <v>7.4642639322944602</v>
      </c>
      <c r="O4" s="32">
        <v>0.54086233304005205</v>
      </c>
      <c r="P4" s="32">
        <v>1.91852823865053</v>
      </c>
      <c r="Q4" s="32">
        <v>0.89295951106038496</v>
      </c>
    </row>
    <row r="5" spans="3:22" ht="15.75">
      <c r="C5" s="4"/>
      <c r="D5" s="5" t="s">
        <v>7</v>
      </c>
      <c r="E5" s="2">
        <v>26.53</v>
      </c>
      <c r="F5" s="2">
        <v>32.25</v>
      </c>
      <c r="H5" s="6" t="s">
        <v>14</v>
      </c>
      <c r="I5" s="32">
        <v>1.31039340385836</v>
      </c>
      <c r="J5" s="32">
        <v>7.9264049061218298</v>
      </c>
      <c r="K5" s="32">
        <v>9.7811222215365508</v>
      </c>
      <c r="L5" s="32">
        <v>10.314962467516599</v>
      </c>
      <c r="M5" s="32">
        <v>13.6106745752137</v>
      </c>
      <c r="N5" s="32">
        <v>10.126052751762201</v>
      </c>
      <c r="O5" s="32">
        <v>2.1784973122852298</v>
      </c>
      <c r="P5" s="32">
        <v>1.61328351844426</v>
      </c>
      <c r="Q5" s="32">
        <v>0.72029843091587797</v>
      </c>
    </row>
    <row r="6" spans="3:22" ht="15.75">
      <c r="C6" s="4"/>
      <c r="D6" s="7" t="s">
        <v>8</v>
      </c>
      <c r="E6" s="2">
        <v>26.68</v>
      </c>
      <c r="F6" s="2">
        <v>31.72</v>
      </c>
      <c r="H6" s="6" t="s">
        <v>15</v>
      </c>
      <c r="I6" s="32">
        <v>0.58641747461593996</v>
      </c>
      <c r="J6" s="32">
        <v>7.5509945014535402</v>
      </c>
      <c r="K6" s="32">
        <v>10.1260527517623</v>
      </c>
      <c r="L6" s="32">
        <v>6.0909474885291104</v>
      </c>
      <c r="M6" s="32">
        <v>6.57352251668632</v>
      </c>
      <c r="N6" s="32">
        <v>9.5136569200217593</v>
      </c>
      <c r="O6" s="32">
        <v>1.0023131618421699</v>
      </c>
      <c r="P6" s="32">
        <v>1.4742692172911001</v>
      </c>
      <c r="Q6" s="32">
        <v>1.7250840639843901</v>
      </c>
    </row>
    <row r="7" spans="3:22" ht="15.75">
      <c r="C7" s="8"/>
      <c r="D7" s="9" t="s">
        <v>9</v>
      </c>
      <c r="E7" s="9">
        <v>26.97</v>
      </c>
      <c r="F7" s="9">
        <v>31.81</v>
      </c>
      <c r="H7" s="3" t="s">
        <v>16</v>
      </c>
      <c r="I7" s="3">
        <f t="shared" ref="I7:L7" si="0">AVERAGE(I4:I6)</f>
        <v>1.06605091130541</v>
      </c>
      <c r="J7" s="3">
        <f t="shared" si="0"/>
        <v>8.1316895000955896</v>
      </c>
      <c r="K7" s="3">
        <f t="shared" si="0"/>
        <v>8.7719113313385897</v>
      </c>
      <c r="L7" s="34">
        <f t="shared" si="0"/>
        <v>8.42066006960275</v>
      </c>
      <c r="M7" s="34">
        <f>AVERAGE(M4:M6)</f>
        <v>9.9139727243827291</v>
      </c>
      <c r="N7" s="34">
        <f>AVERAGE(N4:N6)</f>
        <v>9.0346578680261498</v>
      </c>
      <c r="O7" s="34">
        <f>AVERAGE(O4:O6)</f>
        <v>1.24055760238915</v>
      </c>
      <c r="P7" s="34">
        <f>AVERAGE(P4:P6)</f>
        <v>1.66869365812863</v>
      </c>
      <c r="Q7" s="34">
        <f>AVERAGE(Q4:Q6)</f>
        <v>1.11278066865355</v>
      </c>
    </row>
    <row r="8" spans="3:22" ht="15.75">
      <c r="C8" s="8"/>
      <c r="D8" s="9" t="s">
        <v>10</v>
      </c>
      <c r="E8" s="9">
        <v>26.48</v>
      </c>
      <c r="F8" s="9">
        <v>32.08</v>
      </c>
      <c r="H8" s="3" t="s">
        <v>17</v>
      </c>
      <c r="I8" s="3">
        <f t="shared" ref="I8:L8" si="1">STDEV(I4:I6)/SQRT(3)</f>
        <v>0.23983095284324699</v>
      </c>
      <c r="J8" s="3">
        <f t="shared" si="1"/>
        <v>0.40765842850343598</v>
      </c>
      <c r="K8" s="3">
        <f t="shared" si="1"/>
        <v>1.18586394325836</v>
      </c>
      <c r="L8" s="3">
        <f t="shared" si="1"/>
        <v>1.2386500926919299</v>
      </c>
      <c r="M8" s="3">
        <f>STDEV(M4:M6)/SQRT(3)</f>
        <v>2.0392452605997899</v>
      </c>
      <c r="N8" s="3">
        <f>STDEV(N4:N6)/SQRT(3)</f>
        <v>0.80485195299516998</v>
      </c>
      <c r="O8" s="3">
        <f>STDEV(O4:O6)/SQRT(3)</f>
        <v>0.48752175725824298</v>
      </c>
      <c r="P8" s="3">
        <f>STDEV(P4:P6)/SQRT(3)</f>
        <v>0.131204969671746</v>
      </c>
      <c r="Q8" s="3">
        <f>STDEV(Q4:Q6)/SQRT(3)</f>
        <v>0.31018249902244199</v>
      </c>
    </row>
    <row r="9" spans="3:22">
      <c r="C9" s="8"/>
      <c r="D9" s="9" t="s">
        <v>11</v>
      </c>
      <c r="E9" s="9">
        <v>26.49</v>
      </c>
      <c r="F9" s="9">
        <v>35.700000000000003</v>
      </c>
    </row>
    <row r="10" spans="3:22">
      <c r="C10" s="8"/>
      <c r="D10" s="9" t="s">
        <v>12</v>
      </c>
      <c r="E10" s="9">
        <v>27.22</v>
      </c>
      <c r="F10" s="9">
        <v>34.409999999999997</v>
      </c>
    </row>
    <row r="11" spans="3:22">
      <c r="C11" s="8"/>
      <c r="D11" s="9" t="s">
        <v>13</v>
      </c>
      <c r="E11" s="9">
        <v>27.75</v>
      </c>
      <c r="F11" s="9">
        <v>36.18</v>
      </c>
    </row>
    <row r="13" spans="3:22" ht="15">
      <c r="C13" s="10" t="s">
        <v>14</v>
      </c>
      <c r="D13" s="11" t="s">
        <v>1</v>
      </c>
      <c r="E13" s="11" t="s">
        <v>18</v>
      </c>
      <c r="F13" s="11" t="s">
        <v>19</v>
      </c>
    </row>
    <row r="14" spans="3:22" ht="15">
      <c r="C14" s="12"/>
      <c r="D14" s="13" t="s">
        <v>5</v>
      </c>
      <c r="E14" s="11">
        <v>26.09</v>
      </c>
      <c r="F14" s="11">
        <v>34.630000000000003</v>
      </c>
    </row>
    <row r="15" spans="3:22" ht="15">
      <c r="C15" s="12"/>
      <c r="D15" s="14" t="s">
        <v>6</v>
      </c>
      <c r="E15" s="11">
        <v>25.92</v>
      </c>
      <c r="F15" s="11">
        <v>31.85</v>
      </c>
    </row>
    <row r="16" spans="3:22" ht="15">
      <c r="C16" s="12"/>
      <c r="D16" s="13" t="s">
        <v>7</v>
      </c>
      <c r="E16" s="11">
        <v>25.93</v>
      </c>
      <c r="F16" s="11">
        <v>31.64</v>
      </c>
      <c r="M16" s="36"/>
      <c r="N16" s="33" t="s">
        <v>6</v>
      </c>
      <c r="O16" s="33" t="s">
        <v>7</v>
      </c>
      <c r="P16" s="33" t="s">
        <v>8</v>
      </c>
      <c r="Q16" s="33" t="s">
        <v>9</v>
      </c>
      <c r="R16" s="33" t="s">
        <v>10</v>
      </c>
      <c r="S16" s="33" t="s">
        <v>11</v>
      </c>
      <c r="T16" s="33" t="s">
        <v>27</v>
      </c>
      <c r="U16" s="33" t="s">
        <v>12</v>
      </c>
      <c r="V16" s="33" t="s">
        <v>13</v>
      </c>
    </row>
    <row r="17" spans="3:22" ht="15.75">
      <c r="C17" s="12"/>
      <c r="D17" s="14" t="s">
        <v>8</v>
      </c>
      <c r="E17" s="11">
        <v>25.69</v>
      </c>
      <c r="F17" s="11">
        <v>31.5</v>
      </c>
      <c r="M17" s="37" t="s">
        <v>16</v>
      </c>
      <c r="N17" s="36">
        <f>J7</f>
        <v>8.1316895000955896</v>
      </c>
      <c r="O17" s="36">
        <f t="shared" ref="O17:S17" si="2">K7</f>
        <v>8.7719113313385897</v>
      </c>
      <c r="P17" s="36">
        <f t="shared" si="2"/>
        <v>8.42066006960275</v>
      </c>
      <c r="Q17" s="36">
        <f t="shared" si="2"/>
        <v>9.9139727243827291</v>
      </c>
      <c r="R17" s="36">
        <f t="shared" si="2"/>
        <v>9.0346578680261498</v>
      </c>
      <c r="S17" s="36">
        <f t="shared" si="2"/>
        <v>1.24055760238915</v>
      </c>
      <c r="T17" s="36">
        <f>I7</f>
        <v>1.06605091130541</v>
      </c>
      <c r="U17" s="38">
        <f>P7</f>
        <v>1.66869365812863</v>
      </c>
      <c r="V17" s="38">
        <f>Q7</f>
        <v>1.11278066865355</v>
      </c>
    </row>
    <row r="18" spans="3:22" ht="15.75">
      <c r="C18" s="15"/>
      <c r="D18" s="16" t="s">
        <v>9</v>
      </c>
      <c r="E18" s="16">
        <v>25.94</v>
      </c>
      <c r="F18" s="16">
        <v>31.3</v>
      </c>
      <c r="M18" s="37" t="s">
        <v>17</v>
      </c>
      <c r="N18" s="36">
        <f>J8</f>
        <v>0.40765842850343598</v>
      </c>
      <c r="O18" s="36">
        <f t="shared" ref="O18:S18" si="3">K8</f>
        <v>1.18586394325836</v>
      </c>
      <c r="P18" s="36">
        <f t="shared" si="3"/>
        <v>1.2386500926919299</v>
      </c>
      <c r="Q18" s="36">
        <f t="shared" si="3"/>
        <v>2.0392452605997899</v>
      </c>
      <c r="R18" s="36">
        <f t="shared" si="3"/>
        <v>0.80485195299516998</v>
      </c>
      <c r="S18" s="36">
        <f t="shared" si="3"/>
        <v>0.48752175725824298</v>
      </c>
      <c r="T18" s="36">
        <f>I8</f>
        <v>0.23983095284324699</v>
      </c>
      <c r="U18" s="38">
        <f>P8</f>
        <v>0.131204969671746</v>
      </c>
      <c r="V18" s="38">
        <f>Q8</f>
        <v>0.31018249902244199</v>
      </c>
    </row>
    <row r="19" spans="3:22">
      <c r="C19" s="15"/>
      <c r="D19" s="16" t="s">
        <v>10</v>
      </c>
      <c r="E19" s="16">
        <v>25.98</v>
      </c>
      <c r="F19" s="16">
        <v>31.64</v>
      </c>
    </row>
    <row r="20" spans="3:22">
      <c r="C20" s="15"/>
      <c r="D20" s="16" t="s">
        <v>11</v>
      </c>
      <c r="E20" s="16">
        <v>25.92</v>
      </c>
      <c r="F20" s="16">
        <v>33.69</v>
      </c>
    </row>
    <row r="21" spans="3:22">
      <c r="C21" s="15"/>
      <c r="D21" s="16" t="s">
        <v>12</v>
      </c>
      <c r="E21" s="16">
        <v>26.47</v>
      </c>
      <c r="F21" s="16">
        <v>34.659999999999997</v>
      </c>
    </row>
    <row r="22" spans="3:22">
      <c r="C22" s="15"/>
      <c r="D22" s="16" t="s">
        <v>13</v>
      </c>
      <c r="E22" s="16">
        <v>26.98</v>
      </c>
      <c r="F22" s="16">
        <v>36.49</v>
      </c>
    </row>
    <row r="24" spans="3:22" ht="15">
      <c r="C24" s="17" t="s">
        <v>15</v>
      </c>
      <c r="D24" s="18" t="s">
        <v>1</v>
      </c>
      <c r="E24" s="18" t="s">
        <v>2</v>
      </c>
      <c r="F24" s="18" t="s">
        <v>3</v>
      </c>
    </row>
    <row r="25" spans="3:22" ht="15">
      <c r="C25" s="19"/>
      <c r="D25" s="20" t="s">
        <v>5</v>
      </c>
      <c r="E25" s="18">
        <v>26.63</v>
      </c>
      <c r="F25" s="18">
        <v>35.79</v>
      </c>
    </row>
    <row r="26" spans="3:22" ht="15">
      <c r="C26" s="19"/>
      <c r="D26" s="21" t="s">
        <v>6</v>
      </c>
      <c r="E26" s="18">
        <v>25.81</v>
      </c>
      <c r="F26" s="18">
        <v>31.92</v>
      </c>
    </row>
    <row r="27" spans="3:22" ht="15">
      <c r="C27" s="19"/>
      <c r="D27" s="20" t="s">
        <v>7</v>
      </c>
      <c r="E27" s="18">
        <v>26.21</v>
      </c>
      <c r="F27" s="18">
        <v>31.59</v>
      </c>
    </row>
    <row r="28" spans="3:22" ht="15">
      <c r="C28" s="19"/>
      <c r="D28" s="21" t="s">
        <v>8</v>
      </c>
      <c r="E28" s="18">
        <v>26.11</v>
      </c>
      <c r="F28" s="22">
        <v>32.26</v>
      </c>
    </row>
    <row r="29" spans="3:22">
      <c r="C29" s="23"/>
      <c r="D29" s="24" t="s">
        <v>9</v>
      </c>
      <c r="E29" s="24">
        <v>26.17</v>
      </c>
      <c r="F29" s="24">
        <v>32.35</v>
      </c>
    </row>
    <row r="30" spans="3:22">
      <c r="C30" s="23"/>
      <c r="D30" s="24" t="s">
        <v>10</v>
      </c>
      <c r="E30" s="24">
        <v>26.36</v>
      </c>
      <c r="F30" s="24">
        <v>31.73</v>
      </c>
    </row>
    <row r="31" spans="3:22">
      <c r="C31" s="23"/>
      <c r="D31" s="24" t="s">
        <v>11</v>
      </c>
      <c r="E31" s="24">
        <v>25.91</v>
      </c>
      <c r="F31" s="24">
        <v>34.81</v>
      </c>
    </row>
    <row r="32" spans="3:22">
      <c r="C32" s="23"/>
      <c r="D32" s="24" t="s">
        <v>12</v>
      </c>
      <c r="E32" s="24">
        <v>26.24</v>
      </c>
      <c r="F32" s="24">
        <v>34.79</v>
      </c>
    </row>
    <row r="33" spans="2:6">
      <c r="C33" s="23"/>
      <c r="D33" s="24" t="s">
        <v>13</v>
      </c>
      <c r="E33" s="24">
        <v>27.2</v>
      </c>
      <c r="F33" s="24">
        <v>35.229999999999997</v>
      </c>
    </row>
    <row r="35" spans="2:6">
      <c r="B35" s="25" t="s">
        <v>20</v>
      </c>
      <c r="C35" s="25"/>
      <c r="D35" s="25"/>
      <c r="E35" s="25"/>
      <c r="F35" s="25"/>
    </row>
    <row r="36" spans="2:6">
      <c r="B36" s="26"/>
      <c r="C36" s="26" t="s">
        <v>21</v>
      </c>
      <c r="D36" s="26" t="s">
        <v>22</v>
      </c>
      <c r="E36" s="27" t="s">
        <v>23</v>
      </c>
      <c r="F36" s="26" t="s">
        <v>24</v>
      </c>
    </row>
    <row r="37" spans="2:6">
      <c r="B37" s="26">
        <v>1</v>
      </c>
      <c r="C37" s="26">
        <v>0</v>
      </c>
      <c r="D37" s="26">
        <v>3613</v>
      </c>
      <c r="E37" s="26">
        <v>2046</v>
      </c>
      <c r="F37" s="26">
        <v>621</v>
      </c>
    </row>
    <row r="38" spans="2:6">
      <c r="B38" s="26">
        <v>2</v>
      </c>
      <c r="C38" s="26">
        <v>0</v>
      </c>
      <c r="D38" s="26">
        <v>2894</v>
      </c>
      <c r="E38" s="26">
        <v>2665</v>
      </c>
      <c r="F38" s="26">
        <v>835</v>
      </c>
    </row>
    <row r="39" spans="2:6">
      <c r="B39" s="26">
        <v>3</v>
      </c>
      <c r="C39" s="26">
        <v>0</v>
      </c>
      <c r="D39" s="26">
        <v>2910</v>
      </c>
      <c r="E39" s="26">
        <v>3491</v>
      </c>
      <c r="F39" s="26">
        <v>1111</v>
      </c>
    </row>
    <row r="40" spans="2:6">
      <c r="B40" s="26">
        <v>4</v>
      </c>
      <c r="C40" s="26">
        <v>0</v>
      </c>
      <c r="D40" s="26">
        <v>2379</v>
      </c>
      <c r="E40" s="26">
        <v>3268</v>
      </c>
      <c r="F40" s="26">
        <v>1194</v>
      </c>
    </row>
    <row r="41" spans="2:6">
      <c r="B41" s="26">
        <v>5</v>
      </c>
      <c r="C41" s="26">
        <v>0</v>
      </c>
      <c r="D41" s="26">
        <v>3275</v>
      </c>
      <c r="E41" s="26">
        <v>3005</v>
      </c>
      <c r="F41" s="26">
        <v>1073</v>
      </c>
    </row>
    <row r="42" spans="2:6">
      <c r="B42" s="26">
        <v>6</v>
      </c>
      <c r="C42" s="26">
        <v>0</v>
      </c>
      <c r="D42" s="26">
        <v>2858</v>
      </c>
      <c r="E42" s="26">
        <v>2482</v>
      </c>
      <c r="F42" s="26">
        <v>1228</v>
      </c>
    </row>
    <row r="43" spans="2:6">
      <c r="B43" s="26">
        <v>7</v>
      </c>
      <c r="C43" s="26">
        <v>0</v>
      </c>
      <c r="D43" s="26">
        <v>2544</v>
      </c>
      <c r="E43" s="26">
        <v>2083</v>
      </c>
      <c r="F43" s="26">
        <v>915</v>
      </c>
    </row>
    <row r="44" spans="2:6">
      <c r="B44" s="26">
        <v>8</v>
      </c>
      <c r="C44" s="26">
        <v>0</v>
      </c>
      <c r="D44" s="26">
        <v>3373</v>
      </c>
      <c r="E44" s="26">
        <v>2364</v>
      </c>
      <c r="F44" s="26">
        <v>780</v>
      </c>
    </row>
    <row r="45" spans="2:6">
      <c r="B45" s="26">
        <v>9</v>
      </c>
      <c r="C45" s="26">
        <v>0</v>
      </c>
      <c r="D45" s="26">
        <v>2201</v>
      </c>
      <c r="E45" s="26">
        <v>2597</v>
      </c>
      <c r="F45" s="26">
        <v>1297</v>
      </c>
    </row>
    <row r="46" spans="2:6">
      <c r="B46" s="26">
        <v>10</v>
      </c>
      <c r="C46" s="26">
        <v>0</v>
      </c>
      <c r="D46" s="26">
        <v>2512</v>
      </c>
      <c r="E46" s="26">
        <v>2740</v>
      </c>
      <c r="F46" s="26">
        <v>1459</v>
      </c>
    </row>
    <row r="47" spans="2:6">
      <c r="B47" s="26" t="s">
        <v>25</v>
      </c>
      <c r="C47" s="26">
        <v>0</v>
      </c>
      <c r="D47" s="26">
        <f t="shared" ref="D47:F47" si="4">AVERAGE(D37:D46)</f>
        <v>2855.9</v>
      </c>
      <c r="E47" s="26">
        <f t="shared" si="4"/>
        <v>2674.1</v>
      </c>
      <c r="F47" s="26">
        <f t="shared" si="4"/>
        <v>1051.3</v>
      </c>
    </row>
    <row r="48" spans="2:6">
      <c r="B48" s="26" t="s">
        <v>17</v>
      </c>
      <c r="C48" s="26">
        <f>STDEV(C37:C47)</f>
        <v>0</v>
      </c>
      <c r="D48" s="26">
        <f>STDEV(D37:D46)/SQRT(10)</f>
        <v>145.00945946155801</v>
      </c>
      <c r="E48" s="26">
        <f>STDEV(E37:E46)/SQRT(10)</f>
        <v>149.698990570337</v>
      </c>
      <c r="F48" s="26">
        <f>STDEV(F37:F46)/SQRT(10)</f>
        <v>82.079507525055007</v>
      </c>
    </row>
    <row r="49" spans="2:6">
      <c r="B49" s="26"/>
      <c r="C49" s="26"/>
      <c r="D49" s="26"/>
      <c r="E49" s="26"/>
      <c r="F49" s="26"/>
    </row>
    <row r="50" spans="2:6">
      <c r="C50" s="26" t="s">
        <v>21</v>
      </c>
      <c r="D50" s="26" t="s">
        <v>22</v>
      </c>
      <c r="E50" s="27" t="s">
        <v>23</v>
      </c>
      <c r="F50" s="26" t="s">
        <v>24</v>
      </c>
    </row>
    <row r="51" spans="2:6">
      <c r="B51" s="39" t="s">
        <v>25</v>
      </c>
      <c r="C51" s="40">
        <f>C47</f>
        <v>0</v>
      </c>
      <c r="D51" s="40">
        <f t="shared" ref="D51:F51" si="5">D47</f>
        <v>2855.9</v>
      </c>
      <c r="E51" s="40">
        <f t="shared" si="5"/>
        <v>2674.1</v>
      </c>
      <c r="F51" s="40">
        <f t="shared" si="5"/>
        <v>1051.3</v>
      </c>
    </row>
    <row r="52" spans="2:6">
      <c r="B52" s="39" t="s">
        <v>17</v>
      </c>
      <c r="C52" s="40">
        <f>C48</f>
        <v>0</v>
      </c>
      <c r="D52" s="40">
        <f t="shared" ref="D52:F52" si="6">D48</f>
        <v>145.00945946155801</v>
      </c>
      <c r="E52" s="40">
        <f t="shared" si="6"/>
        <v>149.698990570337</v>
      </c>
      <c r="F52" s="40">
        <f t="shared" si="6"/>
        <v>82.079507525055007</v>
      </c>
    </row>
    <row r="56" spans="2:6">
      <c r="B56" s="28" t="s">
        <v>26</v>
      </c>
      <c r="C56" s="28"/>
      <c r="D56" s="28"/>
      <c r="E56" s="28"/>
      <c r="F56" s="28"/>
    </row>
    <row r="57" spans="2:6">
      <c r="B57" s="28"/>
      <c r="C57" s="28" t="s">
        <v>21</v>
      </c>
      <c r="D57" s="28" t="s">
        <v>22</v>
      </c>
      <c r="E57" s="29" t="s">
        <v>23</v>
      </c>
      <c r="F57" s="28" t="s">
        <v>24</v>
      </c>
    </row>
    <row r="58" spans="2:6">
      <c r="B58" s="28">
        <v>1</v>
      </c>
      <c r="C58" s="28">
        <v>0.56999999999999995</v>
      </c>
      <c r="D58" s="30">
        <v>0.1</v>
      </c>
      <c r="E58" s="28">
        <v>0.09</v>
      </c>
      <c r="F58" s="28">
        <v>0.45</v>
      </c>
    </row>
    <row r="59" spans="2:6">
      <c r="B59" s="28">
        <v>2</v>
      </c>
      <c r="C59" s="28">
        <v>0.64</v>
      </c>
      <c r="D59" s="28">
        <v>0.08</v>
      </c>
      <c r="E59" s="28">
        <v>0.13</v>
      </c>
      <c r="F59" s="30">
        <v>0.4</v>
      </c>
    </row>
    <row r="60" spans="2:6">
      <c r="B60" s="28">
        <v>3</v>
      </c>
      <c r="C60" s="28">
        <v>0.45</v>
      </c>
      <c r="D60" s="28">
        <v>0.14000000000000001</v>
      </c>
      <c r="E60" s="28">
        <v>0.15</v>
      </c>
      <c r="F60" s="28">
        <v>0.38</v>
      </c>
    </row>
    <row r="61" spans="2:6">
      <c r="B61" s="28">
        <v>4</v>
      </c>
      <c r="C61" s="28">
        <v>0.61</v>
      </c>
      <c r="D61" s="28">
        <v>7.0000000000000007E-2</v>
      </c>
      <c r="E61" s="28">
        <v>0.08</v>
      </c>
      <c r="F61" s="30">
        <v>0.3</v>
      </c>
    </row>
    <row r="62" spans="2:6">
      <c r="B62" s="28">
        <v>5</v>
      </c>
      <c r="C62" s="28">
        <v>0.55000000000000004</v>
      </c>
      <c r="D62" s="28">
        <v>0.13</v>
      </c>
      <c r="E62" s="28">
        <v>0.11</v>
      </c>
      <c r="F62" s="28">
        <v>0.33</v>
      </c>
    </row>
    <row r="63" spans="2:6">
      <c r="B63" s="28">
        <v>6</v>
      </c>
      <c r="C63" s="28">
        <v>0.52</v>
      </c>
      <c r="D63" s="28">
        <v>0.16</v>
      </c>
      <c r="E63" s="28">
        <v>0.09</v>
      </c>
      <c r="F63" s="28">
        <v>0.42</v>
      </c>
    </row>
    <row r="64" spans="2:6">
      <c r="B64" s="28">
        <v>7</v>
      </c>
      <c r="C64" s="30">
        <v>0.6</v>
      </c>
      <c r="D64" s="28">
        <v>0.09</v>
      </c>
      <c r="E64" s="28">
        <v>0.15</v>
      </c>
      <c r="F64" s="28">
        <v>0.36</v>
      </c>
    </row>
    <row r="65" spans="2:6">
      <c r="B65" s="28">
        <v>8</v>
      </c>
      <c r="C65" s="28">
        <v>0.49</v>
      </c>
      <c r="D65" s="30">
        <v>0.1</v>
      </c>
      <c r="E65" s="28">
        <v>0.11</v>
      </c>
      <c r="F65" s="28">
        <v>0.38</v>
      </c>
    </row>
    <row r="66" spans="2:6">
      <c r="B66" s="28">
        <v>9</v>
      </c>
      <c r="C66" s="28">
        <v>0.54</v>
      </c>
      <c r="D66" s="28">
        <v>0.12</v>
      </c>
      <c r="E66" s="28">
        <v>0.12</v>
      </c>
      <c r="F66" s="28">
        <v>0.43</v>
      </c>
    </row>
    <row r="67" spans="2:6">
      <c r="B67" s="28">
        <v>10</v>
      </c>
      <c r="C67" s="28">
        <v>0.56999999999999995</v>
      </c>
      <c r="D67" s="28">
        <v>0.15</v>
      </c>
      <c r="E67" s="28">
        <v>0.18</v>
      </c>
      <c r="F67" s="28">
        <v>0.36</v>
      </c>
    </row>
    <row r="68" spans="2:6">
      <c r="B68" s="28" t="s">
        <v>25</v>
      </c>
      <c r="C68" s="28">
        <f t="shared" ref="C68:F68" si="7">AVERAGE(C58:C67)</f>
        <v>0.55400000000000005</v>
      </c>
      <c r="D68" s="28">
        <f t="shared" si="7"/>
        <v>0.114</v>
      </c>
      <c r="E68" s="28">
        <f t="shared" si="7"/>
        <v>0.121</v>
      </c>
      <c r="F68" s="28">
        <f t="shared" si="7"/>
        <v>0.38100000000000001</v>
      </c>
    </row>
    <row r="69" spans="2:6">
      <c r="B69" s="28" t="s">
        <v>17</v>
      </c>
      <c r="C69" s="28">
        <f>STDEV(C58:C67)/SQRT(10)</f>
        <v>1.8086213288333999E-2</v>
      </c>
      <c r="D69" s="28">
        <f>STDEV(D58:D67)/SQRT(10)</f>
        <v>9.6838926975559708E-3</v>
      </c>
      <c r="E69" s="28">
        <f>STDEV(E58:E67)/SQRT(10)</f>
        <v>1.0049875621120899E-2</v>
      </c>
      <c r="F69" s="28">
        <f>STDEV(F58:F67)/SQRT(10)</f>
        <v>1.4564034849969E-2</v>
      </c>
    </row>
    <row r="70" spans="2:6">
      <c r="B70" s="35"/>
      <c r="C70" s="35"/>
      <c r="D70" s="35"/>
      <c r="E70" s="35"/>
      <c r="F70" s="35"/>
    </row>
    <row r="71" spans="2:6">
      <c r="B71" s="41"/>
      <c r="C71" s="28" t="s">
        <v>21</v>
      </c>
      <c r="D71" s="28" t="s">
        <v>22</v>
      </c>
      <c r="E71" s="29" t="s">
        <v>23</v>
      </c>
      <c r="F71" s="28" t="s">
        <v>24</v>
      </c>
    </row>
    <row r="72" spans="2:6">
      <c r="B72" s="28" t="s">
        <v>25</v>
      </c>
      <c r="C72" s="41">
        <f>C68</f>
        <v>0.55400000000000005</v>
      </c>
      <c r="D72" s="41">
        <f t="shared" ref="D72:F72" si="8">D68</f>
        <v>0.114</v>
      </c>
      <c r="E72" s="41">
        <f t="shared" si="8"/>
        <v>0.121</v>
      </c>
      <c r="F72" s="41">
        <f t="shared" si="8"/>
        <v>0.38100000000000001</v>
      </c>
    </row>
    <row r="73" spans="2:6">
      <c r="B73" s="28" t="s">
        <v>17</v>
      </c>
      <c r="C73" s="41">
        <f>C69</f>
        <v>1.8086213288333999E-2</v>
      </c>
      <c r="D73" s="41">
        <f t="shared" ref="D73:F73" si="9">D69</f>
        <v>9.6838926975559708E-3</v>
      </c>
      <c r="E73" s="41">
        <f t="shared" si="9"/>
        <v>1.0049875621120899E-2</v>
      </c>
      <c r="F73" s="41">
        <f t="shared" si="9"/>
        <v>1.4564034849969E-2</v>
      </c>
    </row>
  </sheetData>
  <phoneticPr fontId="13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2021-02-21T02:55:21Z</dcterms:created>
  <dcterms:modified xsi:type="dcterms:W3CDTF">2021-02-23T02:51:04Z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